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9"/>
  <workbookPr/>
  <mc:AlternateContent xmlns:mc="http://schemas.openxmlformats.org/markup-compatibility/2006">
    <mc:Choice Requires="x15">
      <x15ac:absPath xmlns:x15ac="http://schemas.microsoft.com/office/spreadsheetml/2010/11/ac" url="D:\Nextcloud\1_VL\AgileProductDevelopment\21Wi_DE\08_assessment\"/>
    </mc:Choice>
  </mc:AlternateContent>
  <xr:revisionPtr revIDLastSave="0" documentId="8_{65AD06B7-3900-415D-AB03-44561CED2254}" xr6:coauthVersionLast="36" xr6:coauthVersionMax="36" xr10:uidLastSave="{00000000-0000-0000-0000-000000000000}"/>
  <bookViews>
    <workbookView xWindow="0" yWindow="0" windowWidth="2775" windowHeight="5250" xr2:uid="{00000000-000D-0000-FFFF-FFFF00000000}"/>
  </bookViews>
  <sheets>
    <sheet name="ProcessReflection" sheetId="4" r:id="rId1"/>
    <sheet name="MutualEvalFree" sheetId="2" r:id="rId2"/>
    <sheet name="Feedback" sheetId="6" r:id="rId3"/>
    <sheet name="Grading" sheetId="7" r:id="rId4"/>
    <sheet name="Detailed Feedback" sheetId="11" r:id="rId5"/>
    <sheet name="Team" sheetId="3" r:id="rId6"/>
    <sheet name="TeamGrading" sheetId="9" r:id="rId7"/>
    <sheet name="Statements" sheetId="10" r:id="rId8"/>
  </sheets>
  <definedNames>
    <definedName name="_xlnm._FilterDatabase" localSheetId="3" hidden="1">Grading!$B$11:$Q$17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7" l="1"/>
  <c r="F25" i="7"/>
  <c r="G25" i="7"/>
  <c r="H25" i="7"/>
  <c r="I25" i="7"/>
  <c r="D25" i="7"/>
  <c r="D18" i="7" l="1"/>
  <c r="C24" i="7" l="1"/>
  <c r="C25" i="7"/>
  <c r="D11" i="7" l="1"/>
  <c r="D22" i="7" s="1"/>
  <c r="E18" i="7" l="1"/>
  <c r="F18" i="7"/>
  <c r="H18" i="7"/>
  <c r="I18" i="7"/>
  <c r="D19" i="7"/>
  <c r="E19" i="7" l="1"/>
  <c r="F19" i="7"/>
  <c r="H19" i="7"/>
  <c r="I19" i="7"/>
  <c r="Q22" i="7"/>
  <c r="E11" i="7"/>
  <c r="E22" i="7" s="1"/>
  <c r="F11" i="7"/>
  <c r="F22" i="7" s="1"/>
  <c r="G11" i="7"/>
  <c r="G22" i="7" s="1"/>
  <c r="H11" i="7"/>
  <c r="H22" i="7" s="1"/>
  <c r="I11" i="7"/>
  <c r="I22" i="7" s="1"/>
  <c r="J22" i="7"/>
  <c r="K22" i="7"/>
  <c r="L22" i="7"/>
  <c r="M22" i="7"/>
  <c r="N22" i="7"/>
  <c r="O22" i="7"/>
  <c r="P22" i="7"/>
  <c r="V4" i="7"/>
  <c r="U4" i="7"/>
  <c r="T4" i="7"/>
  <c r="S4" i="7"/>
  <c r="R4" i="7"/>
  <c r="R1" i="7" s="1"/>
  <c r="Q4" i="7"/>
  <c r="Q1" i="7" s="1"/>
  <c r="P4" i="7"/>
  <c r="P1" i="7" s="1"/>
  <c r="O4" i="7"/>
  <c r="O1" i="7" s="1"/>
  <c r="N4" i="7"/>
  <c r="N1" i="7" s="1"/>
  <c r="M4" i="7"/>
  <c r="M1" i="7" s="1"/>
  <c r="R19" i="7" l="1"/>
  <c r="D9" i="7"/>
  <c r="P15" i="2"/>
  <c r="Q15" i="2"/>
  <c r="G27" i="7" l="1"/>
  <c r="Q4" i="2"/>
  <c r="P4" i="2"/>
  <c r="E27" i="7" l="1"/>
  <c r="E28" i="7" s="1"/>
  <c r="F27" i="7"/>
  <c r="F28" i="7" s="1"/>
  <c r="I27" i="7"/>
  <c r="I28" i="7" s="1"/>
  <c r="H27" i="7"/>
  <c r="H28" i="7" s="1"/>
  <c r="R15" i="2"/>
  <c r="N15" i="2"/>
  <c r="O15" i="2"/>
  <c r="E15" i="2"/>
  <c r="F15" i="2"/>
  <c r="G15" i="2"/>
  <c r="H15" i="2"/>
  <c r="I15" i="2"/>
  <c r="J15" i="2"/>
  <c r="K15" i="2"/>
  <c r="L15" i="2"/>
  <c r="M15" i="2"/>
  <c r="D15" i="2"/>
  <c r="G4" i="2" l="1"/>
  <c r="I4" i="2"/>
  <c r="N4" i="2" l="1"/>
  <c r="O4" i="2"/>
  <c r="L4" i="2"/>
  <c r="M4" i="2"/>
  <c r="E4" i="2"/>
  <c r="F4" i="2"/>
  <c r="H4" i="2"/>
  <c r="J4" i="2"/>
  <c r="K4" i="2"/>
  <c r="D4" i="2"/>
  <c r="D27" i="7" l="1"/>
  <c r="D28" i="7" s="1"/>
</calcChain>
</file>

<file path=xl/sharedStrings.xml><?xml version="1.0" encoding="utf-8"?>
<sst xmlns="http://schemas.openxmlformats.org/spreadsheetml/2006/main" count="334" uniqueCount="196">
  <si>
    <t>Team:</t>
  </si>
  <si>
    <t>Can listen well and respond to others</t>
  </si>
  <si>
    <t>Is knowledgeable and can argue well</t>
  </si>
  <si>
    <t>Works actively and interested in the group</t>
  </si>
  <si>
    <t>Knows how to mediate skillfully in case of conflict</t>
  </si>
  <si>
    <t>Hilft den anderen geduldig und geschickt</t>
  </si>
  <si>
    <t>Bringt mit seinen Ideen und Vorschlägen die Gruppe voran</t>
  </si>
  <si>
    <t>Achtet darauf, dass zügig angefangen und gearbeitet wird</t>
  </si>
  <si>
    <t>Ich weiß was er/sie tut und für die Gruppe erarbeitet.</t>
  </si>
  <si>
    <t>Bemüht sich sehr, dass alle in der Gruppe mitarbeiten</t>
  </si>
  <si>
    <t>Kann gut zuhören und auf andere eingehen</t>
  </si>
  <si>
    <t>Ist sachkundig und kann gut argumentieren</t>
  </si>
  <si>
    <t>Arbeitet in der Gruppe aktiv und interessiert mit</t>
  </si>
  <si>
    <t>Versteht es, bei Konflikten geschickt zu vermitteln</t>
  </si>
  <si>
    <t>Mutual evaluation &amp; discussion</t>
  </si>
  <si>
    <t>Behavior in the Group</t>
  </si>
  <si>
    <t>Team members</t>
  </si>
  <si>
    <t>Verhalten in der Gruppe</t>
  </si>
  <si>
    <t>1.</t>
  </si>
  <si>
    <t xml:space="preserve">Die Aufgabenteilung in der Gruppe hat sich in dieser Form bewährt. </t>
  </si>
  <si>
    <t>2.</t>
  </si>
  <si>
    <t xml:space="preserve">Die Stimmung und Atmosphäre in der Gruppe war gut. </t>
  </si>
  <si>
    <t>3.</t>
  </si>
  <si>
    <t xml:space="preserve">In der bisherigen Arbeit in dieser Gruppenzusammensetzung gab es kaum Meinungsverschiedenheiten. </t>
  </si>
  <si>
    <t>4.</t>
  </si>
  <si>
    <t xml:space="preserve">Wenn wir in der Gruppe Meinungsverschiedenheiten hatten, konnten wir jeweils eine gemeinsame Lösung finden. </t>
  </si>
  <si>
    <t xml:space="preserve">In unserer Gruppe gab es eine oder zwei Personen, welche die Gruppe dominierten und die anderen kaum zu Wort kommen ließen. Fast alles musste in dieser Grup¬penarbeit nach deren Vorstellungen gemacht werden. </t>
  </si>
  <si>
    <t>Ich fühlte mich in dieser Gruppe gut aufgehoben.</t>
  </si>
  <si>
    <t>7.</t>
  </si>
  <si>
    <t>Ich habe den Eindruck, dass ich die Aufgabe am besten alleine gelöst hätte. Ich hatte klare Vorstellungen, die von den anderen Gruppenmitgliedern nur zum Teil geteilt wurden.</t>
  </si>
  <si>
    <t>8.</t>
  </si>
  <si>
    <t xml:space="preserve">Bei dieser Gruppenarbeit habe ich festgestellt, dass man in einer Gruppe einfach mehr kann als allein, weil man z. B. gegenseitig angespornt wird oder innovativer ist. </t>
  </si>
  <si>
    <t>9.</t>
  </si>
  <si>
    <t xml:space="preserve">In unserer Gruppe hatten wir immer wieder angeregte Diskussionen. </t>
  </si>
  <si>
    <t xml:space="preserve">Bei diesen Diskussionen gingen wir sachlich und fair miteinander um. </t>
  </si>
  <si>
    <t xml:space="preserve">Process reflection and discussion
</t>
  </si>
  <si>
    <t>Kriterium</t>
  </si>
  <si>
    <t>Criteria</t>
  </si>
  <si>
    <t>True</t>
  </si>
  <si>
    <t>Partly True</t>
  </si>
  <si>
    <t>No</t>
  </si>
  <si>
    <t>Does not apply</t>
  </si>
  <si>
    <t>Personal conclusions</t>
  </si>
  <si>
    <t>11.</t>
  </si>
  <si>
    <t>TM makes effort to ensure that everyone works in the group</t>
  </si>
  <si>
    <t>I know what the TM is doing and working at for the group.</t>
  </si>
  <si>
    <t>TM make sure that you start and work quickly</t>
  </si>
  <si>
    <t>TM brings the group forward with his ideas and suggestions</t>
  </si>
  <si>
    <t>TM helps others patiently and skillfully</t>
  </si>
  <si>
    <t>Achtet darauf, dass die vereinbarten Regeln eingehal¬ten werden</t>
  </si>
  <si>
    <t>Our Participation in the Meetings was focused, on time and did never exceed the timebox</t>
  </si>
  <si>
    <t>Die Beteiligung an den Gruppenterminen war fokusiert, pünklich und immer innerhalb der bestimmten Zeitspanne beendet.</t>
  </si>
  <si>
    <t>In these discussions we treated each other objectively and fairly.</t>
  </si>
  <si>
    <t>In our group we always had lively discussions.</t>
  </si>
  <si>
    <t>In this group work, I found that you can do more in a group simply than alone, because you can: B. encourages each other or is more innovative.</t>
  </si>
  <si>
    <t>I have the impression that the best way to solve the problem was on my own. I had clear ideas that were only partially shared by the other group members.</t>
  </si>
  <si>
    <t>I felt save / protected in this group.</t>
  </si>
  <si>
    <t>In our group there were one or two people who dominated the group and hardly let the others speak. Almost everything had to be done in this group work according to their ideas.</t>
  </si>
  <si>
    <t>If we had disagreements in the group, we could find a common solution.</t>
  </si>
  <si>
    <t>There has been little disagreement in recent work in this group composition.</t>
  </si>
  <si>
    <t>The mood and atmosphere in the group was good.</t>
  </si>
  <si>
    <t>The division of tasks in the group has proven itself in this form.</t>
  </si>
  <si>
    <t>My voice was always heard by the group</t>
  </si>
  <si>
    <t>Meine Stimme wurde immer in der Gruppe gehört</t>
  </si>
  <si>
    <t>12.</t>
  </si>
  <si>
    <t>13.</t>
  </si>
  <si>
    <t>X</t>
  </si>
  <si>
    <t>Feedback</t>
  </si>
  <si>
    <t>MutualEvalFree</t>
  </si>
  <si>
    <t>Comment</t>
  </si>
  <si>
    <t>ProcessReflection</t>
  </si>
  <si>
    <t>What is missing?</t>
  </si>
  <si>
    <t>Scale: 1 (poor) - 5 (very good)</t>
  </si>
  <si>
    <t>The survey addresses all my criteria / concerns / aspects towards our teamwork.</t>
  </si>
  <si>
    <t>The survey will be a good basis for the reflection within the team.</t>
  </si>
  <si>
    <t>Reflection with free scales
For each behavior, enter how you assess the group members in the group work. Assign grades from 1 to 5:
▪ "1" means very bad
▪ "5" means very good.
Judge honestly, then discuss the assessment with the other group members.</t>
  </si>
  <si>
    <t>Scale</t>
  </si>
  <si>
    <t>max</t>
  </si>
  <si>
    <t>Persönliche Schlussfolgerungen</t>
  </si>
  <si>
    <t>There were teammembers, which were less committed than I was.</t>
  </si>
  <si>
    <t>Manche Teammitglieder waren weniger engagiert als ich.</t>
  </si>
  <si>
    <t>5.</t>
  </si>
  <si>
    <t>6.</t>
  </si>
  <si>
    <t>10.</t>
  </si>
  <si>
    <t>14.</t>
  </si>
  <si>
    <t>Make sure that the agreed rules are respected</t>
  </si>
  <si>
    <t>Christin</t>
  </si>
  <si>
    <t>Samantha</t>
  </si>
  <si>
    <t>Imke</t>
  </si>
  <si>
    <t>Jesko</t>
  </si>
  <si>
    <t>Sultan</t>
  </si>
  <si>
    <t>Morten</t>
  </si>
  <si>
    <t>Die Umfrage wird eine gute Grundlage für die Reflexion innerhalb des Teams sein.</t>
  </si>
  <si>
    <t>Die Umfrage erfasst alle meine Kriterien / Anliegen / Aspekten unserer Teamarbeit.</t>
  </si>
  <si>
    <t>More than</t>
  </si>
  <si>
    <t>Grade</t>
  </si>
  <si>
    <t>Step</t>
  </si>
  <si>
    <t>Grading</t>
  </si>
  <si>
    <t>Team value</t>
  </si>
  <si>
    <t>Team Mark</t>
  </si>
  <si>
    <t>Weight</t>
  </si>
  <si>
    <t>Multiple Choice</t>
  </si>
  <si>
    <t>Total Percent</t>
  </si>
  <si>
    <t>Maximal</t>
  </si>
  <si>
    <t>Sprint 1</t>
  </si>
  <si>
    <t>Participation</t>
  </si>
  <si>
    <t>Sprint 2</t>
  </si>
  <si>
    <t>Values</t>
  </si>
  <si>
    <t>Openness</t>
  </si>
  <si>
    <t>Fokus</t>
  </si>
  <si>
    <t>Commitment</t>
  </si>
  <si>
    <t>Courage</t>
  </si>
  <si>
    <t>Respect</t>
  </si>
  <si>
    <t>Team Cohesion</t>
  </si>
  <si>
    <t>Hierachy / team division</t>
  </si>
  <si>
    <t>Product Definition</t>
  </si>
  <si>
    <t>Self-Evaluation</t>
  </si>
  <si>
    <t>Bonus Corona</t>
  </si>
  <si>
    <t>Bonus Firsttimer</t>
  </si>
  <si>
    <t>Sum</t>
  </si>
  <si>
    <t>Sprint 3</t>
  </si>
  <si>
    <t>Pillars</t>
  </si>
  <si>
    <t>Adaption</t>
  </si>
  <si>
    <t>Inspection</t>
  </si>
  <si>
    <t>Transperancy</t>
  </si>
  <si>
    <t>Execution</t>
  </si>
  <si>
    <t>Retro</t>
  </si>
  <si>
    <t xml:space="preserve">Roles </t>
  </si>
  <si>
    <t>Review</t>
  </si>
  <si>
    <t>Artefacts</t>
  </si>
  <si>
    <t xml:space="preserve">Product Backlog </t>
  </si>
  <si>
    <t>Sprint Backlog</t>
  </si>
  <si>
    <t>Exe Anmerkung</t>
  </si>
  <si>
    <t>Retro Anmerkung</t>
  </si>
  <si>
    <t>Dozent</t>
  </si>
  <si>
    <t>Politik</t>
  </si>
  <si>
    <t>Tools</t>
  </si>
  <si>
    <t>Daily</t>
  </si>
  <si>
    <t>Planning</t>
  </si>
  <si>
    <t>Kritisches Denken und Kommmunikation</t>
  </si>
  <si>
    <t>PO, SM, Dev</t>
  </si>
  <si>
    <t>Increment</t>
  </si>
  <si>
    <t>Quellen</t>
  </si>
  <si>
    <t>Keine Quelle</t>
  </si>
  <si>
    <t>Berater</t>
  </si>
  <si>
    <t>Kommunkation</t>
  </si>
  <si>
    <t>Kundenzufriedenheit, Beratung, Intervention</t>
  </si>
  <si>
    <t>Basiserwartungshaltung</t>
  </si>
  <si>
    <t>Events</t>
  </si>
  <si>
    <t>Excel, Retro, Review, Kommunkation</t>
  </si>
  <si>
    <t>Name</t>
  </si>
  <si>
    <t>Produktpräsentation</t>
  </si>
  <si>
    <t>Interaktion im Team</t>
  </si>
  <si>
    <t>Resourcen</t>
  </si>
  <si>
    <t xml:space="preserve">Produktdefinition </t>
  </si>
  <si>
    <t xml:space="preserve">MVP </t>
  </si>
  <si>
    <t>Team Normalized Sprint 1</t>
  </si>
  <si>
    <t>Team Normalized Sprint 2</t>
  </si>
  <si>
    <t>Team Normalized Sprint 3</t>
  </si>
  <si>
    <t>Component</t>
  </si>
  <si>
    <t>Overall</t>
  </si>
  <si>
    <t>%</t>
  </si>
  <si>
    <t>Pers. Grade</t>
  </si>
  <si>
    <t>Achtet darauf, dass die vereinbarten Regeln eingehalten werden</t>
  </si>
  <si>
    <t>unterstützt aktiv das Erreichen der Ziele des Sprints</t>
  </si>
  <si>
    <t>TM contributed actively to reach the sprint goal</t>
  </si>
  <si>
    <t>Base expectation</t>
  </si>
  <si>
    <t>Own Expectation</t>
  </si>
  <si>
    <t>Smart Questions</t>
  </si>
  <si>
    <t xml:space="preserve">Dialog - alap </t>
  </si>
  <si>
    <t>Dealing w/ Customer</t>
  </si>
  <si>
    <t>General</t>
  </si>
  <si>
    <t>Own expectations?</t>
  </si>
  <si>
    <t>Lacking agile principles
Mindset, Structure
Mecke disturbing... I know</t>
  </si>
  <si>
    <t>Moderation</t>
  </si>
  <si>
    <t>Reflection of the whole process, simple scale
After the group work today, answer the following questions (1-15: tick; 16-18: free text). Then compare your answers with each other. Discuss possible differences and justify your impressions.</t>
  </si>
  <si>
    <t>Personal Remarks</t>
  </si>
  <si>
    <t>Wenn die Entwicklung nicht 3 Sprints, sondern 20 Sprints dauern würde, dann wäre das kein Problem.</t>
  </si>
  <si>
    <t>It would be no problem to perform 20 Sprints instead of 3 wiithin our mode of operation.</t>
  </si>
  <si>
    <t>Ich glaube das manche Teammitglieder Ihre Meinung nicht deutlich genug verteten haben.</t>
  </si>
  <si>
    <t>I believe that some team members have not made their point of view clear enough.</t>
  </si>
  <si>
    <t>15.</t>
  </si>
  <si>
    <t>16.</t>
  </si>
  <si>
    <t>What did you do differently, compared to the last Sprint (or previous student projects)?</t>
  </si>
  <si>
    <t>Free Text space here - lots of that...</t>
  </si>
  <si>
    <t>17.</t>
  </si>
  <si>
    <t>Welcher der Scrum Wert hatte für Sie in diesem Sprint die größte Relevanz in diesem Sprint? Warum?</t>
  </si>
  <si>
    <t>Which Scrum Value was most relevant for you in this Sprint? Why?</t>
  </si>
  <si>
    <t>18.</t>
  </si>
  <si>
    <t>Was haben Sie im Vergleich zum letzten Sprint anders gemacht? (bzw. in Vergleich zu vorherigen Projekten)</t>
  </si>
  <si>
    <t>AB</t>
  </si>
  <si>
    <t>CD</t>
  </si>
  <si>
    <t>EF</t>
  </si>
  <si>
    <t>GH</t>
  </si>
  <si>
    <t>XY</t>
  </si>
  <si>
    <t>YZ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</si>
</sst>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
    <numFmt numFmtId="165" formatCode="0.0"/>
  </numFmts>
  <fonts count="26">
    <font>
      <sz val="11"/>
      <color theme="1"/>
      <name val="Calibri"/>
      <family val="2"/>
      <scheme val="minor"/>
    </font>
    <font>
      <sz val="10"/>
      <color theme="1"/>
      <name val="Arial Unicode MS"/>
      <family val="2"/>
    </font>
    <font>
      <b/>
      <sz val="14"/>
      <color theme="1"/>
      <name val="Calibri"/>
      <family val="2"/>
      <scheme val="minor"/>
    </font>
    <font>
      <sz val="10"/>
      <color theme="1"/>
      <name val="Trebuchet MS"/>
      <family val="2"/>
    </font>
    <font>
      <sz val="11"/>
      <color rgb="FF000000"/>
      <name val="Calibri"/>
      <family val="2"/>
      <charset val="1"/>
    </font>
    <font>
      <sz val="11"/>
      <color theme="1"/>
      <name val="Calibri"/>
      <family val="2"/>
      <scheme val="minor"/>
    </font>
    <font>
      <b/>
      <sz val="11"/>
      <color theme="1"/>
      <name val="Calibri"/>
      <family val="2"/>
      <scheme val="minor"/>
    </font>
    <font>
      <b/>
      <sz val="10"/>
      <color rgb="FF00000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1"/>
      <name val="Arial"/>
      <family val="2"/>
    </font>
    <font>
      <sz val="11"/>
      <color theme="1"/>
      <name val="Arial"/>
      <family val="2"/>
    </font>
    <font>
      <sz val="11"/>
      <color rgb="FF000000"/>
      <name val="Calibri"/>
      <family val="2"/>
    </font>
  </fonts>
  <fills count="35">
    <fill>
      <patternFill patternType="none"/>
    </fill>
    <fill>
      <patternFill patternType="gray125"/>
    </fill>
    <fill>
      <patternFill patternType="solid">
        <fgColor rgb="FFD9D9D9"/>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4" fillId="0" borderId="0"/>
    <xf numFmtId="164" fontId="4" fillId="0" borderId="0" applyBorder="0" applyProtection="0"/>
    <xf numFmtId="9" fontId="5" fillId="0" borderId="0" applyFont="0" applyFill="0" applyBorder="0" applyAlignment="0" applyProtection="0"/>
    <xf numFmtId="0" fontId="8" fillId="0" borderId="0" applyNumberFormat="0" applyFill="0" applyBorder="0" applyAlignment="0" applyProtection="0"/>
    <xf numFmtId="0" fontId="9" fillId="0" borderId="16" applyNumberFormat="0" applyFill="0" applyAlignment="0" applyProtection="0"/>
    <xf numFmtId="0" fontId="10" fillId="0" borderId="17" applyNumberFormat="0" applyFill="0" applyAlignment="0" applyProtection="0"/>
    <xf numFmtId="0" fontId="11" fillId="0" borderId="18" applyNumberFormat="0" applyFill="0" applyAlignment="0" applyProtection="0"/>
    <xf numFmtId="0" fontId="11" fillId="0" borderId="0" applyNumberFormat="0" applyFill="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0" applyNumberFormat="0" applyBorder="0" applyAlignment="0" applyProtection="0"/>
    <xf numFmtId="0" fontId="15" fillId="7" borderId="19" applyNumberFormat="0" applyAlignment="0" applyProtection="0"/>
    <xf numFmtId="0" fontId="16" fillId="8" borderId="20" applyNumberFormat="0" applyAlignment="0" applyProtection="0"/>
    <xf numFmtId="0" fontId="17" fillId="8" borderId="19" applyNumberFormat="0" applyAlignment="0" applyProtection="0"/>
    <xf numFmtId="0" fontId="18" fillId="0" borderId="21" applyNumberFormat="0" applyFill="0" applyAlignment="0" applyProtection="0"/>
    <xf numFmtId="0" fontId="19" fillId="9" borderId="22" applyNumberFormat="0" applyAlignment="0" applyProtection="0"/>
    <xf numFmtId="0" fontId="20" fillId="0" borderId="0" applyNumberFormat="0" applyFill="0" applyBorder="0" applyAlignment="0" applyProtection="0"/>
    <xf numFmtId="0" fontId="5" fillId="10" borderId="23" applyNumberFormat="0" applyFont="0" applyAlignment="0" applyProtection="0"/>
    <xf numFmtId="0" fontId="21" fillId="0" borderId="0" applyNumberFormat="0" applyFill="0" applyBorder="0" applyAlignment="0" applyProtection="0"/>
    <xf numFmtId="0" fontId="6" fillId="0" borderId="24" applyNumberFormat="0" applyFill="0" applyAlignment="0" applyProtection="0"/>
    <xf numFmtId="0" fontId="22"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22" fillId="30" borderId="0" applyNumberFormat="0" applyBorder="0" applyAlignment="0" applyProtection="0"/>
    <xf numFmtId="0" fontId="22"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22" fillId="34" borderId="0" applyNumberFormat="0" applyBorder="0" applyAlignment="0" applyProtection="0"/>
    <xf numFmtId="0" fontId="23" fillId="0" borderId="0"/>
    <xf numFmtId="0" fontId="24" fillId="0" borderId="0"/>
    <xf numFmtId="0" fontId="25" fillId="0" borderId="0"/>
    <xf numFmtId="0" fontId="25" fillId="0" borderId="0"/>
    <xf numFmtId="164" fontId="25" fillId="0" borderId="0" applyBorder="0" applyProtection="0"/>
  </cellStyleXfs>
  <cellXfs count="134">
    <xf numFmtId="0" fontId="0" fillId="0" borderId="0" xfId="0"/>
    <xf numFmtId="0" fontId="1" fillId="0" borderId="0" xfId="0" applyFont="1" applyAlignment="1">
      <alignment horizontal="left" vertical="center" wrapText="1"/>
    </xf>
    <xf numFmtId="0" fontId="0" fillId="0" borderId="0" xfId="0" applyAlignment="1">
      <alignment wrapText="1"/>
    </xf>
    <xf numFmtId="0" fontId="2" fillId="0" borderId="0" xfId="0" applyFont="1" applyAlignment="1">
      <alignment vertical="top"/>
    </xf>
    <xf numFmtId="0" fontId="0" fillId="0" borderId="0" xfId="0" applyAlignment="1">
      <alignment horizontal="left" vertical="top" wrapText="1"/>
    </xf>
    <xf numFmtId="0" fontId="3" fillId="2" borderId="8" xfId="0" applyFont="1" applyFill="1" applyBorder="1" applyAlignment="1">
      <alignment horizontal="justify" vertical="center" wrapText="1"/>
    </xf>
    <xf numFmtId="0" fontId="2" fillId="0" borderId="0" xfId="0" applyFont="1" applyAlignment="1">
      <alignment vertical="top"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top" wrapText="1"/>
    </xf>
    <xf numFmtId="0" fontId="0" fillId="0" borderId="0" xfId="0" quotePrefix="1" applyAlignment="1">
      <alignment vertical="top" wrapText="1"/>
    </xf>
    <xf numFmtId="0" fontId="0" fillId="0" borderId="0" xfId="0"/>
    <xf numFmtId="0" fontId="0" fillId="0" borderId="0" xfId="0" applyAlignment="1">
      <alignment horizontal="center" vertical="top" wrapText="1"/>
    </xf>
    <xf numFmtId="0" fontId="0" fillId="0" borderId="3" xfId="0" applyBorder="1" applyAlignment="1">
      <alignment wrapText="1"/>
    </xf>
    <xf numFmtId="0" fontId="7" fillId="0" borderId="0" xfId="0" applyFont="1" applyAlignment="1">
      <alignment wrapText="1"/>
    </xf>
    <xf numFmtId="0" fontId="7" fillId="0" borderId="3" xfId="0" applyFont="1" applyBorder="1" applyAlignment="1">
      <alignment wrapText="1"/>
    </xf>
    <xf numFmtId="0" fontId="7" fillId="3" borderId="3" xfId="0" applyFont="1" applyFill="1" applyBorder="1" applyAlignment="1">
      <alignment wrapText="1"/>
    </xf>
    <xf numFmtId="0" fontId="0" fillId="0" borderId="0" xfId="3" applyNumberFormat="1" applyFont="1"/>
    <xf numFmtId="9" fontId="0" fillId="0" borderId="0" xfId="3" applyFont="1"/>
    <xf numFmtId="165" fontId="0" fillId="0" borderId="0" xfId="0" applyNumberFormat="1"/>
    <xf numFmtId="0" fontId="6" fillId="0" borderId="0" xfId="0" applyFont="1"/>
    <xf numFmtId="0" fontId="0" fillId="0" borderId="0" xfId="0" applyAlignment="1">
      <alignment vertical="top"/>
    </xf>
    <xf numFmtId="0" fontId="6" fillId="0" borderId="0" xfId="0" applyFont="1" applyAlignment="1">
      <alignment vertical="top"/>
    </xf>
    <xf numFmtId="0" fontId="0" fillId="0" borderId="0" xfId="0" applyAlignment="1">
      <alignment horizontal="right" vertical="top"/>
    </xf>
    <xf numFmtId="0" fontId="6" fillId="0" borderId="0" xfId="0" applyFont="1" applyBorder="1" applyAlignment="1">
      <alignment vertical="top"/>
    </xf>
    <xf numFmtId="0" fontId="6" fillId="0" borderId="3" xfId="0" applyFont="1" applyBorder="1" applyAlignment="1">
      <alignment vertical="top"/>
    </xf>
    <xf numFmtId="0" fontId="0" fillId="0" borderId="0" xfId="0" applyBorder="1" applyAlignment="1">
      <alignment vertical="top"/>
    </xf>
    <xf numFmtId="0" fontId="0" fillId="0" borderId="11" xfId="0" applyBorder="1" applyAlignment="1">
      <alignment vertical="top"/>
    </xf>
    <xf numFmtId="0" fontId="0" fillId="0" borderId="0" xfId="0" applyBorder="1" applyAlignment="1">
      <alignment vertical="top" wrapText="1"/>
    </xf>
    <xf numFmtId="0" fontId="0" fillId="0" borderId="11" xfId="0" applyBorder="1" applyAlignment="1">
      <alignment vertical="top" wrapText="1"/>
    </xf>
    <xf numFmtId="0" fontId="0" fillId="0" borderId="11" xfId="0" applyBorder="1" applyAlignment="1">
      <alignment wrapText="1"/>
    </xf>
    <xf numFmtId="0" fontId="0" fillId="0" borderId="11" xfId="0" quotePrefix="1" applyBorder="1" applyAlignment="1">
      <alignment vertical="top" wrapText="1"/>
    </xf>
    <xf numFmtId="0" fontId="6" fillId="0" borderId="4" xfId="0" applyFont="1" applyBorder="1" applyAlignment="1">
      <alignment vertical="top"/>
    </xf>
    <xf numFmtId="0" fontId="6" fillId="0" borderId="5" xfId="0" applyFont="1" applyBorder="1" applyAlignment="1">
      <alignment vertical="top"/>
    </xf>
    <xf numFmtId="0" fontId="0" fillId="0" borderId="5" xfId="0" applyBorder="1" applyAlignment="1">
      <alignment vertical="top"/>
    </xf>
    <xf numFmtId="0" fontId="0" fillId="0" borderId="12" xfId="0" applyBorder="1" applyAlignment="1">
      <alignment vertical="top"/>
    </xf>
    <xf numFmtId="0" fontId="0" fillId="0" borderId="1" xfId="0" applyBorder="1" applyAlignment="1">
      <alignment vertical="top"/>
    </xf>
    <xf numFmtId="0" fontId="0" fillId="0" borderId="2" xfId="0" applyBorder="1" applyAlignment="1">
      <alignment vertical="top"/>
    </xf>
    <xf numFmtId="0" fontId="0" fillId="0" borderId="4" xfId="0" applyBorder="1" applyAlignment="1">
      <alignment vertical="top"/>
    </xf>
    <xf numFmtId="0" fontId="6" fillId="0" borderId="4" xfId="0" applyFont="1" applyBorder="1" applyAlignment="1">
      <alignment horizontal="center" vertical="top"/>
    </xf>
    <xf numFmtId="0" fontId="6" fillId="0" borderId="5" xfId="0" applyFont="1" applyBorder="1" applyAlignment="1">
      <alignment horizontal="center" vertical="top"/>
    </xf>
    <xf numFmtId="0" fontId="6" fillId="0" borderId="12" xfId="0" applyFont="1" applyBorder="1" applyAlignment="1">
      <alignment vertical="top"/>
    </xf>
    <xf numFmtId="0" fontId="0" fillId="0" borderId="13" xfId="0" applyBorder="1" applyAlignment="1">
      <alignment vertical="top"/>
    </xf>
    <xf numFmtId="0" fontId="0" fillId="0" borderId="14" xfId="0" applyBorder="1" applyAlignment="1">
      <alignment vertical="top"/>
    </xf>
    <xf numFmtId="0" fontId="6" fillId="0" borderId="14" xfId="0" applyFont="1" applyBorder="1" applyAlignment="1">
      <alignment vertical="top"/>
    </xf>
    <xf numFmtId="0" fontId="0" fillId="0" borderId="15" xfId="0" applyBorder="1" applyAlignment="1">
      <alignment vertical="top"/>
    </xf>
    <xf numFmtId="0" fontId="6" fillId="0" borderId="9" xfId="0" applyFont="1" applyBorder="1" applyAlignment="1">
      <alignment vertical="top"/>
    </xf>
    <xf numFmtId="0" fontId="0" fillId="0" borderId="0" xfId="0"/>
    <xf numFmtId="0" fontId="0" fillId="0" borderId="0" xfId="0"/>
    <xf numFmtId="0" fontId="0" fillId="0" borderId="0" xfId="0"/>
    <xf numFmtId="0" fontId="0" fillId="0" borderId="0" xfId="0" applyFill="1" applyBorder="1" applyAlignment="1">
      <alignment vertical="top"/>
    </xf>
    <xf numFmtId="0" fontId="0" fillId="0" borderId="0" xfId="0" applyFill="1" applyBorder="1" applyAlignment="1">
      <alignment vertical="top" wrapText="1"/>
    </xf>
    <xf numFmtId="0" fontId="0" fillId="0" borderId="11" xfId="0" applyFill="1" applyBorder="1" applyAlignment="1">
      <alignment vertical="top" wrapText="1"/>
    </xf>
    <xf numFmtId="0" fontId="0" fillId="0" borderId="11" xfId="0" applyFill="1" applyBorder="1" applyAlignment="1">
      <alignment vertical="top"/>
    </xf>
    <xf numFmtId="0" fontId="6" fillId="0" borderId="3" xfId="0" applyFont="1" applyFill="1" applyBorder="1" applyAlignment="1">
      <alignment vertical="top"/>
    </xf>
    <xf numFmtId="0" fontId="6" fillId="0" borderId="0" xfId="0" applyFont="1" applyFill="1" applyBorder="1" applyAlignment="1">
      <alignment vertical="top"/>
    </xf>
    <xf numFmtId="0" fontId="0" fillId="0" borderId="0" xfId="0" applyFill="1" applyBorder="1" applyAlignment="1">
      <alignment wrapText="1"/>
    </xf>
    <xf numFmtId="0" fontId="0" fillId="0" borderId="11" xfId="0" applyFill="1" applyBorder="1" applyAlignment="1">
      <alignment wrapText="1"/>
    </xf>
    <xf numFmtId="0" fontId="0" fillId="0" borderId="0" xfId="0" quotePrefix="1" applyFill="1" applyBorder="1" applyAlignment="1">
      <alignment vertical="top" wrapText="1"/>
    </xf>
    <xf numFmtId="0" fontId="0" fillId="0" borderId="11" xfId="0" quotePrefix="1" applyFill="1" applyBorder="1" applyAlignment="1">
      <alignment vertical="top" wrapText="1"/>
    </xf>
    <xf numFmtId="0" fontId="0" fillId="0" borderId="0" xfId="0"/>
    <xf numFmtId="0" fontId="0" fillId="0" borderId="0" xfId="0"/>
    <xf numFmtId="0" fontId="0" fillId="0" borderId="0" xfId="0" applyAlignment="1">
      <alignment vertical="top" wrapText="1"/>
    </xf>
    <xf numFmtId="0" fontId="0" fillId="0" borderId="0" xfId="0"/>
    <xf numFmtId="165" fontId="0" fillId="0" borderId="0" xfId="0" applyNumberFormat="1"/>
    <xf numFmtId="0" fontId="6" fillId="0" borderId="0" xfId="0" applyFont="1"/>
    <xf numFmtId="0" fontId="0" fillId="0" borderId="0" xfId="0" applyBorder="1" applyAlignment="1">
      <alignment vertical="top" wrapText="1"/>
    </xf>
    <xf numFmtId="0" fontId="0" fillId="0" borderId="0" xfId="0" applyFill="1" applyBorder="1" applyAlignment="1">
      <alignment vertical="top" wrapText="1"/>
    </xf>
    <xf numFmtId="0" fontId="0" fillId="0" borderId="0" xfId="0" quotePrefix="1" applyFill="1" applyBorder="1" applyAlignment="1">
      <alignment vertical="top" wrapText="1"/>
    </xf>
    <xf numFmtId="0" fontId="0" fillId="0" borderId="0" xfId="0" applyFill="1" applyBorder="1"/>
    <xf numFmtId="0" fontId="0" fillId="0" borderId="0" xfId="0"/>
    <xf numFmtId="0" fontId="0" fillId="0" borderId="0" xfId="0"/>
    <xf numFmtId="2" fontId="0" fillId="0" borderId="0" xfId="0" applyNumberFormat="1"/>
    <xf numFmtId="0" fontId="0" fillId="0" borderId="5" xfId="0" applyFill="1" applyBorder="1"/>
    <xf numFmtId="0" fontId="0" fillId="0" borderId="0" xfId="0" applyAlignment="1">
      <alignment horizontal="center" vertical="center"/>
    </xf>
    <xf numFmtId="0" fontId="0" fillId="0" borderId="0" xfId="0" applyAlignment="1"/>
    <xf numFmtId="0" fontId="3" fillId="2" borderId="8" xfId="0" applyFont="1" applyFill="1" applyBorder="1" applyAlignment="1">
      <alignment horizontal="justify" vertical="center"/>
    </xf>
    <xf numFmtId="0" fontId="1" fillId="0" borderId="0" xfId="0" applyFont="1" applyAlignment="1">
      <alignment horizontal="left" vertical="center"/>
    </xf>
    <xf numFmtId="0" fontId="0" fillId="0" borderId="14" xfId="0" applyBorder="1" applyAlignment="1">
      <alignment vertical="top" wrapText="1"/>
    </xf>
    <xf numFmtId="0" fontId="6" fillId="0" borderId="5" xfId="0" applyFont="1" applyBorder="1" applyAlignment="1">
      <alignment vertical="top" wrapText="1"/>
    </xf>
    <xf numFmtId="0" fontId="0" fillId="0" borderId="5" xfId="0" applyBorder="1" applyAlignment="1">
      <alignment vertical="top" wrapText="1"/>
    </xf>
    <xf numFmtId="0" fontId="0" fillId="0" borderId="7" xfId="0" applyBorder="1" applyAlignment="1">
      <alignment horizontal="center" vertical="center" wrapText="1"/>
    </xf>
    <xf numFmtId="0" fontId="0" fillId="0" borderId="0" xfId="0" applyAlignment="1">
      <alignment vertical="top" wrapText="1"/>
    </xf>
    <xf numFmtId="49" fontId="0" fillId="0" borderId="6" xfId="0" applyNumberFormat="1" applyBorder="1" applyAlignment="1">
      <alignment horizontal="left" vertical="center" wrapText="1"/>
    </xf>
    <xf numFmtId="0" fontId="6" fillId="0" borderId="0" xfId="0" applyFont="1" applyAlignment="1">
      <alignment vertical="top" wrapText="1"/>
    </xf>
    <xf numFmtId="0" fontId="0" fillId="25" borderId="0" xfId="35" applyFont="1" applyBorder="1" applyAlignment="1">
      <alignment vertical="top" wrapText="1"/>
    </xf>
    <xf numFmtId="0" fontId="12" fillId="4" borderId="0" xfId="9" applyBorder="1" applyAlignment="1">
      <alignment vertical="top" wrapText="1"/>
    </xf>
    <xf numFmtId="0" fontId="12" fillId="4" borderId="0" xfId="9" quotePrefix="1" applyBorder="1" applyAlignment="1">
      <alignment vertical="top" wrapText="1"/>
    </xf>
    <xf numFmtId="0" fontId="6" fillId="0" borderId="12" xfId="0" applyFont="1" applyBorder="1" applyAlignment="1">
      <alignment vertical="top" wrapText="1"/>
    </xf>
    <xf numFmtId="0" fontId="0" fillId="0" borderId="12" xfId="0" applyBorder="1" applyAlignment="1">
      <alignment vertical="top" wrapText="1"/>
    </xf>
    <xf numFmtId="0" fontId="0" fillId="0" borderId="0" xfId="0" applyAlignment="1">
      <alignment vertical="top" wrapText="1"/>
    </xf>
    <xf numFmtId="0" fontId="0" fillId="0" borderId="0" xfId="0"/>
    <xf numFmtId="0" fontId="0" fillId="0" borderId="0" xfId="0"/>
    <xf numFmtId="0" fontId="1" fillId="0" borderId="0" xfId="0" applyFont="1" applyAlignment="1">
      <alignment horizontal="left" vertical="center" wrapText="1"/>
    </xf>
    <xf numFmtId="0" fontId="2" fillId="0" borderId="0" xfId="0" applyFont="1" applyAlignment="1">
      <alignment vertical="top"/>
    </xf>
    <xf numFmtId="0" fontId="0" fillId="0" borderId="0" xfId="0" applyAlignment="1">
      <alignment horizontal="left" vertical="top" wrapText="1"/>
    </xf>
    <xf numFmtId="0" fontId="0" fillId="0" borderId="3" xfId="0" applyBorder="1" applyAlignment="1">
      <alignment horizontal="center" vertical="center"/>
    </xf>
    <xf numFmtId="0" fontId="0" fillId="0" borderId="0" xfId="0" applyBorder="1" applyAlignment="1">
      <alignment horizontal="center" vertical="center"/>
    </xf>
    <xf numFmtId="0" fontId="0" fillId="0" borderId="6"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6" xfId="0" applyBorder="1"/>
    <xf numFmtId="0" fontId="0" fillId="0" borderId="7" xfId="0" applyBorder="1"/>
    <xf numFmtId="0" fontId="0" fillId="0" borderId="9" xfId="0" applyFill="1" applyBorder="1"/>
    <xf numFmtId="0" fontId="0" fillId="0" borderId="13" xfId="0" applyBorder="1"/>
    <xf numFmtId="0" fontId="0" fillId="0" borderId="14" xfId="0" applyBorder="1"/>
    <xf numFmtId="0" fontId="0" fillId="0" borderId="9" xfId="0" applyBorder="1"/>
    <xf numFmtId="0" fontId="0" fillId="0" borderId="0" xfId="0" applyAlignment="1">
      <alignment horizontal="center" vertical="center"/>
    </xf>
    <xf numFmtId="0" fontId="14" fillId="6" borderId="0" xfId="11" applyBorder="1" applyAlignment="1">
      <alignment vertical="top" wrapText="1"/>
    </xf>
    <xf numFmtId="0" fontId="25" fillId="0" borderId="0" xfId="47"/>
    <xf numFmtId="0" fontId="0" fillId="0" borderId="0" xfId="0"/>
    <xf numFmtId="0" fontId="0" fillId="0" borderId="0" xfId="0"/>
    <xf numFmtId="0" fontId="0" fillId="0" borderId="0" xfId="0"/>
    <xf numFmtId="0" fontId="14" fillId="6" borderId="11" xfId="11" applyBorder="1" applyAlignment="1">
      <alignment vertical="top"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0" xfId="0" applyAlignment="1">
      <alignment horizontal="left" vertical="top" wrapText="1"/>
    </xf>
    <xf numFmtId="0" fontId="0" fillId="0" borderId="0" xfId="0" applyAlignment="1">
      <alignment horizontal="center"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10" xfId="0" applyBorder="1" applyAlignment="1">
      <alignment horizontal="left" vertical="top" wrapText="1"/>
    </xf>
    <xf numFmtId="0" fontId="6" fillId="0" borderId="1" xfId="0" applyFont="1" applyBorder="1" applyAlignment="1">
      <alignment horizontal="center" vertical="top"/>
    </xf>
    <xf numFmtId="0" fontId="6" fillId="0" borderId="2" xfId="0" applyFont="1" applyBorder="1" applyAlignment="1">
      <alignment horizontal="center" vertical="top"/>
    </xf>
    <xf numFmtId="0" fontId="6" fillId="0" borderId="10" xfId="0" applyFont="1" applyBorder="1" applyAlignment="1">
      <alignment horizontal="center" vertical="top"/>
    </xf>
  </cellXfs>
  <cellStyles count="50">
    <cellStyle name="20 % - Akzent1" xfId="22" builtinId="30" customBuiltin="1"/>
    <cellStyle name="20 % - Akzent2" xfId="26" builtinId="34" customBuiltin="1"/>
    <cellStyle name="20 % - Akzent3" xfId="30" builtinId="38" customBuiltin="1"/>
    <cellStyle name="20 % - Akzent4" xfId="34" builtinId="42" customBuiltin="1"/>
    <cellStyle name="20 % - Akzent5" xfId="38" builtinId="46" customBuiltin="1"/>
    <cellStyle name="20 % - Akzent6" xfId="42" builtinId="50" customBuiltin="1"/>
    <cellStyle name="40 % - Akzent1" xfId="23" builtinId="31" customBuiltin="1"/>
    <cellStyle name="40 % - Akzent2" xfId="27" builtinId="35" customBuiltin="1"/>
    <cellStyle name="40 % - Akzent3" xfId="31" builtinId="39" customBuiltin="1"/>
    <cellStyle name="40 % - Akzent4" xfId="35" builtinId="43" customBuiltin="1"/>
    <cellStyle name="40 % - Akzent5" xfId="39" builtinId="47" customBuiltin="1"/>
    <cellStyle name="40 % - Akzent6" xfId="43" builtinId="51" customBuiltin="1"/>
    <cellStyle name="60 % - Akzent1" xfId="24" builtinId="32" customBuiltin="1"/>
    <cellStyle name="60 % - Akzent2" xfId="28" builtinId="36" customBuiltin="1"/>
    <cellStyle name="60 % - Akzent3" xfId="32" builtinId="40" customBuiltin="1"/>
    <cellStyle name="60 % - Akzent4" xfId="36" builtinId="44" customBuiltin="1"/>
    <cellStyle name="60 % - Akzent5" xfId="40" builtinId="48" customBuiltin="1"/>
    <cellStyle name="60 % - Akzent6" xfId="44" builtinId="52" customBuiltin="1"/>
    <cellStyle name="Akzent1" xfId="21" builtinId="29" customBuiltin="1"/>
    <cellStyle name="Akzent2" xfId="25" builtinId="33" customBuiltin="1"/>
    <cellStyle name="Akzent3" xfId="29" builtinId="37" customBuiltin="1"/>
    <cellStyle name="Akzent4" xfId="33" builtinId="41" customBuiltin="1"/>
    <cellStyle name="Akzent5" xfId="37" builtinId="45" customBuiltin="1"/>
    <cellStyle name="Akzent6" xfId="41" builtinId="49" customBuiltin="1"/>
    <cellStyle name="Ausgabe" xfId="13" builtinId="21" customBuiltin="1"/>
    <cellStyle name="Berechnung" xfId="14" builtinId="22" customBuiltin="1"/>
    <cellStyle name="Eingabe" xfId="12" builtinId="20" customBuiltin="1"/>
    <cellStyle name="Ergebnis" xfId="20" builtinId="25" customBuiltin="1"/>
    <cellStyle name="Erklärender Text" xfId="19" builtinId="53" customBuiltin="1"/>
    <cellStyle name="Gut" xfId="9" builtinId="26" customBuiltin="1"/>
    <cellStyle name="Neutral" xfId="11" builtinId="28" customBuiltin="1"/>
    <cellStyle name="Notiz" xfId="18" builtinId="10" customBuiltin="1"/>
    <cellStyle name="Prozent" xfId="3" builtinId="5"/>
    <cellStyle name="Prozent 2" xfId="2" xr:uid="{00000000-0005-0000-0000-000021000000}"/>
    <cellStyle name="Prozent 2 2" xfId="49" xr:uid="{00000000-0005-0000-0000-000002000000}"/>
    <cellStyle name="Schlecht" xfId="10" builtinId="27" customBuiltin="1"/>
    <cellStyle name="Standard" xfId="0" builtinId="0"/>
    <cellStyle name="Standard 2" xfId="1" xr:uid="{00000000-0005-0000-0000-000024000000}"/>
    <cellStyle name="Standard 2 2" xfId="47" xr:uid="{00000000-0005-0000-0000-000001000000}"/>
    <cellStyle name="Standard 3" xfId="45" xr:uid="{00000000-0005-0000-0000-000025000000}"/>
    <cellStyle name="Standard 4" xfId="46" xr:uid="{00000000-0005-0000-0000-000026000000}"/>
    <cellStyle name="Standard 5" xfId="48" xr:uid="{00000000-0005-0000-0000-000034000000}"/>
    <cellStyle name="Überschrift" xfId="4" builtinId="15" customBuiltin="1"/>
    <cellStyle name="Überschrift 1" xfId="5" builtinId="16" customBuiltin="1"/>
    <cellStyle name="Überschrift 2" xfId="6" builtinId="17" customBuiltin="1"/>
    <cellStyle name="Überschrift 3" xfId="7" builtinId="18" customBuiltin="1"/>
    <cellStyle name="Überschrift 4" xfId="8" builtinId="19" customBuiltin="1"/>
    <cellStyle name="Verknüpfte Zelle" xfId="15" builtinId="24" customBuiltin="1"/>
    <cellStyle name="Warnender Text" xfId="17" builtinId="11" customBuiltin="1"/>
    <cellStyle name="Zelle überprüfen" xfId="16"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2"/>
  <sheetViews>
    <sheetView tabSelected="1" zoomScale="130" zoomScaleNormal="130" workbookViewId="0">
      <selection activeCell="B20" sqref="B20"/>
    </sheetView>
  </sheetViews>
  <sheetFormatPr baseColWidth="10" defaultRowHeight="15"/>
  <cols>
    <col min="1" max="1" width="6.28515625" customWidth="1"/>
    <col min="2" max="3" width="35.7109375" customWidth="1"/>
    <col min="9" max="9" width="16" customWidth="1"/>
  </cols>
  <sheetData>
    <row r="1" spans="1:15" ht="29.25" customHeight="1">
      <c r="A1" s="94" t="s">
        <v>35</v>
      </c>
      <c r="B1" s="92"/>
      <c r="C1" s="92"/>
      <c r="D1" s="92"/>
      <c r="E1" s="92"/>
      <c r="F1" s="92"/>
      <c r="G1" s="92"/>
      <c r="H1" s="92"/>
      <c r="I1" s="92"/>
      <c r="J1" s="92"/>
      <c r="K1" s="92"/>
      <c r="L1" s="92"/>
      <c r="M1" s="92"/>
      <c r="N1" s="92"/>
      <c r="O1" s="92"/>
    </row>
    <row r="2" spans="1:15" ht="72.75" customHeight="1">
      <c r="A2" s="126" t="s">
        <v>175</v>
      </c>
      <c r="B2" s="126"/>
      <c r="C2" s="126"/>
      <c r="D2" s="126"/>
      <c r="E2" s="126"/>
      <c r="F2" s="126"/>
      <c r="G2" s="92"/>
      <c r="H2" s="92"/>
      <c r="I2" s="92"/>
      <c r="J2" s="92"/>
      <c r="K2" s="92"/>
      <c r="L2" s="92"/>
      <c r="M2" s="92"/>
      <c r="N2" s="92"/>
      <c r="O2" s="92"/>
    </row>
    <row r="3" spans="1:15" ht="24.75" customHeight="1">
      <c r="A3" s="95"/>
      <c r="B3" s="95"/>
      <c r="C3" s="95"/>
      <c r="D3" s="127"/>
      <c r="E3" s="127"/>
      <c r="F3" s="127"/>
      <c r="G3" s="127"/>
      <c r="H3" s="127"/>
      <c r="I3" s="127"/>
      <c r="J3" s="127"/>
      <c r="K3" s="127"/>
      <c r="L3" s="127"/>
      <c r="M3" s="127"/>
      <c r="N3" s="127"/>
      <c r="O3" s="127"/>
    </row>
    <row r="4" spans="1:15">
      <c r="A4" s="105"/>
      <c r="B4" s="106" t="s">
        <v>36</v>
      </c>
      <c r="C4" s="106" t="s">
        <v>37</v>
      </c>
      <c r="D4" s="105" t="s">
        <v>38</v>
      </c>
      <c r="E4" s="106"/>
      <c r="F4" s="106" t="s">
        <v>39</v>
      </c>
      <c r="G4" s="106"/>
      <c r="H4" s="106" t="s">
        <v>40</v>
      </c>
      <c r="I4" s="107" t="s">
        <v>41</v>
      </c>
      <c r="J4" s="104" t="s">
        <v>176</v>
      </c>
      <c r="K4" s="92"/>
      <c r="L4" s="92"/>
      <c r="M4" s="92"/>
      <c r="N4" s="92"/>
      <c r="O4" s="92"/>
    </row>
    <row r="5" spans="1:15" ht="65.25" customHeight="1">
      <c r="A5" s="92" t="s">
        <v>18</v>
      </c>
      <c r="B5" s="93" t="s">
        <v>19</v>
      </c>
      <c r="C5" s="93" t="s">
        <v>61</v>
      </c>
      <c r="D5" s="96"/>
      <c r="E5" s="97" t="s">
        <v>66</v>
      </c>
      <c r="F5" s="97"/>
      <c r="G5" s="97"/>
      <c r="H5" s="97"/>
      <c r="I5" s="98"/>
      <c r="J5" s="102"/>
      <c r="K5" s="92"/>
      <c r="L5" s="92"/>
      <c r="M5" s="92"/>
      <c r="N5" s="92"/>
      <c r="O5" s="92"/>
    </row>
    <row r="6" spans="1:15" ht="65.25" customHeight="1">
      <c r="A6" s="92" t="s">
        <v>20</v>
      </c>
      <c r="B6" s="93" t="s">
        <v>177</v>
      </c>
      <c r="C6" s="93" t="s">
        <v>178</v>
      </c>
      <c r="D6" s="96"/>
      <c r="E6" s="97"/>
      <c r="F6" s="97"/>
      <c r="G6" s="97"/>
      <c r="H6" s="97"/>
      <c r="I6" s="98"/>
      <c r="J6" s="102"/>
      <c r="K6" s="92"/>
      <c r="L6" s="92"/>
      <c r="M6" s="92"/>
      <c r="N6" s="92"/>
      <c r="O6" s="92"/>
    </row>
    <row r="7" spans="1:15" ht="65.25" customHeight="1">
      <c r="A7" s="92" t="s">
        <v>22</v>
      </c>
      <c r="B7" s="93" t="s">
        <v>23</v>
      </c>
      <c r="C7" s="93" t="s">
        <v>59</v>
      </c>
      <c r="D7" s="96"/>
      <c r="E7" s="97"/>
      <c r="F7" s="97" t="s">
        <v>66</v>
      </c>
      <c r="G7" s="97"/>
      <c r="H7" s="97"/>
      <c r="I7" s="98"/>
      <c r="J7" s="102"/>
      <c r="K7" s="92"/>
      <c r="L7" s="92"/>
      <c r="M7" s="92"/>
      <c r="N7" s="92"/>
      <c r="O7" s="92"/>
    </row>
    <row r="8" spans="1:15" ht="65.25" customHeight="1">
      <c r="A8" s="92" t="s">
        <v>24</v>
      </c>
      <c r="B8" s="93" t="s">
        <v>26</v>
      </c>
      <c r="C8" s="93" t="s">
        <v>57</v>
      </c>
      <c r="D8" s="96"/>
      <c r="E8" s="97"/>
      <c r="F8" s="97"/>
      <c r="G8" s="97" t="s">
        <v>66</v>
      </c>
      <c r="H8" s="97"/>
      <c r="I8" s="98"/>
      <c r="J8" s="102"/>
      <c r="K8" s="92"/>
      <c r="L8" s="92"/>
      <c r="M8" s="92"/>
      <c r="N8" s="92"/>
      <c r="O8" s="92"/>
    </row>
    <row r="9" spans="1:15" ht="65.25" customHeight="1">
      <c r="A9" s="92" t="s">
        <v>81</v>
      </c>
      <c r="B9" s="93" t="s">
        <v>27</v>
      </c>
      <c r="C9" s="93" t="s">
        <v>56</v>
      </c>
      <c r="D9" s="96"/>
      <c r="E9" s="97"/>
      <c r="F9" s="97"/>
      <c r="G9" s="97"/>
      <c r="H9" s="97" t="s">
        <v>66</v>
      </c>
      <c r="I9" s="98"/>
      <c r="J9" s="102"/>
      <c r="K9" s="92"/>
      <c r="L9" s="92"/>
      <c r="M9" s="92"/>
      <c r="N9" s="92"/>
      <c r="O9" s="92"/>
    </row>
    <row r="10" spans="1:15" ht="65.25" customHeight="1">
      <c r="A10" s="92" t="s">
        <v>82</v>
      </c>
      <c r="B10" s="93" t="s">
        <v>29</v>
      </c>
      <c r="C10" s="93" t="s">
        <v>55</v>
      </c>
      <c r="D10" s="96"/>
      <c r="E10" s="97"/>
      <c r="F10" s="97"/>
      <c r="G10" s="97"/>
      <c r="H10" s="97"/>
      <c r="I10" s="98"/>
      <c r="J10" s="102"/>
      <c r="K10" s="92"/>
      <c r="L10" s="92"/>
      <c r="M10" s="92"/>
      <c r="N10" s="92"/>
      <c r="O10" s="92"/>
    </row>
    <row r="11" spans="1:15" ht="65.25" customHeight="1">
      <c r="A11" s="92" t="s">
        <v>28</v>
      </c>
      <c r="B11" s="93" t="s">
        <v>31</v>
      </c>
      <c r="C11" s="93" t="s">
        <v>54</v>
      </c>
      <c r="D11" s="96"/>
      <c r="E11" s="97"/>
      <c r="F11" s="97"/>
      <c r="G11" s="97"/>
      <c r="H11" s="97"/>
      <c r="I11" s="98"/>
      <c r="J11" s="102"/>
      <c r="K11" s="92"/>
      <c r="L11" s="92"/>
      <c r="M11" s="92"/>
      <c r="N11" s="92"/>
      <c r="O11" s="92"/>
    </row>
    <row r="12" spans="1:15" ht="65.25" customHeight="1">
      <c r="A12" s="92" t="s">
        <v>30</v>
      </c>
      <c r="B12" s="93" t="s">
        <v>25</v>
      </c>
      <c r="C12" s="93" t="s">
        <v>58</v>
      </c>
      <c r="D12" s="96"/>
      <c r="E12" s="97"/>
      <c r="F12" s="97"/>
      <c r="G12" s="97"/>
      <c r="H12" s="97"/>
      <c r="I12" s="98"/>
      <c r="J12" s="102"/>
      <c r="K12" s="92"/>
      <c r="L12" s="92"/>
      <c r="M12" s="92"/>
      <c r="N12" s="92"/>
      <c r="O12" s="92"/>
    </row>
    <row r="13" spans="1:15" ht="65.25" customHeight="1">
      <c r="A13" s="92" t="s">
        <v>32</v>
      </c>
      <c r="B13" s="93" t="s">
        <v>33</v>
      </c>
      <c r="C13" s="93" t="s">
        <v>53</v>
      </c>
      <c r="D13" s="96"/>
      <c r="E13" s="97"/>
      <c r="F13" s="97"/>
      <c r="G13" s="97"/>
      <c r="H13" s="97"/>
      <c r="I13" s="98"/>
      <c r="J13" s="102"/>
      <c r="K13" s="92"/>
      <c r="L13" s="92"/>
      <c r="M13" s="92"/>
      <c r="N13" s="92"/>
      <c r="O13" s="92"/>
    </row>
    <row r="14" spans="1:15" ht="65.25" customHeight="1">
      <c r="A14" s="92" t="s">
        <v>83</v>
      </c>
      <c r="B14" s="93" t="s">
        <v>34</v>
      </c>
      <c r="C14" s="93" t="s">
        <v>52</v>
      </c>
      <c r="D14" s="96"/>
      <c r="E14" s="97"/>
      <c r="F14" s="97"/>
      <c r="G14" s="97"/>
      <c r="H14" s="97"/>
      <c r="I14" s="98"/>
      <c r="J14" s="102"/>
      <c r="K14" s="92"/>
      <c r="L14" s="92"/>
      <c r="M14" s="92"/>
      <c r="N14" s="92"/>
      <c r="O14" s="92"/>
    </row>
    <row r="15" spans="1:15" ht="65.25" customHeight="1">
      <c r="A15" s="92" t="s">
        <v>43</v>
      </c>
      <c r="B15" s="93" t="s">
        <v>63</v>
      </c>
      <c r="C15" s="93" t="s">
        <v>62</v>
      </c>
      <c r="D15" s="96"/>
      <c r="E15" s="97"/>
      <c r="F15" s="97"/>
      <c r="G15" s="97"/>
      <c r="H15" s="97"/>
      <c r="I15" s="98"/>
      <c r="J15" s="102"/>
      <c r="K15" s="92"/>
      <c r="L15" s="92"/>
      <c r="M15" s="92"/>
      <c r="N15" s="92"/>
      <c r="O15" s="92"/>
    </row>
    <row r="16" spans="1:15" ht="65.25" customHeight="1">
      <c r="A16" s="92" t="s">
        <v>64</v>
      </c>
      <c r="B16" s="93" t="s">
        <v>80</v>
      </c>
      <c r="C16" s="93" t="s">
        <v>79</v>
      </c>
      <c r="D16" s="96"/>
      <c r="E16" s="97"/>
      <c r="F16" s="97"/>
      <c r="G16" s="97"/>
      <c r="H16" s="97"/>
      <c r="I16" s="98"/>
      <c r="J16" s="102"/>
      <c r="K16" s="92"/>
      <c r="L16" s="92"/>
      <c r="M16" s="92"/>
      <c r="N16" s="92"/>
      <c r="O16" s="92"/>
    </row>
    <row r="17" spans="1:15" ht="65.25" customHeight="1">
      <c r="A17" s="92" t="s">
        <v>65</v>
      </c>
      <c r="B17" s="93" t="s">
        <v>21</v>
      </c>
      <c r="C17" s="93" t="s">
        <v>60</v>
      </c>
      <c r="D17" s="96"/>
      <c r="E17" s="97"/>
      <c r="F17" s="97"/>
      <c r="G17" s="97"/>
      <c r="H17" s="97"/>
      <c r="I17" s="98"/>
      <c r="J17" s="102"/>
      <c r="K17" s="91"/>
      <c r="L17" s="91"/>
      <c r="M17" s="91"/>
      <c r="N17" s="91"/>
      <c r="O17" s="91"/>
    </row>
    <row r="18" spans="1:15" ht="38.25">
      <c r="A18" s="92" t="s">
        <v>84</v>
      </c>
      <c r="B18" s="93" t="s">
        <v>179</v>
      </c>
      <c r="C18" s="93" t="s">
        <v>180</v>
      </c>
      <c r="D18" s="96"/>
      <c r="E18" s="97"/>
      <c r="F18" s="97"/>
      <c r="G18" s="97"/>
      <c r="H18" s="97"/>
      <c r="I18" s="98"/>
      <c r="J18" s="102"/>
      <c r="K18" s="91"/>
      <c r="L18" s="91"/>
      <c r="M18" s="91"/>
      <c r="N18" s="91"/>
      <c r="O18" s="91"/>
    </row>
    <row r="19" spans="1:15" ht="51">
      <c r="A19" s="92" t="s">
        <v>181</v>
      </c>
      <c r="B19" s="93" t="s">
        <v>51</v>
      </c>
      <c r="C19" s="93" t="s">
        <v>50</v>
      </c>
      <c r="D19" s="99"/>
      <c r="E19" s="100"/>
      <c r="F19" s="100"/>
      <c r="G19" s="100"/>
      <c r="H19" s="100"/>
      <c r="I19" s="101"/>
      <c r="J19" s="103"/>
      <c r="K19" s="91"/>
      <c r="L19" s="91"/>
      <c r="M19" s="91"/>
      <c r="N19" s="91"/>
      <c r="O19" s="91"/>
    </row>
    <row r="20" spans="1:15" ht="38.25">
      <c r="A20" s="92" t="s">
        <v>182</v>
      </c>
      <c r="B20" s="93" t="s">
        <v>189</v>
      </c>
      <c r="C20" s="93" t="s">
        <v>183</v>
      </c>
      <c r="D20" s="128" t="s">
        <v>184</v>
      </c>
      <c r="E20" s="129"/>
      <c r="F20" s="129"/>
      <c r="G20" s="129"/>
      <c r="H20" s="130"/>
      <c r="I20" s="97"/>
      <c r="J20" s="92"/>
      <c r="K20" s="91"/>
      <c r="L20" s="91"/>
      <c r="M20" s="91"/>
      <c r="N20" s="91"/>
      <c r="O20" s="91"/>
    </row>
    <row r="21" spans="1:15" ht="38.25">
      <c r="A21" s="92" t="s">
        <v>185</v>
      </c>
      <c r="B21" s="93" t="s">
        <v>186</v>
      </c>
      <c r="C21" s="93" t="s">
        <v>187</v>
      </c>
      <c r="D21" s="120"/>
      <c r="E21" s="121"/>
      <c r="F21" s="121"/>
      <c r="G21" s="121"/>
      <c r="H21" s="122"/>
      <c r="I21" s="97"/>
      <c r="J21" s="92"/>
      <c r="K21" s="91"/>
      <c r="L21" s="91"/>
      <c r="M21" s="91"/>
      <c r="N21" s="91"/>
      <c r="O21" s="91"/>
    </row>
    <row r="22" spans="1:15">
      <c r="A22" s="92" t="s">
        <v>188</v>
      </c>
      <c r="B22" s="93" t="s">
        <v>78</v>
      </c>
      <c r="C22" s="93" t="s">
        <v>42</v>
      </c>
      <c r="D22" s="123"/>
      <c r="E22" s="124"/>
      <c r="F22" s="124"/>
      <c r="G22" s="124"/>
      <c r="H22" s="125"/>
      <c r="I22" s="92"/>
      <c r="J22" s="92"/>
      <c r="K22" s="91"/>
      <c r="L22" s="91"/>
      <c r="M22" s="91"/>
      <c r="N22" s="91"/>
      <c r="O22" s="91"/>
    </row>
  </sheetData>
  <mergeCells count="5">
    <mergeCell ref="D21:H21"/>
    <mergeCell ref="D22:H22"/>
    <mergeCell ref="A2:F2"/>
    <mergeCell ref="D3:O3"/>
    <mergeCell ref="D20:H20"/>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5"/>
  <sheetViews>
    <sheetView topLeftCell="A4" zoomScaleNormal="100" workbookViewId="0">
      <selection activeCell="G4" sqref="G4"/>
    </sheetView>
  </sheetViews>
  <sheetFormatPr baseColWidth="10" defaultRowHeight="15"/>
  <cols>
    <col min="1" max="1" width="6.28515625" customWidth="1"/>
    <col min="2" max="3" width="31.28515625" customWidth="1"/>
    <col min="4" max="15" width="10.42578125" customWidth="1"/>
    <col min="16" max="17" width="10.42578125" style="11" customWidth="1"/>
    <col min="18" max="18" width="20.7109375" customWidth="1"/>
  </cols>
  <sheetData>
    <row r="1" spans="1:18" ht="29.25" customHeight="1">
      <c r="A1" s="3" t="s">
        <v>14</v>
      </c>
    </row>
    <row r="2" spans="1:18" ht="96" customHeight="1">
      <c r="A2" s="126" t="s">
        <v>75</v>
      </c>
      <c r="B2" s="126"/>
      <c r="C2" s="126"/>
      <c r="D2" s="126"/>
      <c r="E2" s="126"/>
      <c r="F2" s="126"/>
    </row>
    <row r="3" spans="1:18" ht="24.75" customHeight="1" thickBot="1">
      <c r="A3" s="4"/>
      <c r="B3" s="4"/>
      <c r="C3" s="4"/>
      <c r="D3" s="127" t="s">
        <v>16</v>
      </c>
      <c r="E3" s="127"/>
      <c r="F3" s="127"/>
      <c r="G3" s="127"/>
      <c r="H3" s="127"/>
      <c r="I3" s="127"/>
      <c r="J3" s="127"/>
      <c r="K3" s="127"/>
      <c r="L3" s="127"/>
      <c r="M3" s="127"/>
      <c r="N3" s="127"/>
      <c r="O3" s="127"/>
      <c r="P3" s="12"/>
      <c r="Q3" s="12"/>
      <c r="R3" t="s">
        <v>76</v>
      </c>
    </row>
    <row r="4" spans="1:18" ht="15.75" thickBot="1">
      <c r="B4" s="5" t="s">
        <v>17</v>
      </c>
      <c r="C4" s="5" t="s">
        <v>15</v>
      </c>
      <c r="D4" t="str">
        <f>Team!B3</f>
        <v>AB</v>
      </c>
      <c r="E4" t="str">
        <f>Team!C3</f>
        <v>CD</v>
      </c>
      <c r="F4" t="str">
        <f>Team!D3</f>
        <v>EF</v>
      </c>
      <c r="G4" t="str">
        <f>Team!E3</f>
        <v>GH</v>
      </c>
      <c r="H4" t="str">
        <f>Team!F3</f>
        <v>XY</v>
      </c>
      <c r="I4" t="str">
        <f>Team!G3</f>
        <v>YZ</v>
      </c>
      <c r="J4" t="str">
        <f>Team!H3</f>
        <v>X</v>
      </c>
      <c r="K4" t="str">
        <f>Team!I3</f>
        <v>X</v>
      </c>
      <c r="L4" t="str">
        <f>Team!J3</f>
        <v>X</v>
      </c>
      <c r="M4" t="str">
        <f>Team!K3</f>
        <v>X</v>
      </c>
      <c r="N4" t="str">
        <f>Team!L3</f>
        <v>X</v>
      </c>
      <c r="O4" t="str">
        <f>Team!M3</f>
        <v>X</v>
      </c>
      <c r="P4" s="11" t="str">
        <f>Team!N3</f>
        <v>X</v>
      </c>
      <c r="Q4" s="11" t="str">
        <f>Team!O3</f>
        <v>X</v>
      </c>
      <c r="R4" t="s">
        <v>77</v>
      </c>
    </row>
    <row r="5" spans="1:18" ht="47.25" customHeight="1">
      <c r="B5" s="1" t="s">
        <v>5</v>
      </c>
      <c r="C5" s="1" t="s">
        <v>48</v>
      </c>
      <c r="D5" s="7">
        <v>1</v>
      </c>
      <c r="E5" s="7">
        <v>2</v>
      </c>
      <c r="F5" s="7">
        <v>3</v>
      </c>
      <c r="G5" s="7">
        <v>4</v>
      </c>
      <c r="H5" s="7">
        <v>5</v>
      </c>
      <c r="I5" s="7">
        <v>4</v>
      </c>
      <c r="J5" s="7">
        <v>3</v>
      </c>
      <c r="K5" s="7">
        <v>2</v>
      </c>
      <c r="L5" s="7">
        <v>1</v>
      </c>
      <c r="M5" s="7">
        <v>2</v>
      </c>
      <c r="N5" s="7">
        <v>3</v>
      </c>
      <c r="O5" s="7">
        <v>4</v>
      </c>
      <c r="P5" s="7">
        <v>5</v>
      </c>
      <c r="Q5" s="7">
        <v>4</v>
      </c>
      <c r="R5" s="7">
        <v>5</v>
      </c>
    </row>
    <row r="6" spans="1:18" ht="47.25" customHeight="1">
      <c r="B6" s="1" t="s">
        <v>6</v>
      </c>
      <c r="C6" s="1" t="s">
        <v>47</v>
      </c>
      <c r="D6" s="7">
        <v>2</v>
      </c>
      <c r="E6" s="7">
        <v>3</v>
      </c>
      <c r="F6" s="7">
        <v>4</v>
      </c>
      <c r="G6" s="7">
        <v>5</v>
      </c>
      <c r="H6" s="7">
        <v>4</v>
      </c>
      <c r="I6" s="7">
        <v>3</v>
      </c>
      <c r="J6" s="7">
        <v>2</v>
      </c>
      <c r="K6" s="7">
        <v>1</v>
      </c>
      <c r="L6" s="7">
        <v>2</v>
      </c>
      <c r="M6" s="7">
        <v>3</v>
      </c>
      <c r="N6" s="7">
        <v>4</v>
      </c>
      <c r="O6" s="7">
        <v>5</v>
      </c>
      <c r="P6" s="7">
        <v>4</v>
      </c>
      <c r="Q6" s="7">
        <v>3</v>
      </c>
      <c r="R6" s="7">
        <v>5</v>
      </c>
    </row>
    <row r="7" spans="1:18" ht="47.25" customHeight="1">
      <c r="B7" s="1" t="s">
        <v>7</v>
      </c>
      <c r="C7" s="1" t="s">
        <v>46</v>
      </c>
      <c r="D7" s="7">
        <v>3</v>
      </c>
      <c r="E7" s="7">
        <v>4</v>
      </c>
      <c r="F7" s="7">
        <v>5</v>
      </c>
      <c r="G7" s="7">
        <v>4</v>
      </c>
      <c r="H7" s="7">
        <v>3</v>
      </c>
      <c r="I7" s="7">
        <v>2</v>
      </c>
      <c r="J7" s="7">
        <v>1</v>
      </c>
      <c r="K7" s="7">
        <v>2</v>
      </c>
      <c r="L7" s="7">
        <v>3</v>
      </c>
      <c r="M7" s="7">
        <v>4</v>
      </c>
      <c r="N7" s="7">
        <v>5</v>
      </c>
      <c r="O7" s="7">
        <v>4</v>
      </c>
      <c r="P7" s="7">
        <v>3</v>
      </c>
      <c r="Q7" s="7">
        <v>2</v>
      </c>
      <c r="R7" s="7">
        <v>5</v>
      </c>
    </row>
    <row r="8" spans="1:18" ht="47.25" customHeight="1">
      <c r="B8" s="1" t="s">
        <v>8</v>
      </c>
      <c r="C8" s="1" t="s">
        <v>45</v>
      </c>
      <c r="D8" s="7">
        <v>4</v>
      </c>
      <c r="E8" s="7">
        <v>5</v>
      </c>
      <c r="F8" s="7">
        <v>4</v>
      </c>
      <c r="G8" s="7">
        <v>3</v>
      </c>
      <c r="H8" s="7">
        <v>2</v>
      </c>
      <c r="I8" s="7">
        <v>1</v>
      </c>
      <c r="J8" s="7">
        <v>2</v>
      </c>
      <c r="K8" s="7">
        <v>3</v>
      </c>
      <c r="L8" s="7">
        <v>4</v>
      </c>
      <c r="M8" s="7">
        <v>5</v>
      </c>
      <c r="N8" s="7">
        <v>4</v>
      </c>
      <c r="O8" s="7">
        <v>3</v>
      </c>
      <c r="P8" s="7">
        <v>2</v>
      </c>
      <c r="Q8" s="7">
        <v>1</v>
      </c>
      <c r="R8" s="7">
        <v>5</v>
      </c>
    </row>
    <row r="9" spans="1:18" ht="47.25" customHeight="1">
      <c r="B9" s="1" t="s">
        <v>9</v>
      </c>
      <c r="C9" s="1" t="s">
        <v>44</v>
      </c>
      <c r="D9" s="7">
        <v>5</v>
      </c>
      <c r="E9" s="7">
        <v>4</v>
      </c>
      <c r="F9" s="7">
        <v>3</v>
      </c>
      <c r="G9" s="7">
        <v>2</v>
      </c>
      <c r="H9" s="7">
        <v>1</v>
      </c>
      <c r="I9" s="7">
        <v>2</v>
      </c>
      <c r="J9" s="7">
        <v>3</v>
      </c>
      <c r="K9" s="7">
        <v>4</v>
      </c>
      <c r="L9" s="7">
        <v>5</v>
      </c>
      <c r="M9" s="7">
        <v>4</v>
      </c>
      <c r="N9" s="7">
        <v>3</v>
      </c>
      <c r="O9" s="7">
        <v>2</v>
      </c>
      <c r="P9" s="7">
        <v>1</v>
      </c>
      <c r="Q9" s="7">
        <v>2</v>
      </c>
      <c r="R9" s="7">
        <v>5</v>
      </c>
    </row>
    <row r="10" spans="1:18" ht="47.25" customHeight="1">
      <c r="B10" s="1" t="s">
        <v>10</v>
      </c>
      <c r="C10" s="1" t="s">
        <v>1</v>
      </c>
      <c r="D10" s="7">
        <v>4</v>
      </c>
      <c r="E10" s="7">
        <v>3</v>
      </c>
      <c r="F10" s="7">
        <v>2</v>
      </c>
      <c r="G10" s="7">
        <v>1</v>
      </c>
      <c r="H10" s="7">
        <v>2</v>
      </c>
      <c r="I10" s="7">
        <v>3</v>
      </c>
      <c r="J10" s="7">
        <v>4</v>
      </c>
      <c r="K10" s="7">
        <v>5</v>
      </c>
      <c r="L10" s="7">
        <v>4</v>
      </c>
      <c r="M10" s="7">
        <v>3</v>
      </c>
      <c r="N10" s="7">
        <v>2</v>
      </c>
      <c r="O10" s="7">
        <v>1</v>
      </c>
      <c r="P10" s="7">
        <v>2</v>
      </c>
      <c r="Q10" s="7">
        <v>3</v>
      </c>
      <c r="R10" s="7">
        <v>5</v>
      </c>
    </row>
    <row r="11" spans="1:18" ht="47.25" customHeight="1">
      <c r="B11" s="1" t="s">
        <v>11</v>
      </c>
      <c r="C11" s="1" t="s">
        <v>2</v>
      </c>
      <c r="D11" s="7">
        <v>3</v>
      </c>
      <c r="E11" s="7">
        <v>2</v>
      </c>
      <c r="F11" s="7">
        <v>1</v>
      </c>
      <c r="G11" s="7">
        <v>2</v>
      </c>
      <c r="H11" s="7">
        <v>3</v>
      </c>
      <c r="I11" s="7">
        <v>4</v>
      </c>
      <c r="J11" s="7">
        <v>5</v>
      </c>
      <c r="K11" s="7">
        <v>4</v>
      </c>
      <c r="L11" s="7">
        <v>3</v>
      </c>
      <c r="M11" s="7">
        <v>2</v>
      </c>
      <c r="N11" s="7">
        <v>1</v>
      </c>
      <c r="O11" s="7">
        <v>2</v>
      </c>
      <c r="P11" s="7">
        <v>3</v>
      </c>
      <c r="Q11" s="7">
        <v>4</v>
      </c>
      <c r="R11" s="7">
        <v>5</v>
      </c>
    </row>
    <row r="12" spans="1:18" ht="47.25" customHeight="1">
      <c r="B12" s="1" t="s">
        <v>12</v>
      </c>
      <c r="C12" s="1" t="s">
        <v>3</v>
      </c>
      <c r="D12" s="7">
        <v>2</v>
      </c>
      <c r="E12" s="7">
        <v>1</v>
      </c>
      <c r="F12" s="7">
        <v>2</v>
      </c>
      <c r="G12" s="7">
        <v>3</v>
      </c>
      <c r="H12" s="7">
        <v>4</v>
      </c>
      <c r="I12" s="7">
        <v>5</v>
      </c>
      <c r="J12" s="7">
        <v>4</v>
      </c>
      <c r="K12" s="7">
        <v>3</v>
      </c>
      <c r="L12" s="7">
        <v>2</v>
      </c>
      <c r="M12" s="7">
        <v>1</v>
      </c>
      <c r="N12" s="7">
        <v>2</v>
      </c>
      <c r="O12" s="7">
        <v>3</v>
      </c>
      <c r="P12" s="7">
        <v>4</v>
      </c>
      <c r="Q12" s="7">
        <v>5</v>
      </c>
      <c r="R12" s="7">
        <v>5</v>
      </c>
    </row>
    <row r="13" spans="1:18" ht="47.25" customHeight="1">
      <c r="B13" s="1" t="s">
        <v>13</v>
      </c>
      <c r="C13" s="1" t="s">
        <v>4</v>
      </c>
      <c r="D13" s="7">
        <v>1</v>
      </c>
      <c r="E13" s="7">
        <v>2</v>
      </c>
      <c r="F13" s="7">
        <v>3</v>
      </c>
      <c r="G13" s="7">
        <v>4</v>
      </c>
      <c r="H13" s="7">
        <v>5</v>
      </c>
      <c r="I13" s="7">
        <v>4</v>
      </c>
      <c r="J13" s="7">
        <v>3</v>
      </c>
      <c r="K13" s="7">
        <v>2</v>
      </c>
      <c r="L13" s="7">
        <v>1</v>
      </c>
      <c r="M13" s="7">
        <v>2</v>
      </c>
      <c r="N13" s="7">
        <v>3</v>
      </c>
      <c r="O13" s="7">
        <v>4</v>
      </c>
      <c r="P13" s="7">
        <v>5</v>
      </c>
      <c r="Q13" s="7">
        <v>4</v>
      </c>
      <c r="R13" s="7">
        <v>5</v>
      </c>
    </row>
    <row r="14" spans="1:18" ht="47.25" customHeight="1">
      <c r="B14" s="1" t="s">
        <v>49</v>
      </c>
      <c r="C14" s="1" t="s">
        <v>85</v>
      </c>
      <c r="D14" s="7">
        <v>2</v>
      </c>
      <c r="E14" s="7">
        <v>3</v>
      </c>
      <c r="F14" s="7">
        <v>4</v>
      </c>
      <c r="G14" s="7">
        <v>5</v>
      </c>
      <c r="H14" s="7">
        <v>4</v>
      </c>
      <c r="I14" s="7">
        <v>3</v>
      </c>
      <c r="J14" s="7">
        <v>2</v>
      </c>
      <c r="K14" s="7">
        <v>1</v>
      </c>
      <c r="L14" s="7">
        <v>2</v>
      </c>
      <c r="M14" s="7">
        <v>3</v>
      </c>
      <c r="N14" s="7">
        <v>4</v>
      </c>
      <c r="O14" s="7">
        <v>5</v>
      </c>
      <c r="P14" s="7">
        <v>4</v>
      </c>
      <c r="Q14" s="7">
        <v>3</v>
      </c>
      <c r="R14" s="7">
        <v>5</v>
      </c>
    </row>
    <row r="15" spans="1:18">
      <c r="D15">
        <f>SUM(D5:D14)</f>
        <v>27</v>
      </c>
      <c r="E15">
        <f t="shared" ref="E15:M15" si="0">SUM(E5:E14)</f>
        <v>29</v>
      </c>
      <c r="F15">
        <f t="shared" si="0"/>
        <v>31</v>
      </c>
      <c r="G15">
        <f t="shared" si="0"/>
        <v>33</v>
      </c>
      <c r="H15">
        <f t="shared" si="0"/>
        <v>33</v>
      </c>
      <c r="I15">
        <f t="shared" si="0"/>
        <v>31</v>
      </c>
      <c r="J15">
        <f t="shared" si="0"/>
        <v>29</v>
      </c>
      <c r="K15">
        <f t="shared" si="0"/>
        <v>27</v>
      </c>
      <c r="L15">
        <f t="shared" si="0"/>
        <v>27</v>
      </c>
      <c r="M15">
        <f t="shared" si="0"/>
        <v>29</v>
      </c>
      <c r="N15">
        <f>SUM(N5:N14)</f>
        <v>31</v>
      </c>
      <c r="O15">
        <f>SUM(O5:O14)</f>
        <v>33</v>
      </c>
      <c r="P15" s="11">
        <f>SUM(P5:P14)</f>
        <v>33</v>
      </c>
      <c r="Q15" s="11">
        <f>SUM(Q5:Q14)</f>
        <v>31</v>
      </c>
      <c r="R15">
        <f>SUM(R5:R14)</f>
        <v>50</v>
      </c>
    </row>
  </sheetData>
  <mergeCells count="2">
    <mergeCell ref="A2:F2"/>
    <mergeCell ref="D3:O3"/>
  </mergeCells>
  <conditionalFormatting sqref="D5:R14">
    <cfRule type="colorScale" priority="1">
      <colorScale>
        <cfvo type="min"/>
        <cfvo type="max"/>
        <color rgb="FFFFEF9C"/>
        <color rgb="FF63BE7B"/>
      </colorScale>
    </cfRule>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
  <sheetViews>
    <sheetView workbookViewId="0">
      <selection activeCell="C5" sqref="C5"/>
    </sheetView>
  </sheetViews>
  <sheetFormatPr baseColWidth="10" defaultRowHeight="15"/>
  <cols>
    <col min="1" max="1" width="41.28515625" style="2" customWidth="1"/>
    <col min="2" max="2" width="44.85546875" style="2" customWidth="1"/>
    <col min="3" max="4" width="18.85546875" customWidth="1"/>
    <col min="5" max="5" width="47.28515625" customWidth="1"/>
  </cols>
  <sheetData>
    <row r="1" spans="1:5" ht="18.75">
      <c r="A1" s="6" t="s">
        <v>67</v>
      </c>
      <c r="B1" s="6"/>
      <c r="C1" t="s">
        <v>72</v>
      </c>
    </row>
    <row r="2" spans="1:5" ht="18.75">
      <c r="A2" s="6"/>
      <c r="B2" s="6"/>
    </row>
    <row r="3" spans="1:5">
      <c r="C3" t="s">
        <v>70</v>
      </c>
      <c r="D3" t="s">
        <v>68</v>
      </c>
      <c r="E3" t="s">
        <v>69</v>
      </c>
    </row>
    <row r="4" spans="1:5" ht="34.5" customHeight="1">
      <c r="A4" s="8" t="s">
        <v>93</v>
      </c>
      <c r="B4" s="8" t="s">
        <v>73</v>
      </c>
      <c r="E4" t="s">
        <v>71</v>
      </c>
    </row>
    <row r="5" spans="1:5" ht="34.5" customHeight="1">
      <c r="A5" s="8" t="s">
        <v>92</v>
      </c>
      <c r="B5" s="8" t="s">
        <v>74</v>
      </c>
    </row>
    <row r="6" spans="1:5" ht="34.5" customHeight="1">
      <c r="A6" s="8"/>
      <c r="B6" s="8"/>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0"/>
  <sheetViews>
    <sheetView topLeftCell="B4" zoomScale="115" zoomScaleNormal="115" workbookViewId="0">
      <selection activeCell="I24" sqref="I24"/>
    </sheetView>
  </sheetViews>
  <sheetFormatPr baseColWidth="10" defaultRowHeight="15"/>
  <cols>
    <col min="1" max="1" width="0" style="71" hidden="1" customWidth="1"/>
    <col min="2" max="2" width="27.85546875" style="11" customWidth="1"/>
    <col min="3" max="3" width="11.140625" style="11" customWidth="1"/>
    <col min="4" max="16" width="10" style="11" customWidth="1"/>
    <col min="17" max="16384" width="11.42578125" style="11"/>
  </cols>
  <sheetData>
    <row r="1" spans="1:23" ht="30">
      <c r="L1" s="2" t="s">
        <v>94</v>
      </c>
      <c r="M1" s="13">
        <f t="shared" ref="M1:R1" si="0">M4*2</f>
        <v>190</v>
      </c>
      <c r="N1" s="13">
        <f t="shared" si="0"/>
        <v>180</v>
      </c>
      <c r="O1" s="13">
        <f t="shared" si="0"/>
        <v>170</v>
      </c>
      <c r="P1" s="13">
        <f t="shared" si="0"/>
        <v>160</v>
      </c>
      <c r="Q1" s="13">
        <f t="shared" si="0"/>
        <v>150</v>
      </c>
      <c r="R1" s="13">
        <f t="shared" si="0"/>
        <v>140</v>
      </c>
      <c r="S1" s="2"/>
      <c r="T1" s="2"/>
      <c r="U1" s="2"/>
      <c r="V1" s="2"/>
      <c r="W1" s="2"/>
    </row>
    <row r="2" spans="1:23">
      <c r="L2" s="14" t="s">
        <v>95</v>
      </c>
      <c r="M2" s="15">
        <v>1</v>
      </c>
      <c r="N2" s="14">
        <v>1.3</v>
      </c>
      <c r="O2" s="14">
        <v>1.7</v>
      </c>
      <c r="P2" s="14">
        <v>2</v>
      </c>
      <c r="Q2" s="14">
        <v>2.2999999999999998</v>
      </c>
      <c r="R2" s="14">
        <v>2.7</v>
      </c>
      <c r="S2" s="14">
        <v>3</v>
      </c>
      <c r="T2" s="14">
        <v>3.3</v>
      </c>
      <c r="U2" s="14">
        <v>3.7</v>
      </c>
      <c r="V2" s="14">
        <v>4</v>
      </c>
      <c r="W2" s="14">
        <v>5</v>
      </c>
    </row>
    <row r="3" spans="1:23">
      <c r="L3" s="2"/>
      <c r="M3" s="13">
        <v>1</v>
      </c>
      <c r="N3" s="13">
        <v>2</v>
      </c>
      <c r="O3" s="13">
        <v>3</v>
      </c>
      <c r="P3" s="13">
        <v>4</v>
      </c>
      <c r="Q3" s="13">
        <v>5</v>
      </c>
      <c r="R3" s="13">
        <v>6</v>
      </c>
      <c r="S3" s="13">
        <v>7</v>
      </c>
      <c r="T3" s="13">
        <v>8</v>
      </c>
      <c r="U3" s="13">
        <v>9</v>
      </c>
      <c r="V3" s="13">
        <v>10</v>
      </c>
      <c r="W3" s="2"/>
    </row>
    <row r="4" spans="1:23">
      <c r="J4" s="11" t="s">
        <v>96</v>
      </c>
      <c r="K4" s="11">
        <v>5</v>
      </c>
      <c r="L4" s="14">
        <v>100</v>
      </c>
      <c r="M4" s="16">
        <f>$L4-$K4*M3</f>
        <v>95</v>
      </c>
      <c r="N4" s="16">
        <f t="shared" ref="N4:V4" si="1">$L4-$K4*N3</f>
        <v>90</v>
      </c>
      <c r="O4" s="16">
        <f t="shared" si="1"/>
        <v>85</v>
      </c>
      <c r="P4" s="16">
        <f t="shared" si="1"/>
        <v>80</v>
      </c>
      <c r="Q4" s="16">
        <f t="shared" si="1"/>
        <v>75</v>
      </c>
      <c r="R4" s="16">
        <f t="shared" si="1"/>
        <v>70</v>
      </c>
      <c r="S4" s="16">
        <f t="shared" si="1"/>
        <v>65</v>
      </c>
      <c r="T4" s="16">
        <f t="shared" si="1"/>
        <v>60</v>
      </c>
      <c r="U4" s="16">
        <f t="shared" si="1"/>
        <v>55</v>
      </c>
      <c r="V4" s="16">
        <f t="shared" si="1"/>
        <v>50</v>
      </c>
      <c r="W4" s="2"/>
    </row>
    <row r="5" spans="1:23">
      <c r="L5" s="2"/>
      <c r="M5" s="13"/>
      <c r="N5" s="2"/>
      <c r="O5" s="2"/>
      <c r="P5" s="2"/>
      <c r="Q5" s="2"/>
      <c r="R5" s="2"/>
      <c r="S5" s="2"/>
      <c r="T5" s="2"/>
      <c r="U5" s="2"/>
      <c r="V5" s="2"/>
      <c r="W5" s="2"/>
    </row>
    <row r="6" spans="1:23" ht="18.75">
      <c r="B6" s="3" t="s">
        <v>97</v>
      </c>
      <c r="C6" s="3" t="s">
        <v>120</v>
      </c>
      <c r="D6" s="11" t="s">
        <v>160</v>
      </c>
    </row>
    <row r="8" spans="1:23">
      <c r="B8" s="11" t="s">
        <v>98</v>
      </c>
      <c r="D8" s="17">
        <v>92</v>
      </c>
    </row>
    <row r="9" spans="1:23">
      <c r="B9" s="11" t="s">
        <v>99</v>
      </c>
      <c r="D9" s="11">
        <f>IF((D8&gt;=$M$4),$M$2,IF((D8&gt;=$M$4),$M$2,IF((D8&gt;=$N$4),$N$2,IF((D8&gt;=$O$4),$O$2,IF((D8&gt;=$P$4),$P$2,IF((D8&gt;=$Q$4),$Q$2,IF((D8&gt;=$R$4),$R$2,IF((D8&gt;=$S$4),$S$2,IF((D8&gt;=$T$4),$T$2,IF((D8&gt;=$U$4),$U$2,IF((D8&gt;=$V$4),$V$2,IF((D8&gt;=$W$4),$W$2,0))))))))))))</f>
        <v>1.3</v>
      </c>
    </row>
    <row r="10" spans="1:23">
      <c r="D10" s="18"/>
    </row>
    <row r="11" spans="1:23">
      <c r="B11" s="49" t="s">
        <v>150</v>
      </c>
      <c r="D11" s="11" t="str">
        <f>Team!B3</f>
        <v>AB</v>
      </c>
      <c r="E11" s="11" t="str">
        <f>Team!C3</f>
        <v>CD</v>
      </c>
      <c r="F11" s="11" t="str">
        <f>Team!D3</f>
        <v>EF</v>
      </c>
      <c r="G11" s="11" t="str">
        <f>Team!E3</f>
        <v>GH</v>
      </c>
      <c r="H11" s="11" t="str">
        <f>Team!F3</f>
        <v>XY</v>
      </c>
      <c r="I11" s="11" t="str">
        <f>Team!G3</f>
        <v>YZ</v>
      </c>
      <c r="R11" s="11" t="s">
        <v>103</v>
      </c>
    </row>
    <row r="12" spans="1:23">
      <c r="A12" s="9" t="s">
        <v>86</v>
      </c>
      <c r="D12" s="47">
        <v>53</v>
      </c>
      <c r="E12" s="47">
        <v>46</v>
      </c>
      <c r="F12" s="47">
        <v>40</v>
      </c>
      <c r="G12" s="110">
        <v>0</v>
      </c>
      <c r="H12" s="47">
        <v>55</v>
      </c>
      <c r="I12" s="47">
        <v>50</v>
      </c>
      <c r="J12" s="47"/>
      <c r="K12" s="47"/>
      <c r="L12" s="47"/>
      <c r="M12" s="47"/>
      <c r="N12" s="47"/>
      <c r="O12" s="47"/>
      <c r="P12" s="47"/>
      <c r="Q12" s="47"/>
      <c r="R12" s="11">
        <v>55</v>
      </c>
    </row>
    <row r="13" spans="1:23">
      <c r="A13" s="9" t="s">
        <v>87</v>
      </c>
      <c r="D13" s="110">
        <v>46</v>
      </c>
      <c r="E13" s="110">
        <v>51</v>
      </c>
      <c r="F13" s="110">
        <v>42</v>
      </c>
      <c r="G13" s="110">
        <v>0</v>
      </c>
      <c r="H13" s="110">
        <v>50</v>
      </c>
      <c r="I13" s="110">
        <v>36</v>
      </c>
      <c r="J13" s="48"/>
      <c r="K13" s="48"/>
      <c r="L13" s="48"/>
      <c r="M13" s="48"/>
      <c r="N13" s="48"/>
      <c r="O13" s="48"/>
      <c r="P13" s="48"/>
      <c r="Q13" s="48"/>
    </row>
    <row r="14" spans="1:23">
      <c r="A14" s="9" t="s">
        <v>88</v>
      </c>
      <c r="D14" s="111">
        <v>49</v>
      </c>
      <c r="E14" s="111">
        <v>48</v>
      </c>
      <c r="F14" s="111">
        <v>43</v>
      </c>
      <c r="G14" s="111">
        <v>0</v>
      </c>
      <c r="H14" s="111">
        <v>53</v>
      </c>
      <c r="I14" s="111">
        <v>51</v>
      </c>
      <c r="J14" s="61"/>
      <c r="K14" s="61"/>
      <c r="L14" s="61"/>
      <c r="M14" s="61"/>
      <c r="N14" s="61"/>
      <c r="O14" s="61"/>
      <c r="P14" s="61"/>
      <c r="Q14" s="61"/>
    </row>
    <row r="15" spans="1:23">
      <c r="A15" s="9" t="s">
        <v>89</v>
      </c>
      <c r="D15" s="112">
        <v>48</v>
      </c>
      <c r="E15" s="112">
        <v>48</v>
      </c>
      <c r="F15" s="112">
        <v>33</v>
      </c>
      <c r="G15" s="112">
        <v>0</v>
      </c>
      <c r="H15" s="112">
        <v>48</v>
      </c>
      <c r="I15" s="112">
        <v>47</v>
      </c>
      <c r="J15" s="63"/>
      <c r="K15" s="63"/>
      <c r="L15" s="63"/>
      <c r="M15" s="63"/>
      <c r="N15" s="63"/>
      <c r="O15" s="63"/>
      <c r="P15" s="63"/>
      <c r="Q15" s="63"/>
    </row>
    <row r="16" spans="1:23">
      <c r="A16" s="9" t="s">
        <v>90</v>
      </c>
      <c r="D16" s="113">
        <v>51</v>
      </c>
      <c r="E16" s="113">
        <v>46</v>
      </c>
      <c r="F16" s="113">
        <v>43</v>
      </c>
      <c r="G16" s="113">
        <v>0</v>
      </c>
      <c r="H16" s="113">
        <v>50</v>
      </c>
      <c r="I16" s="113">
        <v>49</v>
      </c>
      <c r="J16" s="70"/>
      <c r="K16" s="70"/>
      <c r="L16" s="70"/>
      <c r="M16" s="70"/>
      <c r="N16" s="70"/>
      <c r="O16" s="70"/>
      <c r="P16" s="70"/>
      <c r="Q16" s="70"/>
    </row>
    <row r="17" spans="1:18">
      <c r="A17" s="10" t="s">
        <v>91</v>
      </c>
      <c r="D17" s="60"/>
      <c r="E17" s="60"/>
      <c r="F17" s="60"/>
      <c r="G17" s="60"/>
      <c r="H17" s="60"/>
      <c r="I17" s="60"/>
      <c r="J17" s="60"/>
      <c r="K17" s="60"/>
      <c r="L17" s="60"/>
      <c r="M17" s="60"/>
      <c r="N17" s="60"/>
      <c r="O17" s="60"/>
      <c r="P17" s="60"/>
      <c r="Q17" s="60"/>
    </row>
    <row r="18" spans="1:18">
      <c r="D18" s="19">
        <f t="shared" ref="D18:I18" si="2">AVERAGE(D12:D17)</f>
        <v>49.4</v>
      </c>
      <c r="E18" s="19">
        <f t="shared" si="2"/>
        <v>47.8</v>
      </c>
      <c r="F18" s="19">
        <f t="shared" si="2"/>
        <v>40.200000000000003</v>
      </c>
      <c r="G18" s="19"/>
      <c r="H18" s="19">
        <f t="shared" si="2"/>
        <v>51.2</v>
      </c>
      <c r="I18" s="19">
        <f t="shared" si="2"/>
        <v>46.6</v>
      </c>
      <c r="J18" s="19"/>
      <c r="K18" s="19"/>
      <c r="L18" s="19"/>
      <c r="M18" s="19"/>
      <c r="N18" s="19"/>
      <c r="O18" s="19"/>
      <c r="P18" s="19"/>
      <c r="Q18" s="19"/>
    </row>
    <row r="19" spans="1:18">
      <c r="C19" s="11" t="s">
        <v>161</v>
      </c>
      <c r="D19" s="19">
        <f t="shared" ref="D19:I19" si="3">D18/$R12*100</f>
        <v>89.818181818181813</v>
      </c>
      <c r="E19" s="19">
        <f t="shared" si="3"/>
        <v>86.909090909090907</v>
      </c>
      <c r="F19" s="19">
        <f t="shared" si="3"/>
        <v>73.090909090909093</v>
      </c>
      <c r="G19" s="19"/>
      <c r="H19" s="19">
        <f t="shared" si="3"/>
        <v>93.090909090909093</v>
      </c>
      <c r="I19" s="19">
        <f t="shared" si="3"/>
        <v>84.727272727272734</v>
      </c>
      <c r="J19" s="19"/>
      <c r="K19" s="19"/>
      <c r="L19" s="19"/>
      <c r="M19" s="19"/>
      <c r="N19" s="19"/>
      <c r="O19" s="19"/>
      <c r="P19" s="19"/>
      <c r="Q19" s="19"/>
      <c r="R19" s="19">
        <f>AVERAGE(D19:Q19)</f>
        <v>85.527272727272731</v>
      </c>
    </row>
    <row r="22" spans="1:18">
      <c r="B22" s="11" t="s">
        <v>159</v>
      </c>
      <c r="C22" s="11" t="s">
        <v>100</v>
      </c>
      <c r="D22" s="11" t="str">
        <f t="shared" ref="D22:Q22" si="4">D11</f>
        <v>AB</v>
      </c>
      <c r="E22" s="71" t="str">
        <f t="shared" si="4"/>
        <v>CD</v>
      </c>
      <c r="F22" s="71" t="str">
        <f t="shared" si="4"/>
        <v>EF</v>
      </c>
      <c r="G22" s="71" t="str">
        <f t="shared" si="4"/>
        <v>GH</v>
      </c>
      <c r="H22" s="71" t="str">
        <f t="shared" si="4"/>
        <v>XY</v>
      </c>
      <c r="I22" s="71" t="str">
        <f t="shared" si="4"/>
        <v>YZ</v>
      </c>
      <c r="J22" s="71">
        <f t="shared" si="4"/>
        <v>0</v>
      </c>
      <c r="K22" s="71">
        <f t="shared" si="4"/>
        <v>0</v>
      </c>
      <c r="L22" s="71">
        <f t="shared" si="4"/>
        <v>0</v>
      </c>
      <c r="M22" s="71">
        <f t="shared" si="4"/>
        <v>0</v>
      </c>
      <c r="N22" s="71">
        <f t="shared" si="4"/>
        <v>0</v>
      </c>
      <c r="O22" s="71">
        <f t="shared" si="4"/>
        <v>0</v>
      </c>
      <c r="P22" s="71">
        <f t="shared" si="4"/>
        <v>0</v>
      </c>
      <c r="Q22" s="71">
        <f t="shared" si="4"/>
        <v>0</v>
      </c>
    </row>
    <row r="23" spans="1:18" s="71" customFormat="1">
      <c r="B23" s="71" t="s">
        <v>156</v>
      </c>
      <c r="C23" s="72">
        <v>0.16</v>
      </c>
      <c r="D23" s="64">
        <v>92.414965986394549</v>
      </c>
      <c r="E23" s="64">
        <v>89.421768707482983</v>
      </c>
      <c r="F23" s="64">
        <v>75.204081632653057</v>
      </c>
      <c r="G23" s="64">
        <v>0</v>
      </c>
      <c r="H23" s="64">
        <v>95.782312925170061</v>
      </c>
      <c r="I23" s="64">
        <v>87.176870748299322</v>
      </c>
      <c r="J23" s="64"/>
      <c r="K23" s="64"/>
      <c r="L23" s="64"/>
      <c r="M23" s="64"/>
      <c r="N23" s="64"/>
      <c r="O23" s="64"/>
      <c r="P23" s="64"/>
      <c r="Q23" s="64"/>
    </row>
    <row r="24" spans="1:18" s="71" customFormat="1">
      <c r="B24" s="71" t="s">
        <v>157</v>
      </c>
      <c r="C24" s="72">
        <f>0.8*0.3</f>
        <v>0.24</v>
      </c>
      <c r="D24" s="64">
        <v>84.013605442176868</v>
      </c>
      <c r="E24" s="64">
        <v>81.292517006802711</v>
      </c>
      <c r="F24" s="64">
        <v>68.367346938775512</v>
      </c>
      <c r="G24" s="64">
        <v>0</v>
      </c>
      <c r="H24" s="64">
        <v>87.074829931972786</v>
      </c>
      <c r="I24" s="64">
        <v>79.251700680272108</v>
      </c>
      <c r="J24" s="64"/>
      <c r="K24" s="64"/>
      <c r="L24" s="64"/>
      <c r="M24" s="64"/>
      <c r="N24" s="64"/>
      <c r="O24" s="64"/>
      <c r="P24" s="64"/>
      <c r="Q24" s="64"/>
    </row>
    <row r="25" spans="1:18">
      <c r="B25" s="11" t="s">
        <v>158</v>
      </c>
      <c r="C25" s="72">
        <f>0.8*0.5</f>
        <v>0.4</v>
      </c>
      <c r="D25" s="64">
        <f>D19*$D$8/$R$19</f>
        <v>96.615646258503389</v>
      </c>
      <c r="E25" s="64">
        <f t="shared" ref="E25:I25" si="5">E19*$D$8/$R$19</f>
        <v>93.486394557823118</v>
      </c>
      <c r="F25" s="64">
        <f t="shared" si="5"/>
        <v>78.622448979591837</v>
      </c>
      <c r="G25" s="64">
        <f t="shared" si="5"/>
        <v>0</v>
      </c>
      <c r="H25" s="64">
        <f t="shared" si="5"/>
        <v>100.1360544217687</v>
      </c>
      <c r="I25" s="64">
        <f t="shared" si="5"/>
        <v>91.139455782312936</v>
      </c>
      <c r="J25" s="19"/>
      <c r="K25" s="19"/>
      <c r="L25" s="19"/>
      <c r="M25" s="19"/>
      <c r="N25" s="19"/>
      <c r="O25" s="19"/>
      <c r="P25" s="19"/>
      <c r="Q25" s="19"/>
    </row>
    <row r="26" spans="1:18">
      <c r="B26" s="11" t="s">
        <v>101</v>
      </c>
      <c r="C26" s="72">
        <v>0.2</v>
      </c>
      <c r="D26" s="73">
        <v>100</v>
      </c>
      <c r="E26" s="73">
        <v>100</v>
      </c>
      <c r="F26" s="73">
        <v>100</v>
      </c>
      <c r="G26" s="73">
        <v>100</v>
      </c>
      <c r="H26" s="73">
        <v>100</v>
      </c>
      <c r="I26" s="73">
        <v>100</v>
      </c>
      <c r="J26" s="73"/>
      <c r="K26" s="73"/>
      <c r="L26" s="73"/>
      <c r="M26" s="73"/>
      <c r="N26" s="73"/>
      <c r="O26" s="73"/>
      <c r="P26" s="73"/>
      <c r="Q26" s="73"/>
      <c r="R26" s="69"/>
    </row>
    <row r="27" spans="1:18">
      <c r="B27" s="20" t="s">
        <v>102</v>
      </c>
      <c r="D27" s="19">
        <f>D26*$C26+D25*$C25+D24*$C24+D23*$C23</f>
        <v>93.595918367346925</v>
      </c>
      <c r="E27" s="64">
        <f t="shared" ref="E27:I27" si="6">E26*$C26+E25*$C25+E24*$C24+E23*$C23</f>
        <v>91.212244897959181</v>
      </c>
      <c r="F27" s="64">
        <f t="shared" si="6"/>
        <v>79.889795918367355</v>
      </c>
      <c r="G27" s="64">
        <f t="shared" si="6"/>
        <v>20</v>
      </c>
      <c r="H27" s="64">
        <f t="shared" si="6"/>
        <v>96.277551020408154</v>
      </c>
      <c r="I27" s="64">
        <f t="shared" si="6"/>
        <v>89.424489795918376</v>
      </c>
      <c r="J27" s="64"/>
      <c r="K27" s="64"/>
      <c r="L27" s="64"/>
      <c r="M27" s="64"/>
      <c r="N27" s="64"/>
      <c r="O27" s="64"/>
      <c r="P27" s="64"/>
      <c r="Q27" s="64"/>
    </row>
    <row r="28" spans="1:18" s="20" customFormat="1">
      <c r="A28" s="65"/>
      <c r="B28" s="20" t="s">
        <v>162</v>
      </c>
      <c r="D28" s="20">
        <f>IF((D27&gt;=$M$4),$M$2,IF((D27&gt;=$M$4),$M$2,IF((D27&gt;=$N$4),$N$2,IF((D27&gt;=$O$4),$O$2,IF((D27&gt;=$P$4),$P$2,IF((D27&gt;=$Q$4),$Q$2,IF((D27&gt;=$R$4),$R$2,IF((D27&gt;=$S$4),$S$2,IF((D27&gt;=$T$4),$T$2,IF((D27&gt;=$U$4),$U$2,IF((D27&gt;=$V$4),$V$2,IF((D27&gt;=$W$4),$W$2,0))))))))))))</f>
        <v>1.3</v>
      </c>
      <c r="E28" s="20">
        <f t="shared" ref="E28:I28" si="7">IF((E27&gt;=$M$4),$M$2,IF((E27&gt;=$M$4),$M$2,IF((E27&gt;=$N$4),$N$2,IF((E27&gt;=$O$4),$O$2,IF((E27&gt;=$P$4),$P$2,IF((E27&gt;=$Q$4),$Q$2,IF((E27&gt;=$R$4),$R$2,IF((E27&gt;=$S$4),$S$2,IF((E27&gt;=$T$4),$T$2,IF((E27&gt;=$U$4),$U$2,IF((E27&gt;=$V$4),$V$2,IF((E27&gt;=$W$4),$W$2,0))))))))))))</f>
        <v>1.3</v>
      </c>
      <c r="F28" s="20">
        <f t="shared" si="7"/>
        <v>2.2999999999999998</v>
      </c>
      <c r="H28" s="20">
        <f t="shared" si="7"/>
        <v>1</v>
      </c>
      <c r="I28" s="20">
        <f t="shared" si="7"/>
        <v>1.7</v>
      </c>
    </row>
    <row r="30" spans="1:18">
      <c r="D30" s="19"/>
      <c r="E30" s="19"/>
      <c r="F30" s="19"/>
      <c r="G30" s="19"/>
      <c r="H30" s="19"/>
      <c r="I30" s="19"/>
      <c r="J30" s="19"/>
      <c r="K30" s="19"/>
      <c r="L30" s="19"/>
    </row>
  </sheetData>
  <autoFilter ref="B11:Q17" xr:uid="{00000000-0009-0000-0000-000003000000}">
    <sortState ref="B12:Q17">
      <sortCondition descending="1" ref="B11:B17"/>
    </sortState>
  </autoFilter>
  <conditionalFormatting sqref="D12:Q17">
    <cfRule type="colorScale" priority="2">
      <colorScale>
        <cfvo type="min"/>
        <cfvo type="max"/>
        <color rgb="FFFFEF9C"/>
        <color rgb="FF63BE7B"/>
      </colorScale>
    </cfRule>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D4103-8960-4D08-B00A-46C875653D0C}">
  <dimension ref="A1:H61"/>
  <sheetViews>
    <sheetView zoomScale="85" zoomScaleNormal="85" workbookViewId="0">
      <selection activeCell="C2" sqref="C2:H2"/>
    </sheetView>
  </sheetViews>
  <sheetFormatPr baseColWidth="10" defaultRowHeight="15"/>
  <cols>
    <col min="1" max="2" width="26.7109375" style="75" customWidth="1"/>
    <col min="3" max="16384" width="11.42578125" style="75"/>
  </cols>
  <sheetData>
    <row r="1" spans="1:8" ht="15.75" thickBot="1"/>
    <row r="2" spans="1:8" ht="15.75" thickBot="1">
      <c r="A2" s="76" t="s">
        <v>17</v>
      </c>
      <c r="B2" s="76" t="s">
        <v>15</v>
      </c>
      <c r="C2" s="90" t="s">
        <v>190</v>
      </c>
      <c r="D2" s="90" t="s">
        <v>191</v>
      </c>
      <c r="E2" s="90" t="s">
        <v>192</v>
      </c>
      <c r="F2" s="90" t="s">
        <v>193</v>
      </c>
      <c r="G2" s="90" t="s">
        <v>194</v>
      </c>
      <c r="H2" s="90" t="s">
        <v>195</v>
      </c>
    </row>
    <row r="3" spans="1:8">
      <c r="A3" s="77" t="s">
        <v>5</v>
      </c>
      <c r="B3" s="77" t="s">
        <v>48</v>
      </c>
      <c r="C3" s="115">
        <v>4</v>
      </c>
      <c r="D3" s="115">
        <v>3</v>
      </c>
      <c r="E3" s="115">
        <v>3</v>
      </c>
      <c r="F3" s="115">
        <v>0</v>
      </c>
      <c r="G3" s="115">
        <v>5</v>
      </c>
      <c r="H3" s="115">
        <v>5</v>
      </c>
    </row>
    <row r="4" spans="1:8">
      <c r="A4" s="77" t="s">
        <v>6</v>
      </c>
      <c r="B4" s="77" t="s">
        <v>47</v>
      </c>
      <c r="C4" s="115">
        <v>5</v>
      </c>
      <c r="D4" s="115">
        <v>4</v>
      </c>
      <c r="E4" s="115">
        <v>3</v>
      </c>
      <c r="F4" s="115">
        <v>0</v>
      </c>
      <c r="G4" s="115">
        <v>5</v>
      </c>
      <c r="H4" s="115">
        <v>4</v>
      </c>
    </row>
    <row r="5" spans="1:8">
      <c r="A5" s="77" t="s">
        <v>7</v>
      </c>
      <c r="B5" s="77" t="s">
        <v>46</v>
      </c>
      <c r="C5" s="115">
        <v>4</v>
      </c>
      <c r="D5" s="115">
        <v>4</v>
      </c>
      <c r="E5" s="115">
        <v>4</v>
      </c>
      <c r="F5" s="115">
        <v>0</v>
      </c>
      <c r="G5" s="115">
        <v>4</v>
      </c>
      <c r="H5" s="115">
        <v>4</v>
      </c>
    </row>
    <row r="6" spans="1:8">
      <c r="A6" s="77" t="s">
        <v>8</v>
      </c>
      <c r="B6" s="77" t="s">
        <v>45</v>
      </c>
      <c r="C6" s="115">
        <v>5</v>
      </c>
      <c r="D6" s="115">
        <v>5</v>
      </c>
      <c r="E6" s="115">
        <v>3</v>
      </c>
      <c r="F6" s="115">
        <v>0</v>
      </c>
      <c r="G6" s="115">
        <v>5</v>
      </c>
      <c r="H6" s="115">
        <v>5</v>
      </c>
    </row>
    <row r="7" spans="1:8">
      <c r="A7" s="77" t="s">
        <v>9</v>
      </c>
      <c r="B7" s="77" t="s">
        <v>44</v>
      </c>
      <c r="C7" s="115">
        <v>4</v>
      </c>
      <c r="D7" s="115">
        <v>5</v>
      </c>
      <c r="E7" s="115">
        <v>3</v>
      </c>
      <c r="F7" s="115">
        <v>0</v>
      </c>
      <c r="G7" s="115">
        <v>4</v>
      </c>
      <c r="H7" s="115">
        <v>4</v>
      </c>
    </row>
    <row r="8" spans="1:8">
      <c r="A8" s="77" t="s">
        <v>10</v>
      </c>
      <c r="B8" s="77" t="s">
        <v>1</v>
      </c>
      <c r="C8" s="115">
        <v>5</v>
      </c>
      <c r="D8" s="115">
        <v>3</v>
      </c>
      <c r="E8" s="115">
        <v>3</v>
      </c>
      <c r="F8" s="115">
        <v>0</v>
      </c>
      <c r="G8" s="115">
        <v>5</v>
      </c>
      <c r="H8" s="115">
        <v>5</v>
      </c>
    </row>
    <row r="9" spans="1:8">
      <c r="A9" s="77" t="s">
        <v>11</v>
      </c>
      <c r="B9" s="77" t="s">
        <v>2</v>
      </c>
      <c r="C9" s="115">
        <v>5</v>
      </c>
      <c r="D9" s="115">
        <v>4</v>
      </c>
      <c r="E9" s="115">
        <v>3</v>
      </c>
      <c r="F9" s="115">
        <v>0</v>
      </c>
      <c r="G9" s="115">
        <v>5</v>
      </c>
      <c r="H9" s="115">
        <v>4</v>
      </c>
    </row>
    <row r="10" spans="1:8">
      <c r="A10" s="77" t="s">
        <v>12</v>
      </c>
      <c r="B10" s="77" t="s">
        <v>3</v>
      </c>
      <c r="C10" s="115">
        <v>5</v>
      </c>
      <c r="D10" s="115">
        <v>5</v>
      </c>
      <c r="E10" s="115">
        <v>4</v>
      </c>
      <c r="F10" s="115">
        <v>0</v>
      </c>
      <c r="G10" s="115">
        <v>5</v>
      </c>
      <c r="H10" s="115">
        <v>3</v>
      </c>
    </row>
    <row r="11" spans="1:8">
      <c r="A11" s="77" t="s">
        <v>13</v>
      </c>
      <c r="B11" s="77" t="s">
        <v>4</v>
      </c>
      <c r="C11" s="115">
        <v>5</v>
      </c>
      <c r="D11" s="115">
        <v>3</v>
      </c>
      <c r="E11" s="115">
        <v>3</v>
      </c>
      <c r="F11" s="115">
        <v>0</v>
      </c>
      <c r="G11" s="115">
        <v>5</v>
      </c>
      <c r="H11" s="115">
        <v>4</v>
      </c>
    </row>
    <row r="12" spans="1:8">
      <c r="A12" s="77" t="s">
        <v>163</v>
      </c>
      <c r="B12" s="77" t="s">
        <v>85</v>
      </c>
      <c r="C12" s="115">
        <v>5</v>
      </c>
      <c r="D12" s="115">
        <v>4</v>
      </c>
      <c r="E12" s="115">
        <v>4</v>
      </c>
      <c r="F12" s="115">
        <v>0</v>
      </c>
      <c r="G12" s="115">
        <v>4</v>
      </c>
      <c r="H12" s="115">
        <v>4</v>
      </c>
    </row>
    <row r="13" spans="1:8">
      <c r="A13" s="77" t="s">
        <v>164</v>
      </c>
      <c r="B13" s="77" t="s">
        <v>165</v>
      </c>
      <c r="C13" s="115">
        <v>5</v>
      </c>
      <c r="D13" s="115">
        <v>5</v>
      </c>
      <c r="E13" s="115">
        <v>3</v>
      </c>
      <c r="F13" s="115">
        <v>0</v>
      </c>
      <c r="G13" s="115">
        <v>5</v>
      </c>
      <c r="H13" s="115">
        <v>5</v>
      </c>
    </row>
    <row r="14" spans="1:8">
      <c r="C14" s="74"/>
      <c r="D14" s="74"/>
      <c r="E14" s="74"/>
      <c r="F14" s="74"/>
      <c r="G14" s="74"/>
      <c r="H14" s="74"/>
    </row>
    <row r="15" spans="1:8">
      <c r="A15" s="75" t="s">
        <v>5</v>
      </c>
      <c r="B15" s="75" t="s">
        <v>48</v>
      </c>
      <c r="C15" s="116">
        <v>4</v>
      </c>
      <c r="D15" s="116">
        <v>5</v>
      </c>
      <c r="E15" s="116">
        <v>4</v>
      </c>
      <c r="F15" s="116">
        <v>0</v>
      </c>
      <c r="G15" s="116">
        <v>5</v>
      </c>
      <c r="H15" s="116">
        <v>3</v>
      </c>
    </row>
    <row r="16" spans="1:8">
      <c r="A16" s="75" t="s">
        <v>6</v>
      </c>
      <c r="B16" s="75" t="s">
        <v>47</v>
      </c>
      <c r="C16" s="116">
        <v>4</v>
      </c>
      <c r="D16" s="116">
        <v>5</v>
      </c>
      <c r="E16" s="116">
        <v>4</v>
      </c>
      <c r="F16" s="116">
        <v>0</v>
      </c>
      <c r="G16" s="116">
        <v>5</v>
      </c>
      <c r="H16" s="116">
        <v>3</v>
      </c>
    </row>
    <row r="17" spans="1:8">
      <c r="A17" s="75" t="s">
        <v>7</v>
      </c>
      <c r="B17" s="75" t="s">
        <v>46</v>
      </c>
      <c r="C17" s="116">
        <v>3</v>
      </c>
      <c r="D17" s="116">
        <v>5</v>
      </c>
      <c r="E17" s="116">
        <v>4</v>
      </c>
      <c r="F17" s="119">
        <v>0</v>
      </c>
      <c r="G17" s="116">
        <v>5</v>
      </c>
      <c r="H17" s="116">
        <v>3</v>
      </c>
    </row>
    <row r="18" spans="1:8">
      <c r="A18" s="75" t="s">
        <v>8</v>
      </c>
      <c r="B18" s="75" t="s">
        <v>45</v>
      </c>
      <c r="C18" s="116">
        <v>4</v>
      </c>
      <c r="D18" s="116">
        <v>5</v>
      </c>
      <c r="E18" s="116">
        <v>4</v>
      </c>
      <c r="F18" s="119">
        <v>0</v>
      </c>
      <c r="G18" s="116">
        <v>5</v>
      </c>
      <c r="H18" s="116">
        <v>3</v>
      </c>
    </row>
    <row r="19" spans="1:8">
      <c r="A19" s="75" t="s">
        <v>9</v>
      </c>
      <c r="B19" s="75" t="s">
        <v>44</v>
      </c>
      <c r="C19" s="116">
        <v>5</v>
      </c>
      <c r="D19" s="116">
        <v>5</v>
      </c>
      <c r="E19" s="116">
        <v>4</v>
      </c>
      <c r="F19" s="119">
        <v>0</v>
      </c>
      <c r="G19" s="116">
        <v>5</v>
      </c>
      <c r="H19" s="116">
        <v>3</v>
      </c>
    </row>
    <row r="20" spans="1:8">
      <c r="A20" s="75" t="s">
        <v>10</v>
      </c>
      <c r="B20" s="75" t="s">
        <v>1</v>
      </c>
      <c r="C20" s="116">
        <v>4</v>
      </c>
      <c r="D20" s="116">
        <v>5</v>
      </c>
      <c r="E20" s="116">
        <v>4</v>
      </c>
      <c r="F20" s="119">
        <v>0</v>
      </c>
      <c r="G20" s="116">
        <v>5</v>
      </c>
      <c r="H20" s="116">
        <v>3</v>
      </c>
    </row>
    <row r="21" spans="1:8">
      <c r="A21" s="75" t="s">
        <v>11</v>
      </c>
      <c r="B21" s="75" t="s">
        <v>2</v>
      </c>
      <c r="C21" s="116">
        <v>4</v>
      </c>
      <c r="D21" s="116">
        <v>5</v>
      </c>
      <c r="E21" s="116">
        <v>4</v>
      </c>
      <c r="F21" s="119">
        <v>0</v>
      </c>
      <c r="G21" s="116">
        <v>5</v>
      </c>
      <c r="H21" s="116">
        <v>3</v>
      </c>
    </row>
    <row r="22" spans="1:8">
      <c r="A22" s="75" t="s">
        <v>12</v>
      </c>
      <c r="B22" s="75" t="s">
        <v>3</v>
      </c>
      <c r="C22" s="116">
        <v>4</v>
      </c>
      <c r="D22" s="116">
        <v>5</v>
      </c>
      <c r="E22" s="116">
        <v>4</v>
      </c>
      <c r="F22" s="119">
        <v>0</v>
      </c>
      <c r="G22" s="116">
        <v>5</v>
      </c>
      <c r="H22" s="116">
        <v>3</v>
      </c>
    </row>
    <row r="23" spans="1:8">
      <c r="A23" s="75" t="s">
        <v>13</v>
      </c>
      <c r="B23" s="75" t="s">
        <v>4</v>
      </c>
      <c r="C23" s="116">
        <v>4</v>
      </c>
      <c r="D23" s="116">
        <v>5</v>
      </c>
      <c r="E23" s="116">
        <v>4</v>
      </c>
      <c r="F23" s="119">
        <v>0</v>
      </c>
      <c r="G23" s="116">
        <v>5</v>
      </c>
      <c r="H23" s="116">
        <v>3</v>
      </c>
    </row>
    <row r="24" spans="1:8">
      <c r="A24" s="75" t="s">
        <v>163</v>
      </c>
      <c r="B24" s="75" t="s">
        <v>85</v>
      </c>
      <c r="C24" s="116">
        <v>4</v>
      </c>
      <c r="D24" s="116">
        <v>5</v>
      </c>
      <c r="E24" s="116">
        <v>4</v>
      </c>
      <c r="F24" s="119">
        <v>0</v>
      </c>
      <c r="G24" s="116">
        <v>5</v>
      </c>
      <c r="H24" s="116">
        <v>3</v>
      </c>
    </row>
    <row r="25" spans="1:8">
      <c r="A25" s="75" t="s">
        <v>164</v>
      </c>
      <c r="B25" s="75" t="s">
        <v>165</v>
      </c>
      <c r="C25" s="116">
        <v>4</v>
      </c>
      <c r="D25" s="116">
        <v>5</v>
      </c>
      <c r="E25" s="116">
        <v>4</v>
      </c>
      <c r="F25" s="119">
        <v>0</v>
      </c>
      <c r="G25" s="116">
        <v>5</v>
      </c>
      <c r="H25" s="116">
        <v>3</v>
      </c>
    </row>
    <row r="26" spans="1:8">
      <c r="C26" s="74"/>
      <c r="D26" s="74"/>
      <c r="E26" s="74"/>
      <c r="F26" s="74"/>
      <c r="G26" s="74"/>
      <c r="H26" s="74"/>
    </row>
    <row r="27" spans="1:8">
      <c r="A27" s="75" t="s">
        <v>5</v>
      </c>
      <c r="B27" s="75" t="s">
        <v>48</v>
      </c>
      <c r="C27" s="117">
        <v>4</v>
      </c>
      <c r="D27" s="117">
        <v>3</v>
      </c>
      <c r="E27" s="117">
        <v>3</v>
      </c>
      <c r="F27" s="117">
        <v>0</v>
      </c>
      <c r="G27" s="117">
        <v>5</v>
      </c>
      <c r="H27" s="117">
        <v>4</v>
      </c>
    </row>
    <row r="28" spans="1:8">
      <c r="A28" s="75" t="s">
        <v>6</v>
      </c>
      <c r="B28" s="75" t="s">
        <v>47</v>
      </c>
      <c r="C28" s="117">
        <v>5</v>
      </c>
      <c r="D28" s="117">
        <v>4</v>
      </c>
      <c r="E28" s="117">
        <v>3</v>
      </c>
      <c r="F28" s="117">
        <v>0</v>
      </c>
      <c r="G28" s="117">
        <v>5</v>
      </c>
      <c r="H28" s="117">
        <v>4</v>
      </c>
    </row>
    <row r="29" spans="1:8">
      <c r="A29" s="75" t="s">
        <v>7</v>
      </c>
      <c r="B29" s="75" t="s">
        <v>46</v>
      </c>
      <c r="C29" s="117">
        <v>3</v>
      </c>
      <c r="D29" s="117">
        <v>4</v>
      </c>
      <c r="E29" s="117">
        <v>3</v>
      </c>
      <c r="F29" s="117">
        <v>0</v>
      </c>
      <c r="G29" s="117">
        <v>4</v>
      </c>
      <c r="H29" s="117">
        <v>4</v>
      </c>
    </row>
    <row r="30" spans="1:8">
      <c r="A30" s="75" t="s">
        <v>8</v>
      </c>
      <c r="B30" s="75" t="s">
        <v>45</v>
      </c>
      <c r="C30" s="117">
        <v>5</v>
      </c>
      <c r="D30" s="117">
        <v>5</v>
      </c>
      <c r="E30" s="117">
        <v>3</v>
      </c>
      <c r="F30" s="117">
        <v>0</v>
      </c>
      <c r="G30" s="117">
        <v>5</v>
      </c>
      <c r="H30" s="117">
        <v>5</v>
      </c>
    </row>
    <row r="31" spans="1:8">
      <c r="A31" s="75" t="s">
        <v>9</v>
      </c>
      <c r="B31" s="75" t="s">
        <v>44</v>
      </c>
      <c r="C31" s="117">
        <v>5</v>
      </c>
      <c r="D31" s="117">
        <v>4</v>
      </c>
      <c r="E31" s="117">
        <v>4</v>
      </c>
      <c r="F31" s="117">
        <v>0</v>
      </c>
      <c r="G31" s="117">
        <v>4</v>
      </c>
      <c r="H31" s="117">
        <v>3</v>
      </c>
    </row>
    <row r="32" spans="1:8">
      <c r="A32" s="75" t="s">
        <v>10</v>
      </c>
      <c r="B32" s="75" t="s">
        <v>1</v>
      </c>
      <c r="C32" s="117">
        <v>5</v>
      </c>
      <c r="D32" s="117">
        <v>3</v>
      </c>
      <c r="E32" s="117">
        <v>4</v>
      </c>
      <c r="F32" s="117">
        <v>0</v>
      </c>
      <c r="G32" s="117">
        <v>5</v>
      </c>
      <c r="H32" s="117">
        <v>4</v>
      </c>
    </row>
    <row r="33" spans="1:8">
      <c r="A33" s="75" t="s">
        <v>11</v>
      </c>
      <c r="B33" s="75" t="s">
        <v>2</v>
      </c>
      <c r="C33" s="117">
        <v>3</v>
      </c>
      <c r="D33" s="117">
        <v>3</v>
      </c>
      <c r="E33" s="117">
        <v>3</v>
      </c>
      <c r="F33" s="117">
        <v>0</v>
      </c>
      <c r="G33" s="117">
        <v>4</v>
      </c>
      <c r="H33" s="117">
        <v>4</v>
      </c>
    </row>
    <row r="34" spans="1:8">
      <c r="A34" s="75" t="s">
        <v>12</v>
      </c>
      <c r="B34" s="75" t="s">
        <v>3</v>
      </c>
      <c r="C34" s="117">
        <v>4</v>
      </c>
      <c r="D34" s="117">
        <v>5</v>
      </c>
      <c r="E34" s="117">
        <v>5</v>
      </c>
      <c r="F34" s="117">
        <v>0</v>
      </c>
      <c r="G34" s="117">
        <v>5</v>
      </c>
      <c r="H34" s="117">
        <v>5</v>
      </c>
    </row>
    <row r="35" spans="1:8">
      <c r="A35" s="75" t="s">
        <v>13</v>
      </c>
      <c r="B35" s="75" t="s">
        <v>4</v>
      </c>
      <c r="C35" s="117">
        <v>4</v>
      </c>
      <c r="D35" s="117">
        <v>3</v>
      </c>
      <c r="E35" s="117">
        <v>4</v>
      </c>
      <c r="F35" s="117">
        <v>0</v>
      </c>
      <c r="G35" s="117">
        <v>4</v>
      </c>
      <c r="H35" s="117">
        <v>4</v>
      </c>
    </row>
    <row r="36" spans="1:8">
      <c r="A36" s="75" t="s">
        <v>163</v>
      </c>
      <c r="B36" s="75" t="s">
        <v>85</v>
      </c>
      <c r="C36" s="117">
        <v>3</v>
      </c>
      <c r="D36" s="117">
        <v>5</v>
      </c>
      <c r="E36" s="117">
        <v>3</v>
      </c>
      <c r="F36" s="117">
        <v>0</v>
      </c>
      <c r="G36" s="117">
        <v>5</v>
      </c>
      <c r="H36" s="117">
        <v>5</v>
      </c>
    </row>
    <row r="37" spans="1:8">
      <c r="A37" s="75" t="s">
        <v>164</v>
      </c>
      <c r="B37" s="75" t="s">
        <v>165</v>
      </c>
      <c r="C37" s="117">
        <v>5</v>
      </c>
      <c r="D37" s="117">
        <v>5</v>
      </c>
      <c r="E37" s="117">
        <v>5</v>
      </c>
      <c r="F37" s="117">
        <v>0</v>
      </c>
      <c r="G37" s="117">
        <v>5</v>
      </c>
      <c r="H37" s="117">
        <v>5</v>
      </c>
    </row>
    <row r="38" spans="1:8">
      <c r="C38" s="108"/>
      <c r="D38" s="108"/>
      <c r="E38" s="108"/>
      <c r="F38" s="108"/>
      <c r="G38" s="108"/>
      <c r="H38" s="108"/>
    </row>
    <row r="39" spans="1:8">
      <c r="A39" s="77" t="s">
        <v>5</v>
      </c>
      <c r="B39" s="77" t="s">
        <v>48</v>
      </c>
      <c r="C39" s="118">
        <v>4</v>
      </c>
      <c r="D39" s="118">
        <v>4</v>
      </c>
      <c r="E39" s="118">
        <v>4</v>
      </c>
      <c r="F39" s="118">
        <v>0</v>
      </c>
      <c r="G39" s="118">
        <v>5</v>
      </c>
      <c r="H39" s="118">
        <v>4</v>
      </c>
    </row>
    <row r="40" spans="1:8">
      <c r="A40" s="77" t="s">
        <v>6</v>
      </c>
      <c r="B40" s="77" t="s">
        <v>47</v>
      </c>
      <c r="C40" s="118">
        <v>5</v>
      </c>
      <c r="D40" s="118">
        <v>5</v>
      </c>
      <c r="E40" s="118">
        <v>4</v>
      </c>
      <c r="F40" s="118">
        <v>0</v>
      </c>
      <c r="G40" s="118">
        <v>5</v>
      </c>
      <c r="H40" s="118">
        <v>5</v>
      </c>
    </row>
    <row r="41" spans="1:8">
      <c r="A41" s="77" t="s">
        <v>7</v>
      </c>
      <c r="B41" s="77" t="s">
        <v>46</v>
      </c>
      <c r="C41" s="118">
        <v>4</v>
      </c>
      <c r="D41" s="118">
        <v>4</v>
      </c>
      <c r="E41" s="118">
        <v>4</v>
      </c>
      <c r="F41" s="118">
        <v>0</v>
      </c>
      <c r="G41" s="118">
        <v>4</v>
      </c>
      <c r="H41" s="118">
        <v>4</v>
      </c>
    </row>
    <row r="42" spans="1:8">
      <c r="A42" s="77" t="s">
        <v>8</v>
      </c>
      <c r="B42" s="77" t="s">
        <v>45</v>
      </c>
      <c r="C42" s="118">
        <v>5</v>
      </c>
      <c r="D42" s="118">
        <v>5</v>
      </c>
      <c r="E42" s="118">
        <v>5</v>
      </c>
      <c r="F42" s="118">
        <v>0</v>
      </c>
      <c r="G42" s="118">
        <v>5</v>
      </c>
      <c r="H42" s="118">
        <v>5</v>
      </c>
    </row>
    <row r="43" spans="1:8">
      <c r="A43" s="77" t="s">
        <v>9</v>
      </c>
      <c r="B43" s="77" t="s">
        <v>44</v>
      </c>
      <c r="C43" s="118">
        <v>4</v>
      </c>
      <c r="D43" s="118">
        <v>4</v>
      </c>
      <c r="E43" s="118">
        <v>4</v>
      </c>
      <c r="F43" s="118">
        <v>0</v>
      </c>
      <c r="G43" s="118">
        <v>4</v>
      </c>
      <c r="H43" s="118">
        <v>4</v>
      </c>
    </row>
    <row r="44" spans="1:8">
      <c r="A44" s="77" t="s">
        <v>10</v>
      </c>
      <c r="B44" s="77" t="s">
        <v>1</v>
      </c>
      <c r="C44" s="118">
        <v>4</v>
      </c>
      <c r="D44" s="118">
        <v>4</v>
      </c>
      <c r="E44" s="118">
        <v>4</v>
      </c>
      <c r="F44" s="118">
        <v>0</v>
      </c>
      <c r="G44" s="118">
        <v>4</v>
      </c>
      <c r="H44" s="118">
        <v>4</v>
      </c>
    </row>
    <row r="45" spans="1:8">
      <c r="A45" s="77" t="s">
        <v>11</v>
      </c>
      <c r="B45" s="77" t="s">
        <v>2</v>
      </c>
      <c r="C45" s="118">
        <v>5</v>
      </c>
      <c r="D45" s="118">
        <v>5</v>
      </c>
      <c r="E45" s="118">
        <v>4</v>
      </c>
      <c r="F45" s="118">
        <v>0</v>
      </c>
      <c r="G45" s="118">
        <v>5</v>
      </c>
      <c r="H45" s="118">
        <v>5</v>
      </c>
    </row>
    <row r="46" spans="1:8">
      <c r="A46" s="77" t="s">
        <v>12</v>
      </c>
      <c r="B46" s="77" t="s">
        <v>3</v>
      </c>
      <c r="C46" s="118">
        <v>5</v>
      </c>
      <c r="D46" s="118">
        <v>5</v>
      </c>
      <c r="E46" s="118">
        <v>5</v>
      </c>
      <c r="F46" s="118">
        <v>0</v>
      </c>
      <c r="G46" s="118">
        <v>5</v>
      </c>
      <c r="H46" s="118">
        <v>5</v>
      </c>
    </row>
    <row r="47" spans="1:8">
      <c r="A47" s="77" t="s">
        <v>13</v>
      </c>
      <c r="B47" s="77" t="s">
        <v>4</v>
      </c>
      <c r="C47" s="118">
        <v>4</v>
      </c>
      <c r="D47" s="118">
        <v>4</v>
      </c>
      <c r="E47" s="118">
        <v>4</v>
      </c>
      <c r="F47" s="118">
        <v>0</v>
      </c>
      <c r="G47" s="118">
        <v>5</v>
      </c>
      <c r="H47" s="118">
        <v>4</v>
      </c>
    </row>
    <row r="48" spans="1:8">
      <c r="A48" s="77" t="s">
        <v>163</v>
      </c>
      <c r="B48" s="77" t="s">
        <v>85</v>
      </c>
      <c r="C48" s="118">
        <v>5</v>
      </c>
      <c r="D48" s="118">
        <v>5</v>
      </c>
      <c r="E48" s="118">
        <v>5</v>
      </c>
      <c r="F48" s="118">
        <v>0</v>
      </c>
      <c r="G48" s="118">
        <v>5</v>
      </c>
      <c r="H48" s="118">
        <v>5</v>
      </c>
    </row>
    <row r="49" spans="1:8">
      <c r="A49" s="77" t="s">
        <v>164</v>
      </c>
      <c r="B49" s="77" t="s">
        <v>165</v>
      </c>
      <c r="C49" s="118">
        <v>5</v>
      </c>
      <c r="D49" s="118">
        <v>5</v>
      </c>
      <c r="E49" s="118">
        <v>5</v>
      </c>
      <c r="F49" s="118">
        <v>0</v>
      </c>
      <c r="G49" s="118">
        <v>5</v>
      </c>
      <c r="H49" s="118">
        <v>5</v>
      </c>
    </row>
    <row r="51" spans="1:8">
      <c r="A51" s="77" t="s">
        <v>5</v>
      </c>
      <c r="B51" s="77" t="s">
        <v>48</v>
      </c>
      <c r="C51" s="119">
        <v>5</v>
      </c>
      <c r="D51" s="119">
        <v>5</v>
      </c>
      <c r="E51" s="119">
        <v>3</v>
      </c>
      <c r="F51" s="119">
        <v>0</v>
      </c>
      <c r="G51" s="119">
        <v>5</v>
      </c>
      <c r="H51" s="119">
        <v>4</v>
      </c>
    </row>
    <row r="52" spans="1:8">
      <c r="A52" s="77" t="s">
        <v>6</v>
      </c>
      <c r="B52" s="77" t="s">
        <v>47</v>
      </c>
      <c r="C52" s="119">
        <v>4</v>
      </c>
      <c r="D52" s="119">
        <v>3</v>
      </c>
      <c r="E52" s="119">
        <v>3</v>
      </c>
      <c r="F52" s="119">
        <v>0</v>
      </c>
      <c r="G52" s="119">
        <v>4</v>
      </c>
      <c r="H52" s="119">
        <v>4</v>
      </c>
    </row>
    <row r="53" spans="1:8">
      <c r="A53" s="77" t="s">
        <v>7</v>
      </c>
      <c r="B53" s="77" t="s">
        <v>46</v>
      </c>
      <c r="C53" s="119">
        <v>5</v>
      </c>
      <c r="D53" s="119">
        <v>4</v>
      </c>
      <c r="E53" s="119">
        <v>3</v>
      </c>
      <c r="F53" s="119">
        <v>0</v>
      </c>
      <c r="G53" s="119">
        <v>4</v>
      </c>
      <c r="H53" s="119">
        <v>4</v>
      </c>
    </row>
    <row r="54" spans="1:8">
      <c r="A54" s="77" t="s">
        <v>8</v>
      </c>
      <c r="B54" s="77" t="s">
        <v>45</v>
      </c>
      <c r="C54" s="119">
        <v>5</v>
      </c>
      <c r="D54" s="119">
        <v>5</v>
      </c>
      <c r="E54" s="119">
        <v>3</v>
      </c>
      <c r="F54" s="119">
        <v>0</v>
      </c>
      <c r="G54" s="119">
        <v>5</v>
      </c>
      <c r="H54" s="119">
        <v>5</v>
      </c>
    </row>
    <row r="55" spans="1:8">
      <c r="A55" s="77" t="s">
        <v>9</v>
      </c>
      <c r="B55" s="77" t="s">
        <v>44</v>
      </c>
      <c r="C55" s="119">
        <v>5</v>
      </c>
      <c r="D55" s="119">
        <v>4</v>
      </c>
      <c r="E55" s="119">
        <v>3</v>
      </c>
      <c r="F55" s="119">
        <v>0</v>
      </c>
      <c r="G55" s="119">
        <v>5</v>
      </c>
      <c r="H55" s="119">
        <v>4</v>
      </c>
    </row>
    <row r="56" spans="1:8">
      <c r="A56" s="77" t="s">
        <v>10</v>
      </c>
      <c r="B56" s="77" t="s">
        <v>1</v>
      </c>
      <c r="C56" s="119">
        <v>5</v>
      </c>
      <c r="D56" s="119">
        <v>3</v>
      </c>
      <c r="E56" s="119">
        <v>3</v>
      </c>
      <c r="F56" s="119">
        <v>0</v>
      </c>
      <c r="G56" s="119">
        <v>5</v>
      </c>
      <c r="H56" s="119">
        <v>5</v>
      </c>
    </row>
    <row r="57" spans="1:8">
      <c r="A57" s="77" t="s">
        <v>11</v>
      </c>
      <c r="B57" s="77" t="s">
        <v>2</v>
      </c>
      <c r="C57" s="119">
        <v>5</v>
      </c>
      <c r="D57" s="119">
        <v>5</v>
      </c>
      <c r="E57" s="119">
        <v>3</v>
      </c>
      <c r="F57" s="119">
        <v>0</v>
      </c>
      <c r="G57" s="119">
        <v>5</v>
      </c>
      <c r="H57" s="119">
        <v>5</v>
      </c>
    </row>
    <row r="58" spans="1:8">
      <c r="A58" s="77" t="s">
        <v>12</v>
      </c>
      <c r="B58" s="77" t="s">
        <v>3</v>
      </c>
      <c r="C58" s="119">
        <v>5</v>
      </c>
      <c r="D58" s="119">
        <v>5</v>
      </c>
      <c r="E58" s="119">
        <v>2</v>
      </c>
      <c r="F58" s="119">
        <v>0</v>
      </c>
      <c r="G58" s="119">
        <v>5</v>
      </c>
      <c r="H58" s="119">
        <v>5</v>
      </c>
    </row>
    <row r="59" spans="1:8">
      <c r="A59" s="77" t="s">
        <v>13</v>
      </c>
      <c r="B59" s="77" t="s">
        <v>4</v>
      </c>
      <c r="C59" s="119">
        <v>5</v>
      </c>
      <c r="D59" s="119">
        <v>3</v>
      </c>
      <c r="E59" s="119">
        <v>3</v>
      </c>
      <c r="F59" s="119">
        <v>0</v>
      </c>
      <c r="G59" s="119">
        <v>4</v>
      </c>
      <c r="H59" s="119">
        <v>5</v>
      </c>
    </row>
    <row r="60" spans="1:8">
      <c r="A60" s="77" t="s">
        <v>163</v>
      </c>
      <c r="B60" s="77" t="s">
        <v>85</v>
      </c>
      <c r="C60" s="119">
        <v>4</v>
      </c>
      <c r="D60" s="119">
        <v>4</v>
      </c>
      <c r="E60" s="119">
        <v>3</v>
      </c>
      <c r="F60" s="119">
        <v>0</v>
      </c>
      <c r="G60" s="119">
        <v>4</v>
      </c>
      <c r="H60" s="119">
        <v>4</v>
      </c>
    </row>
    <row r="61" spans="1:8">
      <c r="A61" s="77" t="s">
        <v>164</v>
      </c>
      <c r="B61" s="77" t="s">
        <v>165</v>
      </c>
      <c r="C61" s="119">
        <v>5</v>
      </c>
      <c r="D61" s="119">
        <v>5</v>
      </c>
      <c r="E61" s="119">
        <v>3</v>
      </c>
      <c r="F61" s="119">
        <v>0</v>
      </c>
      <c r="G61" s="119">
        <v>5</v>
      </c>
      <c r="H61" s="119">
        <v>4</v>
      </c>
    </row>
  </sheetData>
  <conditionalFormatting sqref="C14:H49">
    <cfRule type="colorScale" priority="6">
      <colorScale>
        <cfvo type="min"/>
        <cfvo type="max"/>
        <color rgb="FFFFEF9C"/>
        <color rgb="FF63BE7B"/>
      </colorScale>
    </cfRule>
  </conditionalFormatting>
  <conditionalFormatting sqref="C3:H13">
    <cfRule type="colorScale" priority="2">
      <colorScale>
        <cfvo type="min"/>
        <cfvo type="max"/>
        <color rgb="FFFFEF9C"/>
        <color rgb="FF63BE7B"/>
      </colorScale>
    </cfRule>
  </conditionalFormatting>
  <conditionalFormatting sqref="C51:H61">
    <cfRule type="colorScale" priority="1">
      <colorScale>
        <cfvo type="min"/>
        <cfvo type="max"/>
        <color rgb="FFFFEF9C"/>
        <color rgb="FF63BE7B"/>
      </colorScale>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O3"/>
  <sheetViews>
    <sheetView workbookViewId="0">
      <selection activeCell="G3" sqref="B3:G3"/>
    </sheetView>
  </sheetViews>
  <sheetFormatPr baseColWidth="10" defaultRowHeight="15"/>
  <cols>
    <col min="1" max="1" width="11.42578125" style="9"/>
    <col min="2" max="13" width="15.28515625" style="9" customWidth="1"/>
    <col min="14" max="16384" width="11.42578125" style="9"/>
  </cols>
  <sheetData>
    <row r="2" spans="2:15">
      <c r="B2" s="9" t="s">
        <v>0</v>
      </c>
    </row>
    <row r="3" spans="2:15">
      <c r="B3" s="90" t="s">
        <v>190</v>
      </c>
      <c r="C3" s="90" t="s">
        <v>191</v>
      </c>
      <c r="D3" s="90" t="s">
        <v>192</v>
      </c>
      <c r="E3" s="90" t="s">
        <v>193</v>
      </c>
      <c r="F3" s="90" t="s">
        <v>194</v>
      </c>
      <c r="G3" s="90" t="s">
        <v>195</v>
      </c>
      <c r="H3" s="62" t="s">
        <v>66</v>
      </c>
      <c r="I3" s="62" t="s">
        <v>66</v>
      </c>
      <c r="J3" s="62" t="s">
        <v>66</v>
      </c>
      <c r="K3" s="62" t="s">
        <v>66</v>
      </c>
      <c r="L3" s="62" t="s">
        <v>66</v>
      </c>
      <c r="M3" s="62" t="s">
        <v>66</v>
      </c>
      <c r="N3" s="62" t="s">
        <v>66</v>
      </c>
      <c r="O3" s="62" t="s">
        <v>66</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70"/>
  <sheetViews>
    <sheetView zoomScale="85" zoomScaleNormal="85" workbookViewId="0">
      <pane xSplit="2" ySplit="8" topLeftCell="C9" activePane="bottomRight" state="frozen"/>
      <selection pane="topRight" activeCell="C1" sqref="C1"/>
      <selection pane="bottomLeft" activeCell="A7" sqref="A7"/>
      <selection pane="bottomRight"/>
    </sheetView>
  </sheetViews>
  <sheetFormatPr baseColWidth="10" defaultRowHeight="15" outlineLevelRow="1"/>
  <cols>
    <col min="1" max="1" width="17.28515625" style="21" customWidth="1"/>
    <col min="2" max="2" width="38.85546875" style="21" customWidth="1"/>
    <col min="3" max="4" width="9.85546875" style="22" customWidth="1"/>
    <col min="5" max="6" width="33.7109375" style="82" customWidth="1"/>
    <col min="7" max="8" width="9.85546875" style="22" customWidth="1"/>
    <col min="9" max="10" width="40.42578125" style="21" customWidth="1"/>
    <col min="11" max="12" width="9.85546875" style="22" customWidth="1"/>
    <col min="13" max="14" width="40.42578125" style="21" customWidth="1"/>
    <col min="15" max="15" width="44.7109375" style="21" customWidth="1"/>
    <col min="16" max="16" width="23.7109375" style="21" customWidth="1"/>
    <col min="17" max="16384" width="11.42578125" style="21"/>
  </cols>
  <sheetData>
    <row r="1" spans="1:14">
      <c r="A1" s="21" t="s">
        <v>142</v>
      </c>
      <c r="B1" s="21" t="s">
        <v>149</v>
      </c>
    </row>
    <row r="2" spans="1:14">
      <c r="A2" s="21" t="s">
        <v>143</v>
      </c>
      <c r="B2" s="21" t="s">
        <v>146</v>
      </c>
    </row>
    <row r="3" spans="1:14">
      <c r="A3" s="21" t="s">
        <v>167</v>
      </c>
    </row>
    <row r="4" spans="1:14">
      <c r="A4" s="42" t="s">
        <v>105</v>
      </c>
      <c r="B4" s="45"/>
      <c r="C4" s="46">
        <v>80</v>
      </c>
      <c r="D4" s="44"/>
      <c r="E4" s="78" t="s">
        <v>166</v>
      </c>
      <c r="F4" s="78"/>
      <c r="G4" s="46">
        <v>80</v>
      </c>
      <c r="H4" s="44"/>
      <c r="I4" s="43" t="s">
        <v>147</v>
      </c>
      <c r="J4" s="43"/>
      <c r="K4" s="46">
        <v>80</v>
      </c>
      <c r="L4" s="44"/>
      <c r="M4" s="43" t="s">
        <v>147</v>
      </c>
      <c r="N4" s="43"/>
    </row>
    <row r="5" spans="1:14">
      <c r="A5" s="26"/>
      <c r="B5" s="26"/>
      <c r="C5" s="24"/>
      <c r="D5" s="24"/>
      <c r="E5" s="66" t="s">
        <v>172</v>
      </c>
      <c r="F5" s="66"/>
      <c r="G5" s="24"/>
      <c r="H5" s="24"/>
      <c r="I5" s="26"/>
      <c r="J5" s="26"/>
      <c r="K5" s="24"/>
      <c r="L5" s="24"/>
      <c r="M5" s="26"/>
      <c r="N5" s="26"/>
    </row>
    <row r="6" spans="1:14" ht="12.75" customHeight="1">
      <c r="E6" s="82" t="s">
        <v>173</v>
      </c>
    </row>
    <row r="7" spans="1:14">
      <c r="A7" s="36"/>
      <c r="B7" s="37"/>
      <c r="C7" s="131" t="s">
        <v>104</v>
      </c>
      <c r="D7" s="132"/>
      <c r="E7" s="132"/>
      <c r="F7" s="132"/>
      <c r="G7" s="131" t="s">
        <v>106</v>
      </c>
      <c r="H7" s="132"/>
      <c r="I7" s="132"/>
      <c r="J7" s="133"/>
      <c r="K7" s="131" t="s">
        <v>120</v>
      </c>
      <c r="L7" s="132"/>
      <c r="M7" s="132"/>
      <c r="N7" s="133"/>
    </row>
    <row r="8" spans="1:14">
      <c r="A8" s="38"/>
      <c r="B8" s="34"/>
      <c r="C8" s="39" t="s">
        <v>125</v>
      </c>
      <c r="D8" s="40" t="s">
        <v>126</v>
      </c>
      <c r="E8" s="79" t="s">
        <v>132</v>
      </c>
      <c r="F8" s="88" t="s">
        <v>133</v>
      </c>
      <c r="G8" s="39" t="s">
        <v>125</v>
      </c>
      <c r="H8" s="40" t="s">
        <v>126</v>
      </c>
      <c r="I8" s="33" t="s">
        <v>132</v>
      </c>
      <c r="J8" s="41" t="s">
        <v>133</v>
      </c>
      <c r="K8" s="39" t="s">
        <v>125</v>
      </c>
      <c r="L8" s="40" t="s">
        <v>126</v>
      </c>
      <c r="M8" s="33" t="s">
        <v>132</v>
      </c>
      <c r="N8" s="41" t="s">
        <v>133</v>
      </c>
    </row>
    <row r="9" spans="1:14" outlineLevel="1">
      <c r="A9" s="21" t="s">
        <v>107</v>
      </c>
      <c r="B9" s="21" t="s">
        <v>108</v>
      </c>
      <c r="C9" s="25"/>
      <c r="D9" s="24"/>
      <c r="E9" s="85"/>
      <c r="F9" s="29"/>
      <c r="G9" s="25"/>
      <c r="H9" s="24"/>
      <c r="I9" s="50"/>
      <c r="J9" s="27"/>
      <c r="K9" s="25"/>
      <c r="L9" s="24"/>
      <c r="M9" s="50"/>
      <c r="N9" s="27"/>
    </row>
    <row r="10" spans="1:14" outlineLevel="1">
      <c r="B10" s="21" t="s">
        <v>109</v>
      </c>
      <c r="C10" s="25"/>
      <c r="D10" s="24"/>
      <c r="E10" s="85"/>
      <c r="F10" s="29"/>
      <c r="G10" s="25"/>
      <c r="H10" s="24"/>
      <c r="I10" s="51"/>
      <c r="J10" s="29"/>
      <c r="K10" s="25"/>
      <c r="L10" s="24"/>
      <c r="M10" s="51"/>
      <c r="N10" s="29"/>
    </row>
    <row r="11" spans="1:14" outlineLevel="1">
      <c r="C11" s="25"/>
      <c r="D11" s="24"/>
      <c r="E11" s="85"/>
      <c r="F11" s="29"/>
      <c r="G11" s="25"/>
      <c r="H11" s="24"/>
      <c r="I11" s="109"/>
      <c r="J11" s="29"/>
      <c r="K11" s="25"/>
      <c r="L11" s="24"/>
      <c r="M11" s="67"/>
      <c r="N11" s="29"/>
    </row>
    <row r="12" spans="1:14" outlineLevel="1">
      <c r="B12" s="21" t="s">
        <v>110</v>
      </c>
      <c r="C12" s="25"/>
      <c r="D12" s="24"/>
      <c r="E12" s="66"/>
      <c r="F12" s="29"/>
      <c r="G12" s="25"/>
      <c r="H12" s="24"/>
      <c r="I12" s="109"/>
      <c r="J12" s="29"/>
      <c r="K12" s="25"/>
      <c r="L12" s="24"/>
      <c r="M12" s="51"/>
      <c r="N12" s="27"/>
    </row>
    <row r="13" spans="1:14" outlineLevel="1">
      <c r="B13" s="21" t="s">
        <v>111</v>
      </c>
      <c r="C13" s="25"/>
      <c r="D13" s="24"/>
      <c r="E13" s="66"/>
      <c r="F13" s="29"/>
      <c r="G13" s="25"/>
      <c r="H13" s="24"/>
      <c r="I13" s="67"/>
      <c r="J13" s="29"/>
      <c r="K13" s="25"/>
      <c r="L13" s="24"/>
      <c r="M13" s="109"/>
      <c r="N13" s="29"/>
    </row>
    <row r="14" spans="1:14" outlineLevel="1">
      <c r="B14" s="21" t="s">
        <v>112</v>
      </c>
      <c r="C14" s="25"/>
      <c r="D14" s="24"/>
      <c r="E14" s="66"/>
      <c r="F14" s="29"/>
      <c r="G14" s="25"/>
      <c r="H14" s="24"/>
      <c r="I14" s="50"/>
      <c r="J14" s="50"/>
      <c r="K14" s="25"/>
      <c r="L14" s="24"/>
      <c r="M14" s="114"/>
      <c r="N14" s="29"/>
    </row>
    <row r="15" spans="1:14">
      <c r="C15" s="25"/>
      <c r="D15" s="24"/>
      <c r="E15" s="66"/>
      <c r="F15" s="29"/>
      <c r="G15" s="25"/>
      <c r="H15" s="24"/>
      <c r="I15" s="26"/>
      <c r="J15" s="27"/>
      <c r="K15" s="25"/>
      <c r="L15" s="24"/>
      <c r="M15" s="26"/>
      <c r="N15" s="27"/>
    </row>
    <row r="16" spans="1:14">
      <c r="C16" s="25"/>
      <c r="D16" s="24"/>
      <c r="E16" s="66"/>
      <c r="F16" s="29"/>
      <c r="G16" s="25"/>
      <c r="H16" s="24"/>
      <c r="I16" s="26"/>
      <c r="J16" s="27"/>
      <c r="K16" s="25"/>
      <c r="L16" s="24"/>
      <c r="M16" s="26"/>
      <c r="N16" s="27"/>
    </row>
    <row r="17" spans="1:14">
      <c r="C17" s="25"/>
      <c r="D17" s="24"/>
      <c r="E17" s="66"/>
      <c r="F17" s="29"/>
      <c r="G17" s="25"/>
      <c r="H17" s="24"/>
      <c r="I17" s="26"/>
      <c r="J17" s="27"/>
      <c r="K17" s="25"/>
      <c r="L17" s="24"/>
      <c r="M17" s="26"/>
      <c r="N17" s="27"/>
    </row>
    <row r="18" spans="1:14" outlineLevel="1">
      <c r="A18" s="21" t="s">
        <v>121</v>
      </c>
      <c r="B18" s="21" t="s">
        <v>124</v>
      </c>
      <c r="C18" s="25"/>
      <c r="D18" s="24"/>
      <c r="E18" s="66"/>
      <c r="F18" s="29"/>
      <c r="G18" s="25"/>
      <c r="H18" s="24"/>
      <c r="I18" s="51"/>
      <c r="J18" s="52"/>
      <c r="K18" s="25"/>
      <c r="L18" s="24"/>
      <c r="M18" s="51"/>
      <c r="N18" s="67"/>
    </row>
    <row r="19" spans="1:14" outlineLevel="1">
      <c r="B19" s="21" t="s">
        <v>123</v>
      </c>
      <c r="C19" s="25"/>
      <c r="D19" s="24"/>
      <c r="E19" s="85"/>
      <c r="F19" s="29"/>
      <c r="G19" s="25"/>
      <c r="H19" s="24"/>
      <c r="I19" s="51"/>
      <c r="J19" s="27"/>
      <c r="K19" s="25"/>
      <c r="L19" s="24"/>
      <c r="M19" s="67"/>
      <c r="N19" s="67"/>
    </row>
    <row r="20" spans="1:14" outlineLevel="1">
      <c r="B20" s="21" t="s">
        <v>122</v>
      </c>
      <c r="C20" s="25"/>
      <c r="D20" s="24"/>
      <c r="E20" s="86"/>
      <c r="F20" s="29"/>
      <c r="G20" s="25"/>
      <c r="H20" s="24"/>
      <c r="I20" s="50"/>
      <c r="J20" s="53"/>
      <c r="K20" s="25"/>
      <c r="L20" s="24"/>
      <c r="M20" s="50"/>
      <c r="N20" s="53"/>
    </row>
    <row r="21" spans="1:14" outlineLevel="1">
      <c r="C21" s="25"/>
      <c r="D21" s="24"/>
      <c r="E21" s="66"/>
      <c r="F21" s="29"/>
      <c r="G21" s="25"/>
      <c r="H21" s="24"/>
      <c r="I21" s="26"/>
      <c r="J21" s="27"/>
      <c r="K21" s="25"/>
      <c r="L21" s="24"/>
      <c r="M21" s="26"/>
      <c r="N21" s="27"/>
    </row>
    <row r="22" spans="1:14" outlineLevel="1">
      <c r="A22" s="21" t="s">
        <v>127</v>
      </c>
      <c r="C22" s="25"/>
      <c r="D22" s="24"/>
      <c r="E22" s="66"/>
      <c r="F22" s="29"/>
      <c r="G22" s="25"/>
      <c r="H22" s="24"/>
      <c r="I22" s="28"/>
      <c r="J22" s="29"/>
      <c r="K22" s="25"/>
      <c r="L22" s="24"/>
      <c r="M22" s="28"/>
      <c r="N22" s="29"/>
    </row>
    <row r="23" spans="1:14" outlineLevel="1">
      <c r="B23" s="21" t="s">
        <v>140</v>
      </c>
      <c r="C23" s="25"/>
      <c r="D23" s="24"/>
      <c r="E23" s="66"/>
      <c r="F23" s="29"/>
      <c r="G23" s="25"/>
      <c r="H23" s="24"/>
      <c r="I23" s="50"/>
      <c r="J23" s="53"/>
      <c r="K23" s="25"/>
      <c r="L23" s="24"/>
      <c r="M23" s="67"/>
      <c r="N23" s="53"/>
    </row>
    <row r="24" spans="1:14" outlineLevel="1">
      <c r="C24" s="25"/>
      <c r="D24" s="24"/>
      <c r="E24" s="66"/>
      <c r="F24" s="29"/>
      <c r="G24" s="25"/>
      <c r="H24" s="24"/>
      <c r="I24" s="50"/>
      <c r="J24" s="53"/>
      <c r="K24" s="25"/>
      <c r="L24" s="24"/>
      <c r="M24" s="50"/>
      <c r="N24" s="53"/>
    </row>
    <row r="25" spans="1:14" outlineLevel="1">
      <c r="B25" s="21" t="s">
        <v>113</v>
      </c>
      <c r="C25" s="25"/>
      <c r="D25" s="24"/>
      <c r="E25" s="66"/>
      <c r="F25" s="29"/>
      <c r="G25" s="25"/>
      <c r="H25" s="24"/>
      <c r="I25" s="50"/>
      <c r="J25" s="50"/>
      <c r="K25" s="25"/>
      <c r="L25" s="24"/>
      <c r="M25" s="114"/>
      <c r="N25" s="52"/>
    </row>
    <row r="26" spans="1:14" outlineLevel="1">
      <c r="C26" s="25"/>
      <c r="D26" s="24"/>
      <c r="E26" s="66"/>
      <c r="F26" s="29"/>
      <c r="G26" s="25"/>
      <c r="H26" s="24"/>
      <c r="I26" s="24"/>
      <c r="J26" s="24"/>
      <c r="K26" s="25"/>
      <c r="L26" s="24"/>
      <c r="M26" s="53"/>
      <c r="N26" s="53"/>
    </row>
    <row r="27" spans="1:14" outlineLevel="1">
      <c r="C27" s="25"/>
      <c r="D27" s="24"/>
      <c r="E27" s="66"/>
      <c r="F27" s="29"/>
      <c r="G27" s="25"/>
      <c r="H27" s="24"/>
      <c r="I27" s="51"/>
      <c r="J27" s="52"/>
      <c r="K27" s="25"/>
      <c r="L27" s="24"/>
      <c r="M27" s="53"/>
      <c r="N27" s="53"/>
    </row>
    <row r="28" spans="1:14" outlineLevel="1">
      <c r="B28" s="21" t="s">
        <v>114</v>
      </c>
      <c r="C28" s="25"/>
      <c r="D28" s="24"/>
      <c r="E28" s="66"/>
      <c r="F28" s="29"/>
      <c r="G28" s="25"/>
      <c r="H28" s="24"/>
      <c r="I28" s="51"/>
      <c r="J28" s="52"/>
      <c r="K28" s="25"/>
      <c r="L28" s="24"/>
      <c r="M28" s="51"/>
      <c r="N28" s="52"/>
    </row>
    <row r="29" spans="1:14" outlineLevel="1">
      <c r="C29" s="25"/>
      <c r="D29" s="24"/>
      <c r="E29" s="66"/>
      <c r="F29" s="29"/>
      <c r="G29" s="25"/>
      <c r="H29" s="24"/>
      <c r="I29" s="50"/>
      <c r="J29" s="53"/>
      <c r="K29" s="25"/>
      <c r="L29" s="24"/>
      <c r="M29" s="50"/>
      <c r="N29" s="53"/>
    </row>
    <row r="30" spans="1:14" outlineLevel="1">
      <c r="C30" s="25"/>
      <c r="D30" s="24"/>
      <c r="E30" s="66"/>
      <c r="F30" s="29"/>
      <c r="G30" s="25"/>
      <c r="H30" s="24"/>
      <c r="I30" s="50"/>
      <c r="J30" s="53"/>
      <c r="K30" s="25"/>
      <c r="L30" s="24"/>
      <c r="M30" s="50"/>
      <c r="N30" s="53"/>
    </row>
    <row r="31" spans="1:14" outlineLevel="1">
      <c r="A31" s="21" t="s">
        <v>129</v>
      </c>
      <c r="B31" s="21" t="s">
        <v>130</v>
      </c>
      <c r="C31" s="25"/>
      <c r="D31" s="24"/>
      <c r="E31" s="86"/>
      <c r="F31" s="29"/>
      <c r="G31" s="25"/>
      <c r="H31" s="24"/>
      <c r="I31" s="51"/>
      <c r="J31" s="53"/>
      <c r="K31" s="25"/>
      <c r="L31" s="24"/>
      <c r="M31" s="67"/>
      <c r="N31" s="53"/>
    </row>
    <row r="32" spans="1:14" outlineLevel="1">
      <c r="B32" s="21" t="s">
        <v>131</v>
      </c>
      <c r="C32" s="25"/>
      <c r="D32" s="24"/>
      <c r="E32" s="66"/>
      <c r="F32" s="29"/>
      <c r="G32" s="25"/>
      <c r="H32" s="24"/>
      <c r="I32" s="109"/>
      <c r="J32" s="27"/>
      <c r="K32" s="25"/>
      <c r="L32" s="24"/>
      <c r="M32" s="29"/>
      <c r="N32" s="27"/>
    </row>
    <row r="33" spans="1:14" outlineLevel="1">
      <c r="C33" s="25"/>
      <c r="D33" s="24"/>
      <c r="E33" s="66"/>
      <c r="F33" s="29"/>
      <c r="G33" s="54"/>
      <c r="H33" s="55"/>
      <c r="I33" s="51"/>
      <c r="J33" s="53"/>
      <c r="K33" s="54"/>
      <c r="L33" s="55"/>
      <c r="M33" s="51"/>
      <c r="N33" s="53"/>
    </row>
    <row r="34" spans="1:14" outlineLevel="1">
      <c r="B34" s="21" t="s">
        <v>141</v>
      </c>
      <c r="C34" s="25"/>
      <c r="D34" s="24"/>
      <c r="E34" s="66"/>
      <c r="F34" s="29"/>
      <c r="G34" s="54"/>
      <c r="H34" s="55"/>
      <c r="I34" s="50"/>
      <c r="J34" s="53"/>
      <c r="K34" s="54"/>
      <c r="L34" s="55"/>
      <c r="M34" s="50"/>
      <c r="N34" s="53"/>
    </row>
    <row r="35" spans="1:14" outlineLevel="1">
      <c r="B35" s="21" t="s">
        <v>115</v>
      </c>
      <c r="C35" s="25"/>
      <c r="D35" s="24"/>
      <c r="E35" s="66"/>
      <c r="F35" s="29"/>
      <c r="G35" s="54"/>
      <c r="H35" s="55"/>
      <c r="I35" s="50"/>
      <c r="J35" s="53"/>
      <c r="K35" s="54"/>
      <c r="L35" s="55"/>
      <c r="M35" s="50"/>
      <c r="N35" s="53"/>
    </row>
    <row r="36" spans="1:14" outlineLevel="1">
      <c r="B36" s="21" t="s">
        <v>155</v>
      </c>
      <c r="C36" s="25"/>
      <c r="D36" s="24"/>
      <c r="E36" s="66"/>
      <c r="F36" s="29"/>
      <c r="G36" s="54"/>
      <c r="H36" s="55"/>
      <c r="I36" s="86"/>
      <c r="J36" s="52"/>
      <c r="K36" s="54"/>
      <c r="L36" s="55"/>
      <c r="M36" s="51"/>
      <c r="N36" s="52"/>
    </row>
    <row r="37" spans="1:14">
      <c r="C37" s="25"/>
      <c r="D37" s="24"/>
      <c r="E37" s="66"/>
      <c r="F37" s="29"/>
      <c r="G37" s="54"/>
      <c r="H37" s="55"/>
      <c r="I37" s="50"/>
      <c r="J37" s="53"/>
      <c r="K37" s="54"/>
      <c r="L37" s="55"/>
      <c r="M37" s="50"/>
      <c r="N37" s="53"/>
    </row>
    <row r="38" spans="1:14" outlineLevel="1">
      <c r="A38" s="21" t="s">
        <v>148</v>
      </c>
      <c r="C38" s="25"/>
      <c r="D38" s="24"/>
      <c r="E38" s="66"/>
      <c r="F38" s="29"/>
      <c r="G38" s="54"/>
      <c r="H38" s="55"/>
      <c r="I38" s="50"/>
      <c r="J38" s="53"/>
      <c r="K38" s="54"/>
      <c r="L38" s="55"/>
      <c r="M38" s="50"/>
      <c r="N38" s="53"/>
    </row>
    <row r="39" spans="1:14" outlineLevel="1">
      <c r="A39" s="23" t="s">
        <v>136</v>
      </c>
      <c r="C39" s="25"/>
      <c r="D39" s="24"/>
      <c r="E39" s="66"/>
      <c r="F39" s="29"/>
      <c r="G39" s="54"/>
      <c r="H39" s="55"/>
      <c r="I39" s="50"/>
      <c r="J39" s="53"/>
      <c r="K39" s="54"/>
      <c r="L39" s="55"/>
      <c r="M39" s="50"/>
      <c r="N39" s="53"/>
    </row>
    <row r="40" spans="1:14" outlineLevel="1">
      <c r="A40" s="23"/>
      <c r="C40" s="25"/>
      <c r="D40" s="24"/>
      <c r="E40" s="66"/>
      <c r="F40" s="29"/>
      <c r="G40" s="54"/>
      <c r="H40" s="55"/>
      <c r="I40" s="50"/>
      <c r="J40" s="53"/>
      <c r="K40" s="54"/>
      <c r="L40" s="55"/>
      <c r="M40" s="50"/>
      <c r="N40" s="53"/>
    </row>
    <row r="41" spans="1:14" outlineLevel="1">
      <c r="A41" s="23" t="s">
        <v>137</v>
      </c>
      <c r="C41" s="25"/>
      <c r="D41" s="24"/>
      <c r="E41" s="66"/>
      <c r="F41" s="29"/>
      <c r="G41" s="54"/>
      <c r="H41" s="55"/>
      <c r="I41" s="50"/>
      <c r="J41" s="52"/>
      <c r="K41" s="54"/>
      <c r="L41" s="55"/>
      <c r="M41" s="67"/>
      <c r="N41" s="52"/>
    </row>
    <row r="42" spans="1:14" outlineLevel="1">
      <c r="A42" s="23" t="s">
        <v>138</v>
      </c>
      <c r="C42" s="25"/>
      <c r="D42" s="24"/>
      <c r="E42" s="66"/>
      <c r="F42" s="29"/>
      <c r="G42" s="54"/>
      <c r="H42" s="55"/>
      <c r="I42" s="51"/>
      <c r="J42" s="53"/>
      <c r="K42" s="54"/>
      <c r="L42" s="55"/>
      <c r="M42" s="51"/>
      <c r="N42" s="53"/>
    </row>
    <row r="43" spans="1:14" outlineLevel="1">
      <c r="A43" s="23" t="s">
        <v>126</v>
      </c>
      <c r="C43" s="25"/>
      <c r="D43" s="24"/>
      <c r="E43" s="66"/>
      <c r="F43" s="29"/>
      <c r="G43" s="54"/>
      <c r="H43" s="55"/>
      <c r="I43" s="67"/>
      <c r="J43" s="53"/>
      <c r="K43" s="54"/>
      <c r="L43" s="55"/>
      <c r="M43" s="67"/>
      <c r="N43" s="53"/>
    </row>
    <row r="44" spans="1:14" outlineLevel="1">
      <c r="A44" s="23" t="s">
        <v>128</v>
      </c>
      <c r="B44" s="21" t="s">
        <v>174</v>
      </c>
      <c r="C44" s="25"/>
      <c r="D44" s="24"/>
      <c r="E44" s="85"/>
      <c r="F44" s="87"/>
      <c r="G44" s="54"/>
      <c r="H44" s="55"/>
      <c r="I44" s="67"/>
      <c r="J44" s="53"/>
      <c r="K44" s="54"/>
      <c r="L44" s="55"/>
      <c r="M44" s="67"/>
      <c r="N44" s="53"/>
    </row>
    <row r="45" spans="1:14" ht="56.25" customHeight="1" outlineLevel="1">
      <c r="B45" s="9" t="s">
        <v>151</v>
      </c>
      <c r="C45" s="25"/>
      <c r="D45" s="24"/>
      <c r="E45" s="66"/>
      <c r="G45" s="54"/>
      <c r="H45" s="55"/>
      <c r="I45" s="51"/>
      <c r="J45" s="52"/>
      <c r="K45" s="54"/>
      <c r="L45" s="55"/>
      <c r="M45" s="51"/>
      <c r="N45" s="52"/>
    </row>
    <row r="46" spans="1:14" outlineLevel="1">
      <c r="B46" s="9" t="s">
        <v>169</v>
      </c>
      <c r="C46" s="25"/>
      <c r="D46" s="24"/>
      <c r="E46" s="66"/>
      <c r="F46" s="30"/>
      <c r="G46" s="54"/>
      <c r="H46" s="55"/>
      <c r="I46" s="67"/>
      <c r="J46" s="57"/>
      <c r="K46" s="54"/>
      <c r="L46" s="55"/>
      <c r="M46" s="56"/>
      <c r="N46" s="57"/>
    </row>
    <row r="47" spans="1:14" outlineLevel="1">
      <c r="B47" s="9" t="s">
        <v>168</v>
      </c>
      <c r="C47" s="25"/>
      <c r="D47" s="24"/>
      <c r="F47" s="29"/>
      <c r="G47" s="54"/>
      <c r="H47" s="55"/>
      <c r="I47" s="51"/>
      <c r="J47" s="53"/>
      <c r="K47" s="54"/>
      <c r="L47" s="55"/>
      <c r="M47" s="51"/>
      <c r="N47" s="53"/>
    </row>
    <row r="48" spans="1:14" outlineLevel="1">
      <c r="B48" s="21" t="s">
        <v>152</v>
      </c>
      <c r="C48" s="25"/>
      <c r="D48" s="24"/>
      <c r="E48" s="87"/>
      <c r="F48" s="31"/>
      <c r="G48" s="54"/>
      <c r="H48" s="55"/>
      <c r="I48" s="58"/>
      <c r="J48" s="59"/>
      <c r="K48" s="54"/>
      <c r="L48" s="55"/>
      <c r="M48" s="68"/>
      <c r="N48" s="59"/>
    </row>
    <row r="49" spans="1:14" outlineLevel="1">
      <c r="B49" s="21" t="s">
        <v>153</v>
      </c>
      <c r="C49" s="25"/>
      <c r="D49" s="24"/>
      <c r="E49" s="87"/>
      <c r="F49" s="29"/>
      <c r="G49" s="54"/>
      <c r="H49" s="55"/>
      <c r="I49" s="51"/>
      <c r="J49" s="53"/>
      <c r="K49" s="54"/>
      <c r="L49" s="55"/>
      <c r="M49" s="66"/>
      <c r="N49" s="53"/>
    </row>
    <row r="50" spans="1:14" outlineLevel="1">
      <c r="B50" s="21" t="s">
        <v>170</v>
      </c>
      <c r="C50" s="25"/>
      <c r="D50" s="24"/>
      <c r="E50" s="85"/>
      <c r="F50" s="87"/>
      <c r="G50" s="54"/>
      <c r="H50" s="55"/>
      <c r="I50" s="109"/>
      <c r="J50" s="53"/>
      <c r="K50" s="54"/>
      <c r="L50" s="55"/>
      <c r="M50" s="66"/>
      <c r="N50" s="53"/>
    </row>
    <row r="51" spans="1:14" outlineLevel="1">
      <c r="C51" s="25"/>
      <c r="D51" s="24"/>
      <c r="E51" s="87"/>
      <c r="F51" s="29"/>
      <c r="G51" s="54"/>
      <c r="H51" s="55"/>
      <c r="I51" s="67"/>
      <c r="J51" s="53"/>
      <c r="K51" s="54"/>
      <c r="L51" s="55"/>
      <c r="M51" s="66"/>
      <c r="N51" s="53"/>
    </row>
    <row r="52" spans="1:14" outlineLevel="1">
      <c r="B52" s="21" t="s">
        <v>171</v>
      </c>
      <c r="C52" s="25"/>
      <c r="D52" s="24"/>
      <c r="E52" s="66"/>
      <c r="F52" s="29"/>
      <c r="G52" s="54"/>
      <c r="H52" s="55"/>
      <c r="I52" s="67"/>
      <c r="J52" s="53"/>
      <c r="K52" s="54"/>
      <c r="L52" s="55"/>
      <c r="M52" s="66"/>
      <c r="N52" s="53"/>
    </row>
    <row r="53" spans="1:14" outlineLevel="1">
      <c r="C53" s="25"/>
      <c r="D53" s="24"/>
      <c r="E53" s="66"/>
      <c r="F53" s="29"/>
      <c r="G53" s="54"/>
      <c r="H53" s="55"/>
      <c r="I53" s="67"/>
      <c r="J53" s="53"/>
      <c r="K53" s="54"/>
      <c r="L53" s="55"/>
      <c r="M53" s="66"/>
      <c r="N53" s="53"/>
    </row>
    <row r="54" spans="1:14" outlineLevel="1">
      <c r="C54" s="25"/>
      <c r="D54" s="24"/>
      <c r="E54" s="66"/>
      <c r="F54" s="29"/>
      <c r="G54" s="54"/>
      <c r="H54" s="55"/>
      <c r="I54" s="50"/>
      <c r="J54" s="53"/>
      <c r="K54" s="54"/>
      <c r="L54" s="55"/>
      <c r="M54" s="50"/>
      <c r="N54" s="53"/>
    </row>
    <row r="55" spans="1:14" outlineLevel="1">
      <c r="C55" s="25"/>
      <c r="D55" s="24"/>
      <c r="E55" s="66"/>
      <c r="F55" s="29"/>
      <c r="G55" s="54"/>
      <c r="H55" s="55"/>
      <c r="I55" s="50"/>
      <c r="J55" s="53"/>
      <c r="K55" s="54"/>
      <c r="L55" s="55"/>
      <c r="M55" s="50"/>
      <c r="N55" s="53"/>
    </row>
    <row r="56" spans="1:14" ht="26.25" customHeight="1" outlineLevel="1">
      <c r="A56" s="21" t="s">
        <v>134</v>
      </c>
      <c r="B56" s="21" t="s">
        <v>135</v>
      </c>
      <c r="C56" s="25"/>
      <c r="D56" s="24"/>
      <c r="E56" s="66"/>
      <c r="F56" s="29"/>
      <c r="G56" s="54"/>
      <c r="H56" s="55"/>
      <c r="I56" s="51"/>
      <c r="J56" s="53"/>
      <c r="K56" s="54"/>
      <c r="L56" s="55"/>
      <c r="M56" s="51"/>
      <c r="N56" s="53"/>
    </row>
    <row r="57" spans="1:14" outlineLevel="1">
      <c r="B57" s="21" t="s">
        <v>108</v>
      </c>
      <c r="C57" s="25"/>
      <c r="D57" s="24"/>
      <c r="E57" s="66"/>
      <c r="F57" s="29"/>
      <c r="G57" s="54"/>
      <c r="H57" s="55"/>
      <c r="I57" s="51"/>
      <c r="J57" s="53"/>
      <c r="K57" s="54"/>
      <c r="L57" s="55"/>
      <c r="M57" s="51"/>
      <c r="N57" s="53"/>
    </row>
    <row r="58" spans="1:14" outlineLevel="1">
      <c r="B58" s="21" t="s">
        <v>145</v>
      </c>
      <c r="C58" s="25"/>
      <c r="D58" s="24"/>
      <c r="E58" s="66"/>
      <c r="F58" s="29"/>
      <c r="G58" s="54"/>
      <c r="H58" s="55"/>
      <c r="I58" s="66"/>
      <c r="J58" s="53"/>
      <c r="K58" s="54"/>
      <c r="L58" s="55"/>
      <c r="M58" s="51"/>
      <c r="N58" s="53"/>
    </row>
    <row r="59" spans="1:14" outlineLevel="1">
      <c r="C59" s="25"/>
      <c r="D59" s="24"/>
      <c r="E59" s="66"/>
      <c r="F59" s="29"/>
      <c r="G59" s="54"/>
      <c r="H59" s="55"/>
      <c r="I59" s="51"/>
      <c r="J59" s="53"/>
      <c r="K59" s="54"/>
      <c r="L59" s="55"/>
      <c r="M59" s="51"/>
      <c r="N59" s="53"/>
    </row>
    <row r="60" spans="1:14" outlineLevel="1">
      <c r="A60" s="21" t="s">
        <v>144</v>
      </c>
      <c r="B60" s="21" t="s">
        <v>154</v>
      </c>
      <c r="C60" s="25"/>
      <c r="D60" s="24"/>
      <c r="F60" s="29"/>
      <c r="G60" s="25"/>
      <c r="H60" s="24"/>
      <c r="J60" s="27"/>
      <c r="K60" s="25"/>
      <c r="L60" s="24"/>
      <c r="N60" s="27"/>
    </row>
    <row r="61" spans="1:14" outlineLevel="1">
      <c r="C61" s="25"/>
      <c r="D61" s="24"/>
      <c r="E61" s="66"/>
      <c r="F61" s="29"/>
      <c r="G61" s="25"/>
      <c r="H61" s="24"/>
      <c r="I61" s="28"/>
      <c r="J61" s="27"/>
      <c r="K61" s="25"/>
      <c r="L61" s="24"/>
      <c r="M61" s="28"/>
      <c r="N61" s="27"/>
    </row>
    <row r="62" spans="1:14" outlineLevel="1">
      <c r="C62" s="25"/>
      <c r="D62" s="24"/>
      <c r="E62" s="66"/>
      <c r="F62" s="29"/>
      <c r="G62" s="25"/>
      <c r="H62" s="24"/>
      <c r="I62" s="28"/>
      <c r="J62" s="27"/>
      <c r="K62" s="25"/>
      <c r="L62" s="24"/>
      <c r="M62" s="28"/>
      <c r="N62" s="27"/>
    </row>
    <row r="63" spans="1:14" outlineLevel="1">
      <c r="A63" s="21" t="s">
        <v>116</v>
      </c>
      <c r="B63" s="21" t="s">
        <v>139</v>
      </c>
      <c r="C63" s="25"/>
      <c r="D63" s="24"/>
      <c r="E63" s="66"/>
      <c r="F63" s="29"/>
      <c r="G63" s="25"/>
      <c r="H63" s="24"/>
      <c r="I63" s="26"/>
      <c r="J63" s="27"/>
      <c r="K63" s="25"/>
      <c r="L63" s="24"/>
      <c r="M63" s="26"/>
      <c r="N63" s="27"/>
    </row>
    <row r="64" spans="1:14" outlineLevel="1">
      <c r="C64" s="25"/>
      <c r="D64" s="24"/>
      <c r="E64" s="66"/>
      <c r="F64" s="29"/>
      <c r="G64" s="25"/>
      <c r="H64" s="24"/>
      <c r="I64" s="26"/>
      <c r="J64" s="27"/>
      <c r="K64" s="25"/>
      <c r="L64" s="24"/>
      <c r="M64" s="26"/>
      <c r="N64" s="27"/>
    </row>
    <row r="65" spans="1:14" outlineLevel="1">
      <c r="C65" s="25"/>
      <c r="D65" s="24"/>
      <c r="E65" s="66"/>
      <c r="F65" s="29"/>
      <c r="G65" s="25"/>
      <c r="H65" s="24"/>
      <c r="I65" s="26"/>
      <c r="J65" s="27"/>
      <c r="K65" s="25"/>
      <c r="L65" s="24"/>
      <c r="M65" s="26"/>
      <c r="N65" s="27"/>
    </row>
    <row r="66" spans="1:14" outlineLevel="1">
      <c r="A66" s="21" t="s">
        <v>117</v>
      </c>
      <c r="C66" s="25"/>
      <c r="D66" s="24"/>
      <c r="E66" s="66"/>
      <c r="F66" s="29"/>
      <c r="G66" s="25"/>
      <c r="H66" s="24"/>
      <c r="I66" s="26"/>
      <c r="J66" s="27"/>
      <c r="K66" s="25"/>
      <c r="L66" s="24"/>
      <c r="M66" s="26"/>
      <c r="N66" s="27"/>
    </row>
    <row r="67" spans="1:14" outlineLevel="1">
      <c r="A67" s="21" t="s">
        <v>118</v>
      </c>
      <c r="C67" s="25"/>
      <c r="D67" s="24"/>
      <c r="E67" s="66"/>
      <c r="F67" s="29"/>
      <c r="G67" s="25"/>
      <c r="H67" s="24"/>
      <c r="I67" s="26"/>
      <c r="J67" s="27"/>
      <c r="K67" s="25"/>
      <c r="L67" s="24"/>
      <c r="M67" s="26"/>
      <c r="N67" s="27"/>
    </row>
    <row r="68" spans="1:14" outlineLevel="1">
      <c r="C68" s="32"/>
      <c r="D68" s="33"/>
      <c r="E68" s="80"/>
      <c r="F68" s="89"/>
      <c r="G68" s="32"/>
      <c r="H68" s="33"/>
      <c r="I68" s="34"/>
      <c r="J68" s="35"/>
      <c r="K68" s="32"/>
      <c r="L68" s="33"/>
      <c r="M68" s="34"/>
      <c r="N68" s="35"/>
    </row>
    <row r="69" spans="1:14" outlineLevel="1">
      <c r="A69" s="22" t="s">
        <v>119</v>
      </c>
      <c r="B69" s="22"/>
      <c r="E69" s="84"/>
      <c r="F69" s="84"/>
      <c r="I69" s="22"/>
      <c r="J69" s="22"/>
      <c r="M69" s="22"/>
      <c r="N69" s="22"/>
    </row>
    <row r="70" spans="1:14" outlineLevel="1"/>
  </sheetData>
  <mergeCells count="3">
    <mergeCell ref="C7:F7"/>
    <mergeCell ref="G7:J7"/>
    <mergeCell ref="K7:N7"/>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E6"/>
  <sheetViews>
    <sheetView workbookViewId="0">
      <selection activeCell="A21" sqref="A21:A22"/>
    </sheetView>
  </sheetViews>
  <sheetFormatPr baseColWidth="10" defaultRowHeight="15"/>
  <cols>
    <col min="1" max="1" width="34.42578125" customWidth="1"/>
  </cols>
  <sheetData>
    <row r="2" spans="1:5">
      <c r="A2" s="81"/>
    </row>
    <row r="4" spans="1:5">
      <c r="A4" s="83"/>
    </row>
    <row r="6" spans="1:5" ht="32.25" customHeight="1">
      <c r="A6" s="123"/>
      <c r="B6" s="124"/>
      <c r="C6" s="124"/>
      <c r="D6" s="124"/>
      <c r="E6" s="125"/>
    </row>
  </sheetData>
  <mergeCells count="1">
    <mergeCell ref="A6:E6"/>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ProcessReflection</vt:lpstr>
      <vt:lpstr>MutualEvalFree</vt:lpstr>
      <vt:lpstr>Feedback</vt:lpstr>
      <vt:lpstr>Grading</vt:lpstr>
      <vt:lpstr>Detailed Feedback</vt:lpstr>
      <vt:lpstr>Team</vt:lpstr>
      <vt:lpstr>TeamGrading</vt:lpstr>
      <vt:lpstr>Statements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ka1080</dc:creator>
  <cp:lastModifiedBy>ka1080</cp:lastModifiedBy>
  <dcterms:created xsi:type="dcterms:W3CDTF">2020-07-08T13:41:24Z</dcterms:created>
  <dcterms:modified xsi:type="dcterms:W3CDTF">2021-10-18T10:08:02Z</dcterms:modified>
</cp:coreProperties>
</file>