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data-01\UserDocs$\agallant\My Documents\Alayna Gallant\Inventory Reports\2019 - 11 November\"/>
    </mc:Choice>
  </mc:AlternateContent>
  <xr:revisionPtr revIDLastSave="0" documentId="13_ncr:1_{C7BD56AE-1AD9-4D9B-B96D-1F21F46D242E}" xr6:coauthVersionLast="45" xr6:coauthVersionMax="45" xr10:uidLastSave="{00000000-0000-0000-0000-000000000000}"/>
  <bookViews>
    <workbookView xWindow="-120" yWindow="-120" windowWidth="29040" windowHeight="15840" xr2:uid="{5E73CC6E-94D4-4AD5-862B-9E0C58939AF8}"/>
  </bookViews>
  <sheets>
    <sheet name="SIG" sheetId="2" r:id="rId1"/>
    <sheet name="ACT" sheetId="1" r:id="rId2"/>
    <sheet name="Men's " sheetId="4" r:id="rId3"/>
    <sheet name="Labs" sheetId="3" r:id="rId4"/>
    <sheet name="Tees" sheetId="5" r:id="rId5"/>
  </sheets>
  <definedNames>
    <definedName name="_xlnm.Print_Area" localSheetId="2">'Men''s '!$A$2:$M$34</definedName>
    <definedName name="_xlnm.Print_Titles" localSheetId="1">ACT!#REF!</definedName>
    <definedName name="_xlnm.Print_Titles" localSheetId="3">Labs!#REF!</definedName>
    <definedName name="_xlnm.Print_Titles" localSheetId="0">SIG!#REF!</definedName>
    <definedName name="_xlnm.Print_Titles" localSheetId="4">Tees!#REF!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2" l="1"/>
  <c r="E100" i="2"/>
  <c r="F100" i="2"/>
  <c r="G100" i="2"/>
  <c r="H100" i="2"/>
  <c r="I100" i="2"/>
  <c r="J100" i="2"/>
  <c r="K100" i="2"/>
  <c r="K92" i="2"/>
  <c r="K93" i="2"/>
  <c r="J93" i="2"/>
  <c r="I93" i="2"/>
  <c r="H93" i="2"/>
  <c r="G93" i="2"/>
  <c r="F93" i="2"/>
  <c r="E93" i="2"/>
  <c r="D93" i="2"/>
  <c r="D203" i="2"/>
  <c r="E203" i="2"/>
  <c r="F203" i="2"/>
  <c r="G203" i="2"/>
  <c r="H203" i="2"/>
  <c r="I203" i="2"/>
  <c r="J203" i="2"/>
  <c r="J201" i="2"/>
  <c r="I201" i="2"/>
  <c r="H201" i="2"/>
  <c r="G201" i="2"/>
  <c r="F201" i="2"/>
  <c r="E201" i="2"/>
  <c r="D201" i="2"/>
  <c r="K201" i="2" s="1"/>
  <c r="K200" i="2"/>
  <c r="J196" i="2"/>
  <c r="I196" i="2"/>
  <c r="H196" i="2"/>
  <c r="G196" i="2"/>
  <c r="F196" i="2"/>
  <c r="E196" i="2"/>
  <c r="D196" i="2"/>
  <c r="K196" i="2" s="1"/>
  <c r="K195" i="2"/>
  <c r="K186" i="2"/>
  <c r="E157" i="2"/>
  <c r="F157" i="2"/>
  <c r="I157" i="2"/>
  <c r="J157" i="2"/>
  <c r="J153" i="2"/>
  <c r="I153" i="2"/>
  <c r="H153" i="2"/>
  <c r="H157" i="2" s="1"/>
  <c r="G153" i="2"/>
  <c r="G157" i="2" s="1"/>
  <c r="F153" i="2"/>
  <c r="E153" i="2"/>
  <c r="D153" i="2"/>
  <c r="D157" i="2" s="1"/>
  <c r="K152" i="2"/>
  <c r="F127" i="2"/>
  <c r="G127" i="2"/>
  <c r="J127" i="2"/>
  <c r="K122" i="2"/>
  <c r="J123" i="2"/>
  <c r="I123" i="2"/>
  <c r="I127" i="2" s="1"/>
  <c r="H123" i="2"/>
  <c r="H127" i="2" s="1"/>
  <c r="G123" i="2"/>
  <c r="F123" i="2"/>
  <c r="E123" i="2"/>
  <c r="E127" i="2" s="1"/>
  <c r="D123" i="2"/>
  <c r="D127" i="2" s="1"/>
  <c r="D50" i="2"/>
  <c r="E50" i="2"/>
  <c r="F50" i="2"/>
  <c r="G50" i="2"/>
  <c r="H50" i="2"/>
  <c r="I50" i="2"/>
  <c r="J50" i="2"/>
  <c r="K42" i="2"/>
  <c r="K45" i="2"/>
  <c r="K46" i="2"/>
  <c r="K48" i="2"/>
  <c r="J49" i="2"/>
  <c r="I49" i="2"/>
  <c r="H49" i="2"/>
  <c r="G49" i="2"/>
  <c r="F49" i="2"/>
  <c r="E49" i="2"/>
  <c r="D49" i="2"/>
  <c r="K49" i="2" s="1"/>
  <c r="J46" i="2"/>
  <c r="I46" i="2"/>
  <c r="H46" i="2"/>
  <c r="G46" i="2"/>
  <c r="F46" i="2"/>
  <c r="E46" i="2"/>
  <c r="D46" i="2"/>
  <c r="J43" i="2"/>
  <c r="I43" i="2"/>
  <c r="H43" i="2"/>
  <c r="G43" i="2"/>
  <c r="F43" i="2"/>
  <c r="E43" i="2"/>
  <c r="D43" i="2"/>
  <c r="K43" i="2" s="1"/>
  <c r="K36" i="2"/>
  <c r="K37" i="2"/>
  <c r="J37" i="2"/>
  <c r="I37" i="2"/>
  <c r="H37" i="2"/>
  <c r="G37" i="2"/>
  <c r="F37" i="2"/>
  <c r="E37" i="2"/>
  <c r="D37" i="2"/>
  <c r="K33" i="2"/>
  <c r="K34" i="2"/>
  <c r="J34" i="2"/>
  <c r="I34" i="2"/>
  <c r="H34" i="2"/>
  <c r="G34" i="2"/>
  <c r="F34" i="2"/>
  <c r="E34" i="2"/>
  <c r="D34" i="2"/>
  <c r="G29" i="2"/>
  <c r="D18" i="2"/>
  <c r="D29" i="2" s="1"/>
  <c r="E18" i="2"/>
  <c r="E29" i="2" s="1"/>
  <c r="F18" i="2"/>
  <c r="G18" i="2"/>
  <c r="H18" i="2"/>
  <c r="H29" i="2" s="1"/>
  <c r="I18" i="2"/>
  <c r="I29" i="2" s="1"/>
  <c r="J18" i="2"/>
  <c r="J29" i="2" s="1"/>
  <c r="K17" i="2"/>
  <c r="K18" i="2" l="1"/>
  <c r="K123" i="2"/>
  <c r="K153" i="2"/>
  <c r="F29" i="2"/>
  <c r="K47" i="2"/>
  <c r="K44" i="2"/>
  <c r="K41" i="2"/>
  <c r="K35" i="2"/>
  <c r="K32" i="2"/>
  <c r="K194" i="2"/>
  <c r="K197" i="2"/>
  <c r="K198" i="2"/>
  <c r="K199" i="2"/>
  <c r="K202" i="2"/>
  <c r="K203" i="2" s="1"/>
  <c r="D138" i="2"/>
  <c r="E138" i="2"/>
  <c r="F138" i="2"/>
  <c r="G138" i="2"/>
  <c r="H138" i="2"/>
  <c r="I138" i="2"/>
  <c r="J138" i="2"/>
  <c r="K135" i="2"/>
  <c r="K136" i="2"/>
  <c r="K137" i="2"/>
  <c r="K130" i="2"/>
  <c r="K131" i="2"/>
  <c r="K132" i="2"/>
  <c r="J187" i="2"/>
  <c r="I187" i="2"/>
  <c r="H187" i="2"/>
  <c r="G187" i="2"/>
  <c r="F187" i="2"/>
  <c r="E187" i="2"/>
  <c r="D187" i="2"/>
  <c r="K185" i="2"/>
  <c r="K151" i="2"/>
  <c r="K121" i="2"/>
  <c r="K115" i="2"/>
  <c r="K116" i="2"/>
  <c r="K117" i="2"/>
  <c r="K110" i="2"/>
  <c r="K111" i="2"/>
  <c r="K102" i="2"/>
  <c r="K103" i="2"/>
  <c r="K104" i="2"/>
  <c r="K105" i="2"/>
  <c r="K106" i="2"/>
  <c r="D107" i="2"/>
  <c r="E107" i="2"/>
  <c r="F107" i="2"/>
  <c r="G107" i="2"/>
  <c r="H107" i="2"/>
  <c r="I107" i="2"/>
  <c r="J107" i="2"/>
  <c r="K91" i="2"/>
  <c r="D63" i="2"/>
  <c r="E63" i="2"/>
  <c r="F63" i="2"/>
  <c r="G63" i="2"/>
  <c r="H63" i="2"/>
  <c r="I63" i="2"/>
  <c r="J63" i="2"/>
  <c r="K63" i="2"/>
  <c r="J57" i="2"/>
  <c r="I57" i="2"/>
  <c r="H57" i="2"/>
  <c r="G57" i="2"/>
  <c r="F57" i="2"/>
  <c r="E57" i="2"/>
  <c r="D57" i="2"/>
  <c r="K56" i="2"/>
  <c r="K55" i="2"/>
  <c r="K54" i="2"/>
  <c r="K53" i="2"/>
  <c r="K52" i="2"/>
  <c r="K16" i="2"/>
  <c r="D93" i="1"/>
  <c r="E93" i="1"/>
  <c r="F93" i="1"/>
  <c r="G93" i="1"/>
  <c r="H93" i="1"/>
  <c r="I93" i="1"/>
  <c r="J93" i="1"/>
  <c r="K93" i="1"/>
  <c r="K88" i="1"/>
  <c r="D79" i="1"/>
  <c r="E79" i="1"/>
  <c r="F79" i="1"/>
  <c r="G79" i="1"/>
  <c r="H79" i="1"/>
  <c r="I79" i="1"/>
  <c r="J79" i="1"/>
  <c r="K79" i="1"/>
  <c r="K78" i="1"/>
  <c r="K77" i="1"/>
  <c r="K76" i="1"/>
  <c r="K72" i="1"/>
  <c r="K73" i="1"/>
  <c r="K74" i="1"/>
  <c r="K75" i="1"/>
  <c r="J69" i="1"/>
  <c r="I69" i="1"/>
  <c r="H69" i="1"/>
  <c r="G69" i="1"/>
  <c r="F69" i="1"/>
  <c r="E69" i="1"/>
  <c r="D69" i="1"/>
  <c r="K68" i="1"/>
  <c r="K63" i="1"/>
  <c r="K82" i="1"/>
  <c r="K55" i="1"/>
  <c r="J52" i="1"/>
  <c r="I52" i="1"/>
  <c r="H52" i="1"/>
  <c r="G52" i="1"/>
  <c r="F52" i="1"/>
  <c r="E52" i="1"/>
  <c r="D52" i="1"/>
  <c r="K51" i="1"/>
  <c r="K44" i="1"/>
  <c r="K45" i="1"/>
  <c r="J38" i="1"/>
  <c r="I38" i="1"/>
  <c r="H38" i="1"/>
  <c r="G38" i="1"/>
  <c r="F38" i="1"/>
  <c r="E38" i="1"/>
  <c r="D38" i="1"/>
  <c r="K37" i="1"/>
  <c r="D7" i="1"/>
  <c r="E7" i="1"/>
  <c r="F7" i="1"/>
  <c r="G7" i="1"/>
  <c r="H7" i="1"/>
  <c r="I7" i="1"/>
  <c r="J7" i="1"/>
  <c r="K4" i="1"/>
  <c r="D35" i="1"/>
  <c r="E35" i="1"/>
  <c r="F35" i="1"/>
  <c r="G35" i="1"/>
  <c r="H35" i="1"/>
  <c r="I35" i="1"/>
  <c r="J35" i="1"/>
  <c r="K29" i="1"/>
  <c r="K34" i="1"/>
  <c r="K33" i="1"/>
  <c r="K32" i="1"/>
  <c r="K166" i="2"/>
  <c r="K165" i="2"/>
  <c r="K164" i="2"/>
  <c r="K163" i="2"/>
  <c r="K162" i="2"/>
  <c r="K161" i="2"/>
  <c r="K160" i="2"/>
  <c r="K159" i="2"/>
  <c r="K144" i="2"/>
  <c r="K143" i="2"/>
  <c r="K142" i="2"/>
  <c r="K141" i="2"/>
  <c r="K134" i="2"/>
  <c r="K133" i="2"/>
  <c r="K129" i="2"/>
  <c r="K99" i="2"/>
  <c r="K98" i="2"/>
  <c r="K97" i="2"/>
  <c r="K90" i="2"/>
  <c r="K40" i="2"/>
  <c r="K39" i="2"/>
  <c r="K38" i="2"/>
  <c r="K31" i="2"/>
  <c r="K22" i="2"/>
  <c r="K21" i="2"/>
  <c r="K20" i="2"/>
  <c r="K25" i="2"/>
  <c r="K24" i="2"/>
  <c r="K23" i="2"/>
  <c r="K15" i="2"/>
  <c r="K14" i="2"/>
  <c r="K50" i="2" l="1"/>
  <c r="K138" i="2"/>
  <c r="K187" i="2"/>
  <c r="K107" i="2"/>
  <c r="K57" i="2"/>
  <c r="K69" i="1"/>
  <c r="K35" i="1"/>
  <c r="K7" i="1"/>
  <c r="K52" i="1"/>
  <c r="K38" i="1"/>
  <c r="K68" i="2" l="1"/>
  <c r="D6" i="3" l="1"/>
  <c r="E6" i="3"/>
  <c r="F6" i="3"/>
  <c r="G6" i="3"/>
  <c r="H6" i="3"/>
  <c r="I6" i="3"/>
  <c r="J6" i="3"/>
  <c r="K6" i="3"/>
  <c r="L6" i="3"/>
  <c r="D33" i="4"/>
  <c r="E33" i="4"/>
  <c r="F33" i="4"/>
  <c r="G33" i="4"/>
  <c r="H33" i="4"/>
  <c r="I33" i="4"/>
  <c r="J33" i="4"/>
  <c r="K33" i="4"/>
  <c r="L33" i="4"/>
  <c r="M33" i="4"/>
  <c r="M6" i="3" l="1"/>
  <c r="J148" i="2" l="1"/>
  <c r="I148" i="2"/>
  <c r="H148" i="2"/>
  <c r="G148" i="2"/>
  <c r="F148" i="2"/>
  <c r="E148" i="2"/>
  <c r="D148" i="2"/>
  <c r="K147" i="2"/>
  <c r="K146" i="2"/>
  <c r="K145" i="2"/>
  <c r="K140" i="2"/>
  <c r="J87" i="2"/>
  <c r="I87" i="2"/>
  <c r="H87" i="2"/>
  <c r="G87" i="2"/>
  <c r="F87" i="2"/>
  <c r="E87" i="2"/>
  <c r="D87" i="2"/>
  <c r="K86" i="2"/>
  <c r="K85" i="2"/>
  <c r="K84" i="2"/>
  <c r="K83" i="2"/>
  <c r="K82" i="2"/>
  <c r="K81" i="2"/>
  <c r="K80" i="2"/>
  <c r="K79" i="2"/>
  <c r="J77" i="2"/>
  <c r="I77" i="2"/>
  <c r="H77" i="2"/>
  <c r="G77" i="2"/>
  <c r="F77" i="2"/>
  <c r="E77" i="2"/>
  <c r="D77" i="2"/>
  <c r="K76" i="2"/>
  <c r="K75" i="2"/>
  <c r="K74" i="2"/>
  <c r="K73" i="2"/>
  <c r="K72" i="2"/>
  <c r="K71" i="2"/>
  <c r="K70" i="2"/>
  <c r="K69" i="2"/>
  <c r="K67" i="2"/>
  <c r="K66" i="2"/>
  <c r="K65" i="2"/>
  <c r="K89" i="2"/>
  <c r="K94" i="2"/>
  <c r="K95" i="2"/>
  <c r="K96" i="2"/>
  <c r="K109" i="2"/>
  <c r="J12" i="2"/>
  <c r="I12" i="2"/>
  <c r="H12" i="2"/>
  <c r="G12" i="2"/>
  <c r="F12" i="2"/>
  <c r="E12" i="2"/>
  <c r="D12" i="2"/>
  <c r="K11" i="2"/>
  <c r="K10" i="2"/>
  <c r="K9" i="2"/>
  <c r="K8" i="2"/>
  <c r="K7" i="2"/>
  <c r="K6" i="2"/>
  <c r="K5" i="2"/>
  <c r="K4" i="2"/>
  <c r="K148" i="2" l="1"/>
  <c r="K87" i="2"/>
  <c r="K12" i="2"/>
  <c r="K77" i="2"/>
  <c r="K5" i="1" l="1"/>
  <c r="D192" i="2"/>
  <c r="E192" i="2"/>
  <c r="F192" i="2"/>
  <c r="G192" i="2"/>
  <c r="H192" i="2"/>
  <c r="I192" i="2"/>
  <c r="J192" i="2"/>
  <c r="K192" i="2" l="1"/>
  <c r="K71" i="1"/>
  <c r="J60" i="1"/>
  <c r="I60" i="1"/>
  <c r="H60" i="1"/>
  <c r="G60" i="1"/>
  <c r="F60" i="1"/>
  <c r="E60" i="1"/>
  <c r="D60" i="1"/>
  <c r="K59" i="1"/>
  <c r="J49" i="1"/>
  <c r="I49" i="1"/>
  <c r="H49" i="1"/>
  <c r="G49" i="1"/>
  <c r="F49" i="1"/>
  <c r="E49" i="1"/>
  <c r="D49" i="1"/>
  <c r="K48" i="1"/>
  <c r="D11" i="1"/>
  <c r="E11" i="1"/>
  <c r="F11" i="1"/>
  <c r="G11" i="1"/>
  <c r="H11" i="1"/>
  <c r="I11" i="1"/>
  <c r="J11" i="1"/>
  <c r="K10" i="1"/>
  <c r="D17" i="1"/>
  <c r="E17" i="1"/>
  <c r="F17" i="1"/>
  <c r="G17" i="1"/>
  <c r="H17" i="1"/>
  <c r="I17" i="1"/>
  <c r="J17" i="1"/>
  <c r="K13" i="1"/>
  <c r="K17" i="1" l="1"/>
  <c r="K11" i="1"/>
  <c r="K60" i="1"/>
  <c r="K49" i="1"/>
  <c r="M28" i="4"/>
  <c r="J23" i="4"/>
  <c r="I23" i="4"/>
  <c r="H23" i="4"/>
  <c r="G23" i="4"/>
  <c r="F23" i="4"/>
  <c r="E23" i="4"/>
  <c r="D23" i="4"/>
  <c r="M22" i="4"/>
  <c r="M23" i="4" l="1"/>
  <c r="D7" i="5"/>
  <c r="E7" i="5"/>
  <c r="F7" i="5"/>
  <c r="G7" i="5"/>
  <c r="H7" i="5"/>
  <c r="I7" i="5"/>
  <c r="J7" i="5"/>
  <c r="K7" i="5" l="1"/>
  <c r="K6" i="5"/>
  <c r="K5" i="5"/>
  <c r="K4" i="5"/>
  <c r="D15" i="3" l="1"/>
  <c r="E15" i="3"/>
  <c r="F15" i="3"/>
  <c r="G15" i="3"/>
  <c r="H15" i="3"/>
  <c r="I15" i="3"/>
  <c r="J15" i="3"/>
  <c r="K15" i="3"/>
  <c r="L15" i="3"/>
  <c r="J118" i="2" l="1"/>
  <c r="I118" i="2"/>
  <c r="H118" i="2"/>
  <c r="G118" i="2"/>
  <c r="F118" i="2"/>
  <c r="E118" i="2"/>
  <c r="D118" i="2"/>
  <c r="K114" i="2"/>
  <c r="K113" i="2"/>
  <c r="K112" i="2"/>
  <c r="K118" i="2" l="1"/>
  <c r="M10" i="3" l="1"/>
  <c r="K31" i="4"/>
  <c r="J31" i="4"/>
  <c r="I31" i="4"/>
  <c r="H31" i="4"/>
  <c r="G31" i="4"/>
  <c r="F31" i="4"/>
  <c r="E31" i="4"/>
  <c r="D31" i="4"/>
  <c r="M30" i="4"/>
  <c r="M29" i="4"/>
  <c r="K27" i="4"/>
  <c r="J27" i="4"/>
  <c r="I27" i="4"/>
  <c r="H27" i="4"/>
  <c r="G27" i="4"/>
  <c r="F27" i="4"/>
  <c r="E27" i="4"/>
  <c r="D27" i="4"/>
  <c r="M26" i="4"/>
  <c r="M25" i="4"/>
  <c r="M24" i="4"/>
  <c r="L21" i="4"/>
  <c r="K21" i="4"/>
  <c r="J21" i="4"/>
  <c r="I21" i="4"/>
  <c r="H21" i="4"/>
  <c r="G21" i="4"/>
  <c r="F21" i="4"/>
  <c r="E21" i="4"/>
  <c r="D21" i="4"/>
  <c r="M20" i="4"/>
  <c r="M19" i="4"/>
  <c r="M18" i="4"/>
  <c r="M17" i="4"/>
  <c r="L16" i="4"/>
  <c r="K16" i="4"/>
  <c r="J16" i="4"/>
  <c r="I16" i="4"/>
  <c r="H16" i="4"/>
  <c r="G16" i="4"/>
  <c r="F16" i="4"/>
  <c r="E16" i="4"/>
  <c r="D16" i="4"/>
  <c r="M15" i="4"/>
  <c r="M14" i="4"/>
  <c r="M13" i="4"/>
  <c r="L12" i="4"/>
  <c r="K12" i="4"/>
  <c r="J12" i="4"/>
  <c r="I12" i="4"/>
  <c r="H12" i="4"/>
  <c r="G12" i="4"/>
  <c r="F12" i="4"/>
  <c r="E12" i="4"/>
  <c r="D12" i="4"/>
  <c r="M11" i="4"/>
  <c r="M10" i="4"/>
  <c r="M9" i="4"/>
  <c r="L8" i="4"/>
  <c r="K8" i="4"/>
  <c r="J8" i="4"/>
  <c r="I8" i="4"/>
  <c r="H8" i="4"/>
  <c r="G8" i="4"/>
  <c r="F8" i="4"/>
  <c r="E8" i="4"/>
  <c r="D8" i="4"/>
  <c r="M7" i="4"/>
  <c r="M6" i="4"/>
  <c r="M5" i="4"/>
  <c r="M4" i="4"/>
  <c r="M14" i="3"/>
  <c r="M13" i="3"/>
  <c r="M9" i="3"/>
  <c r="M5" i="3"/>
  <c r="M4" i="3"/>
  <c r="M15" i="3" l="1"/>
  <c r="M21" i="4"/>
  <c r="M27" i="4"/>
  <c r="M16" i="4"/>
  <c r="M12" i="4"/>
  <c r="M8" i="4"/>
  <c r="M31" i="4"/>
  <c r="K120" i="2" l="1"/>
  <c r="K124" i="2"/>
  <c r="K125" i="2"/>
  <c r="K126" i="2"/>
  <c r="K19" i="2"/>
  <c r="K26" i="2"/>
  <c r="K27" i="2"/>
  <c r="K28" i="2"/>
  <c r="K191" i="2"/>
  <c r="K190" i="2"/>
  <c r="K189" i="2"/>
  <c r="J182" i="2"/>
  <c r="I182" i="2"/>
  <c r="H182" i="2"/>
  <c r="G182" i="2"/>
  <c r="F182" i="2"/>
  <c r="E182" i="2"/>
  <c r="D182" i="2"/>
  <c r="K181" i="2"/>
  <c r="K180" i="2"/>
  <c r="K179" i="2"/>
  <c r="J178" i="2"/>
  <c r="I178" i="2"/>
  <c r="H178" i="2"/>
  <c r="G178" i="2"/>
  <c r="F178" i="2"/>
  <c r="E178" i="2"/>
  <c r="D178" i="2"/>
  <c r="K177" i="2"/>
  <c r="K176" i="2"/>
  <c r="J175" i="2"/>
  <c r="I175" i="2"/>
  <c r="H175" i="2"/>
  <c r="G175" i="2"/>
  <c r="F175" i="2"/>
  <c r="E175" i="2"/>
  <c r="D175" i="2"/>
  <c r="K174" i="2"/>
  <c r="K173" i="2"/>
  <c r="J171" i="2"/>
  <c r="I171" i="2"/>
  <c r="H171" i="2"/>
  <c r="G171" i="2"/>
  <c r="F171" i="2"/>
  <c r="E171" i="2"/>
  <c r="D171" i="2"/>
  <c r="K170" i="2"/>
  <c r="K169" i="2"/>
  <c r="J167" i="2"/>
  <c r="I167" i="2"/>
  <c r="H167" i="2"/>
  <c r="G167" i="2"/>
  <c r="F167" i="2"/>
  <c r="E167" i="2"/>
  <c r="D167" i="2"/>
  <c r="K156" i="2"/>
  <c r="K155" i="2"/>
  <c r="K154" i="2"/>
  <c r="K150" i="2"/>
  <c r="K157" i="2" l="1"/>
  <c r="K127" i="2"/>
  <c r="K29" i="2"/>
  <c r="F183" i="2"/>
  <c r="F205" i="2" s="1"/>
  <c r="J183" i="2"/>
  <c r="J205" i="2" s="1"/>
  <c r="K167" i="2"/>
  <c r="G183" i="2"/>
  <c r="G205" i="2" s="1"/>
  <c r="D183" i="2"/>
  <c r="D205" i="2" s="1"/>
  <c r="H183" i="2"/>
  <c r="H205" i="2" s="1"/>
  <c r="E183" i="2"/>
  <c r="E205" i="2" s="1"/>
  <c r="I183" i="2"/>
  <c r="I205" i="2" s="1"/>
  <c r="K171" i="2"/>
  <c r="K175" i="2"/>
  <c r="K178" i="2"/>
  <c r="K182" i="2"/>
  <c r="K183" i="2" l="1"/>
  <c r="K205" i="2" s="1"/>
  <c r="K6" i="1" l="1"/>
  <c r="J85" i="1" l="1"/>
  <c r="I85" i="1"/>
  <c r="H85" i="1"/>
  <c r="G85" i="1"/>
  <c r="F85" i="1"/>
  <c r="E85" i="1"/>
  <c r="D85" i="1"/>
  <c r="K84" i="1"/>
  <c r="K83" i="1"/>
  <c r="K81" i="1"/>
  <c r="J91" i="1"/>
  <c r="I91" i="1"/>
  <c r="H91" i="1"/>
  <c r="G91" i="1"/>
  <c r="F91" i="1"/>
  <c r="E91" i="1"/>
  <c r="D91" i="1"/>
  <c r="K90" i="1"/>
  <c r="K89" i="1"/>
  <c r="K87" i="1"/>
  <c r="D57" i="1"/>
  <c r="E57" i="1"/>
  <c r="F57" i="1"/>
  <c r="G57" i="1"/>
  <c r="H57" i="1"/>
  <c r="I57" i="1"/>
  <c r="J57" i="1"/>
  <c r="K54" i="1"/>
  <c r="K56" i="1"/>
  <c r="K31" i="1"/>
  <c r="K30" i="1"/>
  <c r="K28" i="1"/>
  <c r="J26" i="1"/>
  <c r="I26" i="1"/>
  <c r="H26" i="1"/>
  <c r="G26" i="1"/>
  <c r="F26" i="1"/>
  <c r="E26" i="1"/>
  <c r="D26" i="1"/>
  <c r="K25" i="1"/>
  <c r="K24" i="1"/>
  <c r="K23" i="1"/>
  <c r="K14" i="1"/>
  <c r="K15" i="1"/>
  <c r="K16" i="1"/>
  <c r="K85" i="1" l="1"/>
  <c r="K57" i="1"/>
  <c r="K91" i="1"/>
  <c r="D66" i="1"/>
  <c r="E66" i="1"/>
  <c r="F66" i="1"/>
  <c r="G66" i="1"/>
  <c r="H66" i="1"/>
  <c r="I66" i="1"/>
  <c r="J66" i="1"/>
  <c r="K62" i="1"/>
  <c r="K64" i="1"/>
  <c r="K65" i="1"/>
  <c r="K66" i="1" l="1"/>
  <c r="D42" i="1"/>
  <c r="E42" i="1"/>
  <c r="F42" i="1"/>
  <c r="G42" i="1"/>
  <c r="H42" i="1"/>
  <c r="I42" i="1"/>
  <c r="J42" i="1"/>
  <c r="K40" i="1"/>
  <c r="K41" i="1"/>
  <c r="K42" i="1" l="1"/>
  <c r="D46" i="1"/>
  <c r="E46" i="1"/>
  <c r="F46" i="1"/>
  <c r="G46" i="1"/>
  <c r="H46" i="1"/>
  <c r="I46" i="1"/>
  <c r="J46" i="1"/>
  <c r="D21" i="1"/>
  <c r="E21" i="1"/>
  <c r="F21" i="1"/>
  <c r="G21" i="1"/>
  <c r="H21" i="1"/>
  <c r="I21" i="1"/>
  <c r="K19" i="1"/>
  <c r="K20" i="1"/>
  <c r="K9" i="1"/>
  <c r="J21" i="1"/>
  <c r="K26" i="1" l="1"/>
  <c r="K21" i="1"/>
  <c r="K46" i="1"/>
</calcChain>
</file>

<file path=xl/sharedStrings.xml><?xml version="1.0" encoding="utf-8"?>
<sst xmlns="http://schemas.openxmlformats.org/spreadsheetml/2006/main" count="746" uniqueCount="149">
  <si>
    <t>Style</t>
  </si>
  <si>
    <t>Sketch</t>
  </si>
  <si>
    <t>Color</t>
  </si>
  <si>
    <t>XS</t>
  </si>
  <si>
    <t>SM</t>
  </si>
  <si>
    <t>MD</t>
  </si>
  <si>
    <t>LG</t>
  </si>
  <si>
    <t>XL</t>
  </si>
  <si>
    <t>2X</t>
  </si>
  <si>
    <t>3X</t>
  </si>
  <si>
    <t>4X</t>
  </si>
  <si>
    <t>5X</t>
  </si>
  <si>
    <t>Units</t>
  </si>
  <si>
    <t/>
  </si>
  <si>
    <t>BLAC</t>
  </si>
  <si>
    <t>BLAC  TOTALS:</t>
  </si>
  <si>
    <t>CEIL</t>
  </si>
  <si>
    <t>TOTALS:</t>
  </si>
  <si>
    <t>-</t>
  </si>
  <si>
    <t>NAVY</t>
  </si>
  <si>
    <t>NAVY TOTALS:</t>
  </si>
  <si>
    <t>PWTR</t>
  </si>
  <si>
    <t>ROYL</t>
  </si>
  <si>
    <t>ROYL TOTALS:</t>
  </si>
  <si>
    <t>WINE</t>
  </si>
  <si>
    <t>CLVR</t>
  </si>
  <si>
    <t>CLVR TOTALS:</t>
  </si>
  <si>
    <t>CEIL TOTALS:</t>
  </si>
  <si>
    <t>PWTR TOTALS:</t>
  </si>
  <si>
    <t>WINE TOTALS:</t>
  </si>
  <si>
    <t>BKWH</t>
  </si>
  <si>
    <t>NVWH</t>
  </si>
  <si>
    <t>MGNT TOTALS:</t>
  </si>
  <si>
    <t>MGNT</t>
  </si>
  <si>
    <t>8718P</t>
  </si>
  <si>
    <t>8718T</t>
  </si>
  <si>
    <t>8718</t>
  </si>
  <si>
    <t>CARI</t>
  </si>
  <si>
    <t>CARI TOTALS:</t>
  </si>
  <si>
    <t>CRAL TOTALS:</t>
  </si>
  <si>
    <t>CRAL</t>
  </si>
  <si>
    <t>EGPL</t>
  </si>
  <si>
    <t>EGPL TOTALS:</t>
  </si>
  <si>
    <t>TEAL</t>
  </si>
  <si>
    <t>TEAL TOTALS:</t>
  </si>
  <si>
    <t>8705P</t>
  </si>
  <si>
    <t>8403</t>
  </si>
  <si>
    <t>8705</t>
  </si>
  <si>
    <t>8705T</t>
  </si>
  <si>
    <t>8409</t>
  </si>
  <si>
    <t>BKRS</t>
  </si>
  <si>
    <t>8714</t>
  </si>
  <si>
    <t>8714P</t>
  </si>
  <si>
    <t>8714T</t>
  </si>
  <si>
    <t>LPTQ</t>
  </si>
  <si>
    <t>NNSP</t>
  </si>
  <si>
    <t>PWPH</t>
  </si>
  <si>
    <t>11/5 WIP</t>
  </si>
  <si>
    <t>TOTAL:</t>
  </si>
  <si>
    <t>RYPS</t>
  </si>
  <si>
    <t>SGRT</t>
  </si>
  <si>
    <t>SGRT TOTALS:</t>
  </si>
  <si>
    <t>STAP</t>
  </si>
  <si>
    <t>STEL</t>
  </si>
  <si>
    <t>TQLP</t>
  </si>
  <si>
    <t>WHIT</t>
  </si>
  <si>
    <t>3048L</t>
  </si>
  <si>
    <t>8607</t>
  </si>
  <si>
    <t>MEN'S TOTALS:</t>
  </si>
  <si>
    <t>5618</t>
  </si>
  <si>
    <t>6454</t>
  </si>
  <si>
    <t>WOMEN'S TOTALS:</t>
  </si>
  <si>
    <t>8457</t>
  </si>
  <si>
    <t>8484</t>
  </si>
  <si>
    <t>8709</t>
  </si>
  <si>
    <t>8709T</t>
  </si>
  <si>
    <t>KHAK</t>
  </si>
  <si>
    <t>8486</t>
  </si>
  <si>
    <t>8702T</t>
  </si>
  <si>
    <t>KHAK TOTALS</t>
  </si>
  <si>
    <t>8471</t>
  </si>
  <si>
    <t>8702</t>
  </si>
  <si>
    <t>WINE TOTALS</t>
  </si>
  <si>
    <t>Med Couture Poly/Spandex Closeouts</t>
  </si>
  <si>
    <t>MENS CLOSEOUTS</t>
  </si>
  <si>
    <t>LAB COAT CLOSEOUTS</t>
  </si>
  <si>
    <t>TEE SHIRT CLOSEOUTS</t>
  </si>
  <si>
    <t>PLLC</t>
  </si>
  <si>
    <t>REDD</t>
  </si>
  <si>
    <t>SPMN</t>
  </si>
  <si>
    <t>AQMA</t>
  </si>
  <si>
    <t>RASP</t>
  </si>
  <si>
    <t>STEL TOTALS</t>
  </si>
  <si>
    <t>ROYL TOTALS</t>
  </si>
  <si>
    <t>NAVY TOTALS</t>
  </si>
  <si>
    <t>BLAC TOTALS</t>
  </si>
  <si>
    <t>CARI TOTALS</t>
  </si>
  <si>
    <t>PKPH</t>
  </si>
  <si>
    <t>PKPH TOTALS:</t>
  </si>
  <si>
    <t>REDD TOTALS:</t>
  </si>
  <si>
    <t>SPMN TOTALS:</t>
  </si>
  <si>
    <t>BISR</t>
  </si>
  <si>
    <t>8458</t>
  </si>
  <si>
    <t>8715</t>
  </si>
  <si>
    <t>8715P</t>
  </si>
  <si>
    <t>8715T</t>
  </si>
  <si>
    <t>MGTL</t>
  </si>
  <si>
    <t>RTSG</t>
  </si>
  <si>
    <t>8489</t>
  </si>
  <si>
    <t>8496</t>
  </si>
  <si>
    <t>8741</t>
  </si>
  <si>
    <t>8741P</t>
  </si>
  <si>
    <t>8741T</t>
  </si>
  <si>
    <t>GLXY</t>
  </si>
  <si>
    <t>HNTR</t>
  </si>
  <si>
    <t>HNTR TOTALS</t>
  </si>
  <si>
    <t>PKLC</t>
  </si>
  <si>
    <t>PLUM</t>
  </si>
  <si>
    <t>Med Couture Signature Closeouts</t>
  </si>
  <si>
    <t>BLBC</t>
  </si>
  <si>
    <t>CLNY</t>
  </si>
  <si>
    <t>RDPW</t>
  </si>
  <si>
    <t>SPNN</t>
  </si>
  <si>
    <t>8719P</t>
  </si>
  <si>
    <t>8719T</t>
  </si>
  <si>
    <t>GLXY TOTALS:</t>
  </si>
  <si>
    <t>PLUM TOTALS:</t>
  </si>
  <si>
    <t>RLTL</t>
  </si>
  <si>
    <t>8408</t>
  </si>
  <si>
    <t>SKYB</t>
  </si>
  <si>
    <t>SKYB TOTALS:</t>
  </si>
  <si>
    <t>8416</t>
  </si>
  <si>
    <t>8747</t>
  </si>
  <si>
    <t>8747P</t>
  </si>
  <si>
    <t>8747T</t>
  </si>
  <si>
    <t>8758</t>
  </si>
  <si>
    <t>8758P</t>
  </si>
  <si>
    <t>8758T</t>
  </si>
  <si>
    <t>STEL TOTALS:</t>
  </si>
  <si>
    <t>RED TOTALS:</t>
  </si>
  <si>
    <t>LPTQ TOTALS:</t>
  </si>
  <si>
    <t>PKLC TOTALS:</t>
  </si>
  <si>
    <t>RTSG TOTALS:</t>
  </si>
  <si>
    <t>SPNN TOTALS:</t>
  </si>
  <si>
    <t>STAP TOTALS:</t>
  </si>
  <si>
    <t>TQLP TOTALS:</t>
  </si>
  <si>
    <t>11/27 WIP</t>
  </si>
  <si>
    <t xml:space="preserve"> TOTAL:</t>
  </si>
  <si>
    <t xml:space="preserve">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</si>
</sst>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C0F8"/>
        <bgColor indexed="64"/>
      </patternFill>
    </fill>
    <fill>
      <patternFill patternType="solid">
        <fgColor rgb="FFFBC8B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8FAC0"/>
        <bgColor indexed="64"/>
      </patternFill>
    </fill>
    <fill>
      <patternFill patternType="solid">
        <fgColor rgb="FFC0FAF9"/>
        <bgColor indexed="64"/>
      </patternFill>
    </fill>
    <fill>
      <patternFill patternType="solid">
        <fgColor rgb="FFFEFEF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0" borderId="2" xfId="1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0" fontId="3" fillId="0" borderId="0" xfId="0" applyFont="1"/>
    <xf numFmtId="164" fontId="4" fillId="0" borderId="2" xfId="1" applyNumberFormat="1" applyFont="1" applyBorder="1"/>
    <xf numFmtId="0" fontId="4" fillId="0" borderId="0" xfId="0" applyFont="1"/>
    <xf numFmtId="164" fontId="3" fillId="0" borderId="0" xfId="1" applyNumberFormat="1" applyFont="1"/>
    <xf numFmtId="164" fontId="0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164" fontId="4" fillId="0" borderId="8" xfId="1" applyNumberFormat="1" applyFont="1" applyBorder="1"/>
    <xf numFmtId="164" fontId="0" fillId="0" borderId="0" xfId="1" applyNumberFormat="1" applyFont="1"/>
    <xf numFmtId="164" fontId="0" fillId="0" borderId="8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1" fillId="0" borderId="2" xfId="1" applyNumberFormat="1" applyBorder="1"/>
    <xf numFmtId="0" fontId="0" fillId="0" borderId="8" xfId="0" applyBorder="1" applyAlignment="1">
      <alignment horizontal="center" vertical="center"/>
    </xf>
    <xf numFmtId="164" fontId="1" fillId="0" borderId="8" xfId="1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7" fillId="0" borderId="8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1" fillId="0" borderId="2" xfId="1" applyNumberFormat="1" applyFill="1" applyBorder="1" applyAlignment="1">
      <alignment horizontal="center" vertical="center"/>
    </xf>
    <xf numFmtId="0" fontId="0" fillId="0" borderId="0" xfId="0" applyFill="1"/>
    <xf numFmtId="14" fontId="10" fillId="0" borderId="0" xfId="1" applyNumberFormat="1" applyFont="1" applyAlignment="1">
      <alignment horizontal="left"/>
    </xf>
    <xf numFmtId="0" fontId="0" fillId="7" borderId="2" xfId="0" applyFill="1" applyBorder="1" applyAlignment="1">
      <alignment horizontal="center" vertical="center"/>
    </xf>
    <xf numFmtId="0" fontId="3" fillId="0" borderId="0" xfId="0" applyFont="1" applyFill="1"/>
    <xf numFmtId="164" fontId="3" fillId="0" borderId="0" xfId="1" applyNumberFormat="1" applyFont="1" applyFill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4" fontId="10" fillId="0" borderId="0" xfId="1" applyNumberFormat="1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7C0F8"/>
      <color rgb="FFFBC8BF"/>
      <color rgb="FFE8FAC0"/>
      <color rgb="FFC6F2EB"/>
      <color rgb="FFC0FAF9"/>
      <color rgb="FFD69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jpeg"/><Relationship Id="rId18" Type="http://schemas.openxmlformats.org/officeDocument/2006/relationships/image" Target="../media/image91.jpeg"/><Relationship Id="rId26" Type="http://schemas.openxmlformats.org/officeDocument/2006/relationships/image" Target="../media/image98.jpeg"/><Relationship Id="rId3" Type="http://schemas.openxmlformats.org/officeDocument/2006/relationships/image" Target="../media/image77.jpeg"/><Relationship Id="rId21" Type="http://schemas.openxmlformats.org/officeDocument/2006/relationships/image" Target="../media/image94.jpeg"/><Relationship Id="rId34" Type="http://schemas.openxmlformats.org/officeDocument/2006/relationships/image" Target="../media/image106.jpeg"/><Relationship Id="rId7" Type="http://schemas.openxmlformats.org/officeDocument/2006/relationships/image" Target="../media/image80.jpeg"/><Relationship Id="rId12" Type="http://schemas.openxmlformats.org/officeDocument/2006/relationships/image" Target="../media/image85.jpeg"/><Relationship Id="rId17" Type="http://schemas.openxmlformats.org/officeDocument/2006/relationships/image" Target="../media/image90.jpeg"/><Relationship Id="rId25" Type="http://schemas.openxmlformats.org/officeDocument/2006/relationships/image" Target="../media/image97.jpeg"/><Relationship Id="rId33" Type="http://schemas.openxmlformats.org/officeDocument/2006/relationships/image" Target="../media/image105.jpeg"/><Relationship Id="rId2" Type="http://schemas.openxmlformats.org/officeDocument/2006/relationships/image" Target="../media/image76.jpeg"/><Relationship Id="rId16" Type="http://schemas.openxmlformats.org/officeDocument/2006/relationships/image" Target="../media/image89.jpeg"/><Relationship Id="rId20" Type="http://schemas.openxmlformats.org/officeDocument/2006/relationships/image" Target="../media/image93.jpeg"/><Relationship Id="rId29" Type="http://schemas.openxmlformats.org/officeDocument/2006/relationships/image" Target="../media/image101.jpeg"/><Relationship Id="rId1" Type="http://schemas.openxmlformats.org/officeDocument/2006/relationships/image" Target="../media/image10.jpeg"/><Relationship Id="rId6" Type="http://schemas.openxmlformats.org/officeDocument/2006/relationships/image" Target="../media/image79.jpeg"/><Relationship Id="rId11" Type="http://schemas.openxmlformats.org/officeDocument/2006/relationships/image" Target="../media/image84.jpeg"/><Relationship Id="rId24" Type="http://schemas.openxmlformats.org/officeDocument/2006/relationships/image" Target="../media/image96.jpeg"/><Relationship Id="rId32" Type="http://schemas.openxmlformats.org/officeDocument/2006/relationships/image" Target="../media/image104.jpeg"/><Relationship Id="rId5" Type="http://schemas.openxmlformats.org/officeDocument/2006/relationships/image" Target="../media/image78.jpeg"/><Relationship Id="rId15" Type="http://schemas.openxmlformats.org/officeDocument/2006/relationships/image" Target="../media/image88.jpeg"/><Relationship Id="rId23" Type="http://schemas.openxmlformats.org/officeDocument/2006/relationships/image" Target="../media/image4.jpeg"/><Relationship Id="rId28" Type="http://schemas.openxmlformats.org/officeDocument/2006/relationships/image" Target="../media/image100.jpeg"/><Relationship Id="rId10" Type="http://schemas.openxmlformats.org/officeDocument/2006/relationships/image" Target="../media/image83.jpeg"/><Relationship Id="rId19" Type="http://schemas.openxmlformats.org/officeDocument/2006/relationships/image" Target="../media/image92.jpeg"/><Relationship Id="rId31" Type="http://schemas.openxmlformats.org/officeDocument/2006/relationships/image" Target="../media/image103.jpeg"/><Relationship Id="rId4" Type="http://schemas.openxmlformats.org/officeDocument/2006/relationships/image" Target="../media/image3.jpeg"/><Relationship Id="rId9" Type="http://schemas.openxmlformats.org/officeDocument/2006/relationships/image" Target="../media/image82.jpeg"/><Relationship Id="rId14" Type="http://schemas.openxmlformats.org/officeDocument/2006/relationships/image" Target="../media/image87.jpeg"/><Relationship Id="rId22" Type="http://schemas.openxmlformats.org/officeDocument/2006/relationships/image" Target="../media/image95.jpeg"/><Relationship Id="rId27" Type="http://schemas.openxmlformats.org/officeDocument/2006/relationships/image" Target="../media/image99.jpeg"/><Relationship Id="rId30" Type="http://schemas.openxmlformats.org/officeDocument/2006/relationships/image" Target="../media/image102.jpeg"/><Relationship Id="rId8" Type="http://schemas.openxmlformats.org/officeDocument/2006/relationships/image" Target="../media/image8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jpeg"/><Relationship Id="rId13" Type="http://schemas.openxmlformats.org/officeDocument/2006/relationships/image" Target="../media/image119.jpeg"/><Relationship Id="rId18" Type="http://schemas.openxmlformats.org/officeDocument/2006/relationships/image" Target="../media/image124.jpeg"/><Relationship Id="rId3" Type="http://schemas.openxmlformats.org/officeDocument/2006/relationships/image" Target="../media/image109.jpeg"/><Relationship Id="rId7" Type="http://schemas.openxmlformats.org/officeDocument/2006/relationships/image" Target="../media/image113.jpeg"/><Relationship Id="rId12" Type="http://schemas.openxmlformats.org/officeDocument/2006/relationships/image" Target="../media/image118.jpeg"/><Relationship Id="rId17" Type="http://schemas.openxmlformats.org/officeDocument/2006/relationships/image" Target="../media/image123.jpeg"/><Relationship Id="rId2" Type="http://schemas.openxmlformats.org/officeDocument/2006/relationships/image" Target="../media/image108.jpeg"/><Relationship Id="rId16" Type="http://schemas.openxmlformats.org/officeDocument/2006/relationships/image" Target="../media/image122.jpeg"/><Relationship Id="rId1" Type="http://schemas.openxmlformats.org/officeDocument/2006/relationships/image" Target="../media/image107.jpeg"/><Relationship Id="rId6" Type="http://schemas.openxmlformats.org/officeDocument/2006/relationships/image" Target="../media/image112.jpeg"/><Relationship Id="rId11" Type="http://schemas.openxmlformats.org/officeDocument/2006/relationships/image" Target="../media/image117.jpeg"/><Relationship Id="rId5" Type="http://schemas.openxmlformats.org/officeDocument/2006/relationships/image" Target="../media/image111.jpeg"/><Relationship Id="rId15" Type="http://schemas.openxmlformats.org/officeDocument/2006/relationships/image" Target="../media/image121.jpeg"/><Relationship Id="rId10" Type="http://schemas.openxmlformats.org/officeDocument/2006/relationships/image" Target="../media/image116.jpeg"/><Relationship Id="rId19" Type="http://schemas.openxmlformats.org/officeDocument/2006/relationships/image" Target="../media/image125.jpeg"/><Relationship Id="rId4" Type="http://schemas.openxmlformats.org/officeDocument/2006/relationships/image" Target="../media/image110.jpeg"/><Relationship Id="rId9" Type="http://schemas.openxmlformats.org/officeDocument/2006/relationships/image" Target="../media/image115.jpeg"/><Relationship Id="rId14" Type="http://schemas.openxmlformats.org/officeDocument/2006/relationships/image" Target="../media/image120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8.jpeg"/><Relationship Id="rId2" Type="http://schemas.openxmlformats.org/officeDocument/2006/relationships/image" Target="../media/image127.jpeg"/><Relationship Id="rId1" Type="http://schemas.openxmlformats.org/officeDocument/2006/relationships/image" Target="../media/image126.jpeg"/><Relationship Id="rId6" Type="http://schemas.openxmlformats.org/officeDocument/2006/relationships/image" Target="../media/image131.jpeg"/><Relationship Id="rId5" Type="http://schemas.openxmlformats.org/officeDocument/2006/relationships/image" Target="../media/image130.jpeg"/><Relationship Id="rId4" Type="http://schemas.openxmlformats.org/officeDocument/2006/relationships/image" Target="../media/image129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4.jpeg"/><Relationship Id="rId2" Type="http://schemas.openxmlformats.org/officeDocument/2006/relationships/image" Target="../media/image133.jpeg"/><Relationship Id="rId1" Type="http://schemas.openxmlformats.org/officeDocument/2006/relationships/image" Target="../media/image13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168</xdr:row>
      <xdr:rowOff>19050</xdr:rowOff>
    </xdr:from>
    <xdr:to>
      <xdr:col>1</xdr:col>
      <xdr:colOff>507175</xdr:colOff>
      <xdr:row>168</xdr:row>
      <xdr:rowOff>752475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A0F578F-7E17-4FDA-96E1-0A033A26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91782900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169</xdr:row>
      <xdr:rowOff>19050</xdr:rowOff>
    </xdr:from>
    <xdr:to>
      <xdr:col>1</xdr:col>
      <xdr:colOff>504825</xdr:colOff>
      <xdr:row>169</xdr:row>
      <xdr:rowOff>748945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6D42AA2-AC4D-44EF-B523-4C03A5BA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2554425"/>
          <a:ext cx="485775" cy="72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18</xdr:row>
      <xdr:rowOff>19050</xdr:rowOff>
    </xdr:from>
    <xdr:to>
      <xdr:col>1</xdr:col>
      <xdr:colOff>495300</xdr:colOff>
      <xdr:row>18</xdr:row>
      <xdr:rowOff>733425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3181FE5-E030-429B-AEE7-A668D9C30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954125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93</xdr:row>
      <xdr:rowOff>9525</xdr:rowOff>
    </xdr:from>
    <xdr:to>
      <xdr:col>2</xdr:col>
      <xdr:colOff>0</xdr:colOff>
      <xdr:row>93</xdr:row>
      <xdr:rowOff>766763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6920DF8-498E-44E7-9EC1-18DFA866C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61722000"/>
          <a:ext cx="504825" cy="757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94</xdr:row>
      <xdr:rowOff>9525</xdr:rowOff>
    </xdr:from>
    <xdr:to>
      <xdr:col>2</xdr:col>
      <xdr:colOff>0</xdr:colOff>
      <xdr:row>94</xdr:row>
      <xdr:rowOff>766763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B658EB0-A04F-4BA8-965E-97DE5C20F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62493525"/>
          <a:ext cx="504825" cy="757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95</xdr:row>
      <xdr:rowOff>9525</xdr:rowOff>
    </xdr:from>
    <xdr:to>
      <xdr:col>2</xdr:col>
      <xdr:colOff>0</xdr:colOff>
      <xdr:row>95</xdr:row>
      <xdr:rowOff>766763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E4EDC301-C8B0-4A4D-9982-399F89EB9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63265050"/>
          <a:ext cx="504825" cy="75723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2</xdr:col>
      <xdr:colOff>3175</xdr:colOff>
      <xdr:row>19</xdr:row>
      <xdr:rowOff>0</xdr:rowOff>
    </xdr:to>
    <xdr:pic>
      <xdr:nvPicPr>
        <xdr:cNvPr id="110" name="Picture 109" descr="8409-BKRS.jpg">
          <a:extLst>
            <a:ext uri="{FF2B5EF4-FFF2-40B4-BE49-F238E27FC236}">
              <a16:creationId xmlns:a16="http://schemas.microsoft.com/office/drawing/2014/main" id="{433E27D1-C794-4D59-845F-7CD3096A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3875" y="139446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93</xdr:row>
      <xdr:rowOff>9525</xdr:rowOff>
    </xdr:from>
    <xdr:to>
      <xdr:col>2</xdr:col>
      <xdr:colOff>3175</xdr:colOff>
      <xdr:row>94</xdr:row>
      <xdr:rowOff>0</xdr:rowOff>
    </xdr:to>
    <xdr:pic>
      <xdr:nvPicPr>
        <xdr:cNvPr id="142" name="Picture 141" descr="8714-NNSP.jpg">
          <a:extLst>
            <a:ext uri="{FF2B5EF4-FFF2-40B4-BE49-F238E27FC236}">
              <a16:creationId xmlns:a16="http://schemas.microsoft.com/office/drawing/2014/main" id="{7260737D-0104-4B43-9BE1-7CBB4BDC5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617220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94</xdr:row>
      <xdr:rowOff>9525</xdr:rowOff>
    </xdr:from>
    <xdr:to>
      <xdr:col>2</xdr:col>
      <xdr:colOff>3175</xdr:colOff>
      <xdr:row>95</xdr:row>
      <xdr:rowOff>0</xdr:rowOff>
    </xdr:to>
    <xdr:pic>
      <xdr:nvPicPr>
        <xdr:cNvPr id="143" name="Picture 142" descr="8714-NNSP.jpg">
          <a:extLst>
            <a:ext uri="{FF2B5EF4-FFF2-40B4-BE49-F238E27FC236}">
              <a16:creationId xmlns:a16="http://schemas.microsoft.com/office/drawing/2014/main" id="{7D6F1227-E9E9-4704-A88A-175D800D9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624935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95</xdr:row>
      <xdr:rowOff>9525</xdr:rowOff>
    </xdr:from>
    <xdr:to>
      <xdr:col>2</xdr:col>
      <xdr:colOff>3175</xdr:colOff>
      <xdr:row>96</xdr:row>
      <xdr:rowOff>0</xdr:rowOff>
    </xdr:to>
    <xdr:pic>
      <xdr:nvPicPr>
        <xdr:cNvPr id="144" name="Picture 143" descr="8714-NNSP.jpg">
          <a:extLst>
            <a:ext uri="{FF2B5EF4-FFF2-40B4-BE49-F238E27FC236}">
              <a16:creationId xmlns:a16="http://schemas.microsoft.com/office/drawing/2014/main" id="{148B83E6-DED5-47CF-B5C0-A6E7CB0CD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632650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88</xdr:row>
      <xdr:rowOff>9525</xdr:rowOff>
    </xdr:from>
    <xdr:to>
      <xdr:col>2</xdr:col>
      <xdr:colOff>3175</xdr:colOff>
      <xdr:row>89</xdr:row>
      <xdr:rowOff>0</xdr:rowOff>
    </xdr:to>
    <xdr:pic>
      <xdr:nvPicPr>
        <xdr:cNvPr id="145" name="Picture 144" descr="8409-NNSP.jpg">
          <a:extLst>
            <a:ext uri="{FF2B5EF4-FFF2-40B4-BE49-F238E27FC236}">
              <a16:creationId xmlns:a16="http://schemas.microsoft.com/office/drawing/2014/main" id="{CF97F620-11D7-43F3-934E-1FBA83514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266795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119</xdr:row>
      <xdr:rowOff>9525</xdr:rowOff>
    </xdr:from>
    <xdr:to>
      <xdr:col>2</xdr:col>
      <xdr:colOff>3175</xdr:colOff>
      <xdr:row>120</xdr:row>
      <xdr:rowOff>0</xdr:rowOff>
    </xdr:to>
    <xdr:pic>
      <xdr:nvPicPr>
        <xdr:cNvPr id="146" name="Picture 145" descr="8409-PWPH.jpg">
          <a:extLst>
            <a:ext uri="{FF2B5EF4-FFF2-40B4-BE49-F238E27FC236}">
              <a16:creationId xmlns:a16="http://schemas.microsoft.com/office/drawing/2014/main" id="{5B2465E4-21A3-46BB-994C-4D5D84A73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431196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123</xdr:row>
      <xdr:rowOff>9525</xdr:rowOff>
    </xdr:from>
    <xdr:to>
      <xdr:col>2</xdr:col>
      <xdr:colOff>3175</xdr:colOff>
      <xdr:row>124</xdr:row>
      <xdr:rowOff>0</xdr:rowOff>
    </xdr:to>
    <xdr:pic>
      <xdr:nvPicPr>
        <xdr:cNvPr id="147" name="Picture 146" descr="8714-PWPH.jpg">
          <a:extLst>
            <a:ext uri="{FF2B5EF4-FFF2-40B4-BE49-F238E27FC236}">
              <a16:creationId xmlns:a16="http://schemas.microsoft.com/office/drawing/2014/main" id="{DFA4D2EE-1837-472F-96C1-B610B215C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309181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124</xdr:row>
      <xdr:rowOff>9525</xdr:rowOff>
    </xdr:from>
    <xdr:to>
      <xdr:col>2</xdr:col>
      <xdr:colOff>3175</xdr:colOff>
      <xdr:row>125</xdr:row>
      <xdr:rowOff>0</xdr:rowOff>
    </xdr:to>
    <xdr:pic>
      <xdr:nvPicPr>
        <xdr:cNvPr id="148" name="Picture 147" descr="8714-PWPH.jpg">
          <a:extLst>
            <a:ext uri="{FF2B5EF4-FFF2-40B4-BE49-F238E27FC236}">
              <a16:creationId xmlns:a16="http://schemas.microsoft.com/office/drawing/2014/main" id="{AD21B476-E7E9-4770-95E8-8EBB636F9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771334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125</xdr:row>
      <xdr:rowOff>9525</xdr:rowOff>
    </xdr:from>
    <xdr:to>
      <xdr:col>2</xdr:col>
      <xdr:colOff>3175</xdr:colOff>
      <xdr:row>126</xdr:row>
      <xdr:rowOff>0</xdr:rowOff>
    </xdr:to>
    <xdr:pic>
      <xdr:nvPicPr>
        <xdr:cNvPr id="149" name="Picture 148" descr="8714-PWPH.jpg">
          <a:extLst>
            <a:ext uri="{FF2B5EF4-FFF2-40B4-BE49-F238E27FC236}">
              <a16:creationId xmlns:a16="http://schemas.microsoft.com/office/drawing/2014/main" id="{EB750F89-4262-4014-89C0-BA6F1FA27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77904975"/>
          <a:ext cx="508000" cy="762000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155</xdr:row>
      <xdr:rowOff>19050</xdr:rowOff>
    </xdr:from>
    <xdr:ext cx="500803" cy="752475"/>
    <xdr:pic>
      <xdr:nvPicPr>
        <xdr:cNvPr id="164" name="Picture 163">
          <a:extLst>
            <a:ext uri="{FF2B5EF4-FFF2-40B4-BE49-F238E27FC236}">
              <a16:creationId xmlns:a16="http://schemas.microsoft.com/office/drawing/2014/main" id="{D9DCBF8B-62AE-45C2-8269-94CD1335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87544275"/>
          <a:ext cx="500803" cy="75247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154</xdr:row>
      <xdr:rowOff>19050</xdr:rowOff>
    </xdr:from>
    <xdr:ext cx="500803" cy="752475"/>
    <xdr:pic>
      <xdr:nvPicPr>
        <xdr:cNvPr id="165" name="Picture 164">
          <a:extLst>
            <a:ext uri="{FF2B5EF4-FFF2-40B4-BE49-F238E27FC236}">
              <a16:creationId xmlns:a16="http://schemas.microsoft.com/office/drawing/2014/main" id="{E7D9CC56-6EEE-4912-962F-EEE4E447D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86772750"/>
          <a:ext cx="500803" cy="752475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149</xdr:row>
      <xdr:rowOff>9525</xdr:rowOff>
    </xdr:from>
    <xdr:to>
      <xdr:col>2</xdr:col>
      <xdr:colOff>3175</xdr:colOff>
      <xdr:row>150</xdr:row>
      <xdr:rowOff>0</xdr:rowOff>
    </xdr:to>
    <xdr:pic>
      <xdr:nvPicPr>
        <xdr:cNvPr id="166" name="Picture 165" descr="8409-RYPS.jpg">
          <a:extLst>
            <a:ext uri="{FF2B5EF4-FFF2-40B4-BE49-F238E27FC236}">
              <a16:creationId xmlns:a16="http://schemas.microsoft.com/office/drawing/2014/main" id="{82EA4CCE-4CD2-44B5-9AA5-7505F6DB6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253841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153</xdr:row>
      <xdr:rowOff>9525</xdr:rowOff>
    </xdr:from>
    <xdr:to>
      <xdr:col>2</xdr:col>
      <xdr:colOff>3175</xdr:colOff>
      <xdr:row>154</xdr:row>
      <xdr:rowOff>0</xdr:rowOff>
    </xdr:to>
    <xdr:pic>
      <xdr:nvPicPr>
        <xdr:cNvPr id="167" name="Picture 166" descr="8714-RYPS.jpg">
          <a:extLst>
            <a:ext uri="{FF2B5EF4-FFF2-40B4-BE49-F238E27FC236}">
              <a16:creationId xmlns:a16="http://schemas.microsoft.com/office/drawing/2014/main" id="{78A716FD-3314-4CD3-A703-5BE56FF80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3875" y="648366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154</xdr:row>
      <xdr:rowOff>9525</xdr:rowOff>
    </xdr:from>
    <xdr:to>
      <xdr:col>2</xdr:col>
      <xdr:colOff>3175</xdr:colOff>
      <xdr:row>155</xdr:row>
      <xdr:rowOff>0</xdr:rowOff>
    </xdr:to>
    <xdr:pic>
      <xdr:nvPicPr>
        <xdr:cNvPr id="168" name="Picture 167" descr="8714-RYPS.jpg">
          <a:extLst>
            <a:ext uri="{FF2B5EF4-FFF2-40B4-BE49-F238E27FC236}">
              <a16:creationId xmlns:a16="http://schemas.microsoft.com/office/drawing/2014/main" id="{C27D05AA-53F4-44AB-8169-64E5CC8F6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3875" y="867632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155</xdr:row>
      <xdr:rowOff>9525</xdr:rowOff>
    </xdr:from>
    <xdr:to>
      <xdr:col>2</xdr:col>
      <xdr:colOff>3175</xdr:colOff>
      <xdr:row>156</xdr:row>
      <xdr:rowOff>0</xdr:rowOff>
    </xdr:to>
    <xdr:pic>
      <xdr:nvPicPr>
        <xdr:cNvPr id="169" name="Picture 168" descr="8714-RYPS.jpg">
          <a:extLst>
            <a:ext uri="{FF2B5EF4-FFF2-40B4-BE49-F238E27FC236}">
              <a16:creationId xmlns:a16="http://schemas.microsoft.com/office/drawing/2014/main" id="{3A2556B8-DEF2-4F2E-9004-B57456E3D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3875" y="875347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172</xdr:row>
      <xdr:rowOff>9525</xdr:rowOff>
    </xdr:from>
    <xdr:to>
      <xdr:col>2</xdr:col>
      <xdr:colOff>3175</xdr:colOff>
      <xdr:row>173</xdr:row>
      <xdr:rowOff>0</xdr:rowOff>
    </xdr:to>
    <xdr:pic>
      <xdr:nvPicPr>
        <xdr:cNvPr id="170" name="Picture 169" descr="8409-STAP.jpg">
          <a:extLst>
            <a:ext uri="{FF2B5EF4-FFF2-40B4-BE49-F238E27FC236}">
              <a16:creationId xmlns:a16="http://schemas.microsoft.com/office/drawing/2014/main" id="{6EF3DB12-3D44-44DB-B9BA-F902258D6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3875" y="1044892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175</xdr:row>
      <xdr:rowOff>9525</xdr:rowOff>
    </xdr:from>
    <xdr:to>
      <xdr:col>2</xdr:col>
      <xdr:colOff>3175</xdr:colOff>
      <xdr:row>176</xdr:row>
      <xdr:rowOff>0</xdr:rowOff>
    </xdr:to>
    <xdr:pic>
      <xdr:nvPicPr>
        <xdr:cNvPr id="171" name="Picture 170" descr="8714-STAP.jpg">
          <a:extLst>
            <a:ext uri="{FF2B5EF4-FFF2-40B4-BE49-F238E27FC236}">
              <a16:creationId xmlns:a16="http://schemas.microsoft.com/office/drawing/2014/main" id="{5A1FBE28-68A5-47C7-8E14-C032D8E7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3875" y="1056417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178</xdr:row>
      <xdr:rowOff>9525</xdr:rowOff>
    </xdr:from>
    <xdr:to>
      <xdr:col>2</xdr:col>
      <xdr:colOff>3175</xdr:colOff>
      <xdr:row>179</xdr:row>
      <xdr:rowOff>0</xdr:rowOff>
    </xdr:to>
    <xdr:pic>
      <xdr:nvPicPr>
        <xdr:cNvPr id="172" name="Picture 171" descr="8714-STAP.jpg">
          <a:extLst>
            <a:ext uri="{FF2B5EF4-FFF2-40B4-BE49-F238E27FC236}">
              <a16:creationId xmlns:a16="http://schemas.microsoft.com/office/drawing/2014/main" id="{3EE5906E-78D8-4212-B0A5-54FD34F7D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3875" y="1067943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179</xdr:row>
      <xdr:rowOff>9525</xdr:rowOff>
    </xdr:from>
    <xdr:to>
      <xdr:col>2</xdr:col>
      <xdr:colOff>3175</xdr:colOff>
      <xdr:row>180</xdr:row>
      <xdr:rowOff>0</xdr:rowOff>
    </xdr:to>
    <xdr:pic>
      <xdr:nvPicPr>
        <xdr:cNvPr id="173" name="Picture 172" descr="8714-STAP.jpg">
          <a:extLst>
            <a:ext uri="{FF2B5EF4-FFF2-40B4-BE49-F238E27FC236}">
              <a16:creationId xmlns:a16="http://schemas.microsoft.com/office/drawing/2014/main" id="{747D4A3D-22BC-4317-83F9-35DF42D90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23875" y="1075658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188</xdr:row>
      <xdr:rowOff>9525</xdr:rowOff>
    </xdr:from>
    <xdr:to>
      <xdr:col>2</xdr:col>
      <xdr:colOff>3175</xdr:colOff>
      <xdr:row>189</xdr:row>
      <xdr:rowOff>0</xdr:rowOff>
    </xdr:to>
    <xdr:pic>
      <xdr:nvPicPr>
        <xdr:cNvPr id="175" name="Picture 174" descr="8714-TQLP.jpg">
          <a:extLst>
            <a:ext uri="{FF2B5EF4-FFF2-40B4-BE49-F238E27FC236}">
              <a16:creationId xmlns:a16="http://schemas.microsoft.com/office/drawing/2014/main" id="{AC280E60-3868-4922-9320-91C295C8C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3875" y="508063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189</xdr:row>
      <xdr:rowOff>9525</xdr:rowOff>
    </xdr:from>
    <xdr:to>
      <xdr:col>2</xdr:col>
      <xdr:colOff>3175</xdr:colOff>
      <xdr:row>190</xdr:row>
      <xdr:rowOff>0</xdr:rowOff>
    </xdr:to>
    <xdr:pic>
      <xdr:nvPicPr>
        <xdr:cNvPr id="176" name="Picture 175" descr="8714-TQLP.jpg">
          <a:extLst>
            <a:ext uri="{FF2B5EF4-FFF2-40B4-BE49-F238E27FC236}">
              <a16:creationId xmlns:a16="http://schemas.microsoft.com/office/drawing/2014/main" id="{1E86BF68-082F-4C2F-8E5D-64AAE0DD8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3875" y="1164240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190</xdr:row>
      <xdr:rowOff>9525</xdr:rowOff>
    </xdr:from>
    <xdr:to>
      <xdr:col>2</xdr:col>
      <xdr:colOff>3175</xdr:colOff>
      <xdr:row>191</xdr:row>
      <xdr:rowOff>0</xdr:rowOff>
    </xdr:to>
    <xdr:pic>
      <xdr:nvPicPr>
        <xdr:cNvPr id="177" name="Picture 176" descr="8714-TQLP.jpg">
          <a:extLst>
            <a:ext uri="{FF2B5EF4-FFF2-40B4-BE49-F238E27FC236}">
              <a16:creationId xmlns:a16="http://schemas.microsoft.com/office/drawing/2014/main" id="{06487845-36EB-4146-BFC7-F87EC3A8F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3875" y="1171956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108</xdr:row>
      <xdr:rowOff>9525</xdr:rowOff>
    </xdr:from>
    <xdr:to>
      <xdr:col>2</xdr:col>
      <xdr:colOff>3175</xdr:colOff>
      <xdr:row>109</xdr:row>
      <xdr:rowOff>0</xdr:rowOff>
    </xdr:to>
    <xdr:pic>
      <xdr:nvPicPr>
        <xdr:cNvPr id="93" name="Picture 92" descr="8403-PLLC.jpg">
          <a:extLst>
            <a:ext uri="{FF2B5EF4-FFF2-40B4-BE49-F238E27FC236}">
              <a16:creationId xmlns:a16="http://schemas.microsoft.com/office/drawing/2014/main" id="{3C9939FF-CAD5-45E7-9F0D-2A1B8C172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23875" y="688181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111</xdr:row>
      <xdr:rowOff>9525</xdr:rowOff>
    </xdr:from>
    <xdr:to>
      <xdr:col>2</xdr:col>
      <xdr:colOff>3175</xdr:colOff>
      <xdr:row>112</xdr:row>
      <xdr:rowOff>0</xdr:rowOff>
    </xdr:to>
    <xdr:pic>
      <xdr:nvPicPr>
        <xdr:cNvPr id="94" name="Picture 93" descr="8705-PLLC.jpg">
          <a:extLst>
            <a:ext uri="{FF2B5EF4-FFF2-40B4-BE49-F238E27FC236}">
              <a16:creationId xmlns:a16="http://schemas.microsoft.com/office/drawing/2014/main" id="{C4D75BEA-9FEC-49F7-B78F-04F120C79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23875" y="695896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112</xdr:row>
      <xdr:rowOff>9525</xdr:rowOff>
    </xdr:from>
    <xdr:to>
      <xdr:col>2</xdr:col>
      <xdr:colOff>3175</xdr:colOff>
      <xdr:row>113</xdr:row>
      <xdr:rowOff>0</xdr:rowOff>
    </xdr:to>
    <xdr:pic>
      <xdr:nvPicPr>
        <xdr:cNvPr id="95" name="Picture 94" descr="8705-PLLC.jpg">
          <a:extLst>
            <a:ext uri="{FF2B5EF4-FFF2-40B4-BE49-F238E27FC236}">
              <a16:creationId xmlns:a16="http://schemas.microsoft.com/office/drawing/2014/main" id="{CD8EB92F-FAB0-4A04-A61E-64EEF87B3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23875" y="703611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113</xdr:row>
      <xdr:rowOff>9525</xdr:rowOff>
    </xdr:from>
    <xdr:to>
      <xdr:col>2</xdr:col>
      <xdr:colOff>3175</xdr:colOff>
      <xdr:row>114</xdr:row>
      <xdr:rowOff>0</xdr:rowOff>
    </xdr:to>
    <xdr:pic>
      <xdr:nvPicPr>
        <xdr:cNvPr id="96" name="Picture 95" descr="8705-PLLC.jpg">
          <a:extLst>
            <a:ext uri="{FF2B5EF4-FFF2-40B4-BE49-F238E27FC236}">
              <a16:creationId xmlns:a16="http://schemas.microsoft.com/office/drawing/2014/main" id="{CF4F6E7A-9EB2-42FD-8FEE-1204892A1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23875" y="711327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2</xdr:col>
      <xdr:colOff>3175</xdr:colOff>
      <xdr:row>4</xdr:row>
      <xdr:rowOff>0</xdr:rowOff>
    </xdr:to>
    <xdr:pic>
      <xdr:nvPicPr>
        <xdr:cNvPr id="47" name="Picture 46" descr="8403-BISR.jpg">
          <a:extLst>
            <a:ext uri="{FF2B5EF4-FFF2-40B4-BE49-F238E27FC236}">
              <a16:creationId xmlns:a16="http://schemas.microsoft.com/office/drawing/2014/main" id="{E694B571-4141-46A6-BCFD-4E2B7B2C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23875" y="4667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2</xdr:col>
      <xdr:colOff>3175</xdr:colOff>
      <xdr:row>5</xdr:row>
      <xdr:rowOff>0</xdr:rowOff>
    </xdr:to>
    <xdr:pic>
      <xdr:nvPicPr>
        <xdr:cNvPr id="48" name="Picture 47" descr="8458-BISR.jpg">
          <a:extLst>
            <a:ext uri="{FF2B5EF4-FFF2-40B4-BE49-F238E27FC236}">
              <a16:creationId xmlns:a16="http://schemas.microsoft.com/office/drawing/2014/main" id="{7AC800A2-ECA0-4760-80FC-9515EA550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23875" y="12382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2</xdr:col>
      <xdr:colOff>3175</xdr:colOff>
      <xdr:row>6</xdr:row>
      <xdr:rowOff>0</xdr:rowOff>
    </xdr:to>
    <xdr:pic>
      <xdr:nvPicPr>
        <xdr:cNvPr id="49" name="Picture 48" descr="8705-BISR.jpg">
          <a:extLst>
            <a:ext uri="{FF2B5EF4-FFF2-40B4-BE49-F238E27FC236}">
              <a16:creationId xmlns:a16="http://schemas.microsoft.com/office/drawing/2014/main" id="{04A60340-ECAF-4A38-9DCB-C34040687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3875" y="20097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2</xdr:col>
      <xdr:colOff>3175</xdr:colOff>
      <xdr:row>7</xdr:row>
      <xdr:rowOff>0</xdr:rowOff>
    </xdr:to>
    <xdr:pic>
      <xdr:nvPicPr>
        <xdr:cNvPr id="50" name="Picture 49" descr="8705-BISR.jpg">
          <a:extLst>
            <a:ext uri="{FF2B5EF4-FFF2-40B4-BE49-F238E27FC236}">
              <a16:creationId xmlns:a16="http://schemas.microsoft.com/office/drawing/2014/main" id="{5FC0E560-F12B-4C84-BD44-1551E5E8A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3875" y="27813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2</xdr:col>
      <xdr:colOff>3175</xdr:colOff>
      <xdr:row>8</xdr:row>
      <xdr:rowOff>0</xdr:rowOff>
    </xdr:to>
    <xdr:pic>
      <xdr:nvPicPr>
        <xdr:cNvPr id="51" name="Picture 50" descr="8705-BISR.jpg">
          <a:extLst>
            <a:ext uri="{FF2B5EF4-FFF2-40B4-BE49-F238E27FC236}">
              <a16:creationId xmlns:a16="http://schemas.microsoft.com/office/drawing/2014/main" id="{57A60310-5906-4605-BF3D-45C49261B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3875" y="35528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3175</xdr:colOff>
      <xdr:row>9</xdr:row>
      <xdr:rowOff>0</xdr:rowOff>
    </xdr:to>
    <xdr:pic>
      <xdr:nvPicPr>
        <xdr:cNvPr id="52" name="Picture 51" descr="8715-BISR.jpg">
          <a:extLst>
            <a:ext uri="{FF2B5EF4-FFF2-40B4-BE49-F238E27FC236}">
              <a16:creationId xmlns:a16="http://schemas.microsoft.com/office/drawing/2014/main" id="{5EAFA1BF-BE19-4E59-9013-851455E25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23875" y="43243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2</xdr:col>
      <xdr:colOff>3175</xdr:colOff>
      <xdr:row>10</xdr:row>
      <xdr:rowOff>0</xdr:rowOff>
    </xdr:to>
    <xdr:pic>
      <xdr:nvPicPr>
        <xdr:cNvPr id="53" name="Picture 52" descr="8715-BISR.jpg">
          <a:extLst>
            <a:ext uri="{FF2B5EF4-FFF2-40B4-BE49-F238E27FC236}">
              <a16:creationId xmlns:a16="http://schemas.microsoft.com/office/drawing/2014/main" id="{C014F97F-15B5-4B07-A638-8345737F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23875" y="50958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2</xdr:col>
      <xdr:colOff>3175</xdr:colOff>
      <xdr:row>11</xdr:row>
      <xdr:rowOff>0</xdr:rowOff>
    </xdr:to>
    <xdr:pic>
      <xdr:nvPicPr>
        <xdr:cNvPr id="54" name="Picture 53" descr="8715-BISR.jpg">
          <a:extLst>
            <a:ext uri="{FF2B5EF4-FFF2-40B4-BE49-F238E27FC236}">
              <a16:creationId xmlns:a16="http://schemas.microsoft.com/office/drawing/2014/main" id="{3BD293EF-7D80-424A-BB6B-97AD13C70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23875" y="58674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64</xdr:row>
      <xdr:rowOff>9525</xdr:rowOff>
    </xdr:from>
    <xdr:to>
      <xdr:col>2</xdr:col>
      <xdr:colOff>3175</xdr:colOff>
      <xdr:row>65</xdr:row>
      <xdr:rowOff>0</xdr:rowOff>
    </xdr:to>
    <xdr:pic>
      <xdr:nvPicPr>
        <xdr:cNvPr id="67" name="Picture 66" descr="8403-LPTQ.jpg">
          <a:extLst>
            <a:ext uri="{FF2B5EF4-FFF2-40B4-BE49-F238E27FC236}">
              <a16:creationId xmlns:a16="http://schemas.microsoft.com/office/drawing/2014/main" id="{8E642895-81E6-4FFC-B326-042127E36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23875" y="366617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65</xdr:row>
      <xdr:rowOff>9525</xdr:rowOff>
    </xdr:from>
    <xdr:to>
      <xdr:col>2</xdr:col>
      <xdr:colOff>3175</xdr:colOff>
      <xdr:row>66</xdr:row>
      <xdr:rowOff>0</xdr:rowOff>
    </xdr:to>
    <xdr:pic>
      <xdr:nvPicPr>
        <xdr:cNvPr id="68" name="Picture 67" descr="8409-LPTQ.jpg">
          <a:extLst>
            <a:ext uri="{FF2B5EF4-FFF2-40B4-BE49-F238E27FC236}">
              <a16:creationId xmlns:a16="http://schemas.microsoft.com/office/drawing/2014/main" id="{7CAC497C-3734-410B-B192-2F92E8E7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23875" y="374332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66</xdr:row>
      <xdr:rowOff>9525</xdr:rowOff>
    </xdr:from>
    <xdr:to>
      <xdr:col>2</xdr:col>
      <xdr:colOff>3175</xdr:colOff>
      <xdr:row>67</xdr:row>
      <xdr:rowOff>0</xdr:rowOff>
    </xdr:to>
    <xdr:pic>
      <xdr:nvPicPr>
        <xdr:cNvPr id="69" name="Picture 68" descr="8458-LPTQ.jpg">
          <a:extLst>
            <a:ext uri="{FF2B5EF4-FFF2-40B4-BE49-F238E27FC236}">
              <a16:creationId xmlns:a16="http://schemas.microsoft.com/office/drawing/2014/main" id="{3C3789C4-E6F9-4458-81BC-067A65FCA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23875" y="382047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67</xdr:row>
      <xdr:rowOff>9525</xdr:rowOff>
    </xdr:from>
    <xdr:to>
      <xdr:col>2</xdr:col>
      <xdr:colOff>3175</xdr:colOff>
      <xdr:row>68</xdr:row>
      <xdr:rowOff>0</xdr:rowOff>
    </xdr:to>
    <xdr:pic>
      <xdr:nvPicPr>
        <xdr:cNvPr id="70" name="Picture 69" descr="8705-LPTQ.jpg">
          <a:extLst>
            <a:ext uri="{FF2B5EF4-FFF2-40B4-BE49-F238E27FC236}">
              <a16:creationId xmlns:a16="http://schemas.microsoft.com/office/drawing/2014/main" id="{839287D1-46FA-4300-AD97-CD739E658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23875" y="389763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68</xdr:row>
      <xdr:rowOff>9525</xdr:rowOff>
    </xdr:from>
    <xdr:to>
      <xdr:col>2</xdr:col>
      <xdr:colOff>3175</xdr:colOff>
      <xdr:row>69</xdr:row>
      <xdr:rowOff>0</xdr:rowOff>
    </xdr:to>
    <xdr:pic>
      <xdr:nvPicPr>
        <xdr:cNvPr id="71" name="Picture 70" descr="8705-LPTQ.jpg">
          <a:extLst>
            <a:ext uri="{FF2B5EF4-FFF2-40B4-BE49-F238E27FC236}">
              <a16:creationId xmlns:a16="http://schemas.microsoft.com/office/drawing/2014/main" id="{BB3A2046-A04B-4800-843D-0B54CCFF8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23875" y="397478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69</xdr:row>
      <xdr:rowOff>9525</xdr:rowOff>
    </xdr:from>
    <xdr:to>
      <xdr:col>2</xdr:col>
      <xdr:colOff>3175</xdr:colOff>
      <xdr:row>70</xdr:row>
      <xdr:rowOff>0</xdr:rowOff>
    </xdr:to>
    <xdr:pic>
      <xdr:nvPicPr>
        <xdr:cNvPr id="72" name="Picture 71" descr="8705-LPTQ.jpg">
          <a:extLst>
            <a:ext uri="{FF2B5EF4-FFF2-40B4-BE49-F238E27FC236}">
              <a16:creationId xmlns:a16="http://schemas.microsoft.com/office/drawing/2014/main" id="{391D0A63-E35E-4A0A-B82E-B9780C0C1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23875" y="405193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70</xdr:row>
      <xdr:rowOff>9525</xdr:rowOff>
    </xdr:from>
    <xdr:to>
      <xdr:col>2</xdr:col>
      <xdr:colOff>3175</xdr:colOff>
      <xdr:row>71</xdr:row>
      <xdr:rowOff>0</xdr:rowOff>
    </xdr:to>
    <xdr:pic>
      <xdr:nvPicPr>
        <xdr:cNvPr id="73" name="Picture 72" descr="8714-LPTQ.jpg">
          <a:extLst>
            <a:ext uri="{FF2B5EF4-FFF2-40B4-BE49-F238E27FC236}">
              <a16:creationId xmlns:a16="http://schemas.microsoft.com/office/drawing/2014/main" id="{A18CB8C2-3899-4352-A99E-A9E25AE62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23875" y="412908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71</xdr:row>
      <xdr:rowOff>9525</xdr:rowOff>
    </xdr:from>
    <xdr:to>
      <xdr:col>2</xdr:col>
      <xdr:colOff>3175</xdr:colOff>
      <xdr:row>72</xdr:row>
      <xdr:rowOff>0</xdr:rowOff>
    </xdr:to>
    <xdr:pic>
      <xdr:nvPicPr>
        <xdr:cNvPr id="74" name="Picture 73" descr="8714-LPTQ.jpg">
          <a:extLst>
            <a:ext uri="{FF2B5EF4-FFF2-40B4-BE49-F238E27FC236}">
              <a16:creationId xmlns:a16="http://schemas.microsoft.com/office/drawing/2014/main" id="{04CCF162-F1EA-437B-BC5E-CBDB8BFAB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23875" y="420624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72</xdr:row>
      <xdr:rowOff>9525</xdr:rowOff>
    </xdr:from>
    <xdr:to>
      <xdr:col>2</xdr:col>
      <xdr:colOff>3175</xdr:colOff>
      <xdr:row>73</xdr:row>
      <xdr:rowOff>0</xdr:rowOff>
    </xdr:to>
    <xdr:pic>
      <xdr:nvPicPr>
        <xdr:cNvPr id="75" name="Picture 74" descr="8714-LPTQ.jpg">
          <a:extLst>
            <a:ext uri="{FF2B5EF4-FFF2-40B4-BE49-F238E27FC236}">
              <a16:creationId xmlns:a16="http://schemas.microsoft.com/office/drawing/2014/main" id="{383C229B-0EB0-47F5-A5D8-03467DDA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23875" y="428339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73</xdr:row>
      <xdr:rowOff>9525</xdr:rowOff>
    </xdr:from>
    <xdr:to>
      <xdr:col>2</xdr:col>
      <xdr:colOff>3175</xdr:colOff>
      <xdr:row>74</xdr:row>
      <xdr:rowOff>0</xdr:rowOff>
    </xdr:to>
    <xdr:pic>
      <xdr:nvPicPr>
        <xdr:cNvPr id="76" name="Picture 75" descr="8715-LPTQ.jpg">
          <a:extLst>
            <a:ext uri="{FF2B5EF4-FFF2-40B4-BE49-F238E27FC236}">
              <a16:creationId xmlns:a16="http://schemas.microsoft.com/office/drawing/2014/main" id="{6306EF37-C2BF-46BC-8EE4-AACDAD6E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23875" y="436054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74</xdr:row>
      <xdr:rowOff>9525</xdr:rowOff>
    </xdr:from>
    <xdr:to>
      <xdr:col>2</xdr:col>
      <xdr:colOff>3175</xdr:colOff>
      <xdr:row>75</xdr:row>
      <xdr:rowOff>0</xdr:rowOff>
    </xdr:to>
    <xdr:pic>
      <xdr:nvPicPr>
        <xdr:cNvPr id="77" name="Picture 76" descr="8715-LPTQ.jpg">
          <a:extLst>
            <a:ext uri="{FF2B5EF4-FFF2-40B4-BE49-F238E27FC236}">
              <a16:creationId xmlns:a16="http://schemas.microsoft.com/office/drawing/2014/main" id="{5DC94E55-9130-49F7-9028-F22ED98C5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23875" y="443769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75</xdr:row>
      <xdr:rowOff>9525</xdr:rowOff>
    </xdr:from>
    <xdr:to>
      <xdr:col>2</xdr:col>
      <xdr:colOff>3175</xdr:colOff>
      <xdr:row>76</xdr:row>
      <xdr:rowOff>0</xdr:rowOff>
    </xdr:to>
    <xdr:pic>
      <xdr:nvPicPr>
        <xdr:cNvPr id="78" name="Picture 77" descr="8715-LPTQ.jpg">
          <a:extLst>
            <a:ext uri="{FF2B5EF4-FFF2-40B4-BE49-F238E27FC236}">
              <a16:creationId xmlns:a16="http://schemas.microsoft.com/office/drawing/2014/main" id="{B1C5CD44-534C-4F30-8CCD-C6D73A702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23875" y="451485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78</xdr:row>
      <xdr:rowOff>9525</xdr:rowOff>
    </xdr:from>
    <xdr:to>
      <xdr:col>2</xdr:col>
      <xdr:colOff>3175</xdr:colOff>
      <xdr:row>79</xdr:row>
      <xdr:rowOff>0</xdr:rowOff>
    </xdr:to>
    <xdr:pic>
      <xdr:nvPicPr>
        <xdr:cNvPr id="79" name="Picture 78" descr="8403-MGTL.jpg">
          <a:extLst>
            <a:ext uri="{FF2B5EF4-FFF2-40B4-BE49-F238E27FC236}">
              <a16:creationId xmlns:a16="http://schemas.microsoft.com/office/drawing/2014/main" id="{05A0CEA8-1503-48BA-872E-C1DAB308A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23875" y="463010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79</xdr:row>
      <xdr:rowOff>9525</xdr:rowOff>
    </xdr:from>
    <xdr:to>
      <xdr:col>2</xdr:col>
      <xdr:colOff>3175</xdr:colOff>
      <xdr:row>80</xdr:row>
      <xdr:rowOff>0</xdr:rowOff>
    </xdr:to>
    <xdr:pic>
      <xdr:nvPicPr>
        <xdr:cNvPr id="80" name="Picture 79" descr="8458-MGTL.jpg">
          <a:extLst>
            <a:ext uri="{FF2B5EF4-FFF2-40B4-BE49-F238E27FC236}">
              <a16:creationId xmlns:a16="http://schemas.microsoft.com/office/drawing/2014/main" id="{792A4CA1-0233-445E-ADB1-7A734FBDB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23875" y="470725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80</xdr:row>
      <xdr:rowOff>9525</xdr:rowOff>
    </xdr:from>
    <xdr:to>
      <xdr:col>2</xdr:col>
      <xdr:colOff>3175</xdr:colOff>
      <xdr:row>81</xdr:row>
      <xdr:rowOff>0</xdr:rowOff>
    </xdr:to>
    <xdr:pic>
      <xdr:nvPicPr>
        <xdr:cNvPr id="81" name="Picture 80" descr="8705-MGTL.jpg">
          <a:extLst>
            <a:ext uri="{FF2B5EF4-FFF2-40B4-BE49-F238E27FC236}">
              <a16:creationId xmlns:a16="http://schemas.microsoft.com/office/drawing/2014/main" id="{A3FEE184-050C-45CF-9FA6-CB44BBD36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478440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81</xdr:row>
      <xdr:rowOff>9525</xdr:rowOff>
    </xdr:from>
    <xdr:to>
      <xdr:col>2</xdr:col>
      <xdr:colOff>3175</xdr:colOff>
      <xdr:row>82</xdr:row>
      <xdr:rowOff>0</xdr:rowOff>
    </xdr:to>
    <xdr:pic>
      <xdr:nvPicPr>
        <xdr:cNvPr id="82" name="Picture 81" descr="8705-MGTL.jpg">
          <a:extLst>
            <a:ext uri="{FF2B5EF4-FFF2-40B4-BE49-F238E27FC236}">
              <a16:creationId xmlns:a16="http://schemas.microsoft.com/office/drawing/2014/main" id="{7AD887DC-87F8-4DF0-9DAD-9C0BB80F3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486156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82</xdr:row>
      <xdr:rowOff>9525</xdr:rowOff>
    </xdr:from>
    <xdr:to>
      <xdr:col>2</xdr:col>
      <xdr:colOff>3175</xdr:colOff>
      <xdr:row>83</xdr:row>
      <xdr:rowOff>0</xdr:rowOff>
    </xdr:to>
    <xdr:pic>
      <xdr:nvPicPr>
        <xdr:cNvPr id="83" name="Picture 82" descr="8705-MGTL.jpg">
          <a:extLst>
            <a:ext uri="{FF2B5EF4-FFF2-40B4-BE49-F238E27FC236}">
              <a16:creationId xmlns:a16="http://schemas.microsoft.com/office/drawing/2014/main" id="{0FDA9CEC-586F-4DE3-8444-E172EED7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493871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83</xdr:row>
      <xdr:rowOff>9525</xdr:rowOff>
    </xdr:from>
    <xdr:to>
      <xdr:col>2</xdr:col>
      <xdr:colOff>3175</xdr:colOff>
      <xdr:row>84</xdr:row>
      <xdr:rowOff>0</xdr:rowOff>
    </xdr:to>
    <xdr:pic>
      <xdr:nvPicPr>
        <xdr:cNvPr id="84" name="Picture 83" descr="8715-MGTL.jpg">
          <a:extLst>
            <a:ext uri="{FF2B5EF4-FFF2-40B4-BE49-F238E27FC236}">
              <a16:creationId xmlns:a16="http://schemas.microsoft.com/office/drawing/2014/main" id="{F91839D5-A721-4DCD-B5EF-7FBD02DE1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23875" y="501586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84</xdr:row>
      <xdr:rowOff>9525</xdr:rowOff>
    </xdr:from>
    <xdr:to>
      <xdr:col>2</xdr:col>
      <xdr:colOff>3175</xdr:colOff>
      <xdr:row>85</xdr:row>
      <xdr:rowOff>0</xdr:rowOff>
    </xdr:to>
    <xdr:pic>
      <xdr:nvPicPr>
        <xdr:cNvPr id="85" name="Picture 84" descr="8715-MGTL.jpg">
          <a:extLst>
            <a:ext uri="{FF2B5EF4-FFF2-40B4-BE49-F238E27FC236}">
              <a16:creationId xmlns:a16="http://schemas.microsoft.com/office/drawing/2014/main" id="{F7ED02A6-091E-4428-9338-947C5E37B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23875" y="509301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85</xdr:row>
      <xdr:rowOff>9525</xdr:rowOff>
    </xdr:from>
    <xdr:to>
      <xdr:col>2</xdr:col>
      <xdr:colOff>3175</xdr:colOff>
      <xdr:row>86</xdr:row>
      <xdr:rowOff>0</xdr:rowOff>
    </xdr:to>
    <xdr:pic>
      <xdr:nvPicPr>
        <xdr:cNvPr id="89" name="Picture 88" descr="8715-MGTL.jpg">
          <a:extLst>
            <a:ext uri="{FF2B5EF4-FFF2-40B4-BE49-F238E27FC236}">
              <a16:creationId xmlns:a16="http://schemas.microsoft.com/office/drawing/2014/main" id="{4E8E2DE2-C859-4989-BE6F-442BD05C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23875" y="5170170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144</xdr:row>
      <xdr:rowOff>19050</xdr:rowOff>
    </xdr:from>
    <xdr:to>
      <xdr:col>1</xdr:col>
      <xdr:colOff>491311</xdr:colOff>
      <xdr:row>144</xdr:row>
      <xdr:rowOff>752475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44DDB33-2472-493F-951D-9AC9B1C2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6" y="40433625"/>
          <a:ext cx="481785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145</xdr:row>
      <xdr:rowOff>19050</xdr:rowOff>
    </xdr:from>
    <xdr:to>
      <xdr:col>1</xdr:col>
      <xdr:colOff>500835</xdr:colOff>
      <xdr:row>145</xdr:row>
      <xdr:rowOff>752475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D4E0FB7-8CD7-4290-A521-E1702FF0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1205150"/>
          <a:ext cx="481785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146</xdr:row>
      <xdr:rowOff>19051</xdr:rowOff>
    </xdr:from>
    <xdr:to>
      <xdr:col>1</xdr:col>
      <xdr:colOff>500835</xdr:colOff>
      <xdr:row>146</xdr:row>
      <xdr:rowOff>742951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326B390-52D3-479F-AD3E-FF0BA28C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1976676"/>
          <a:ext cx="481785" cy="723900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139</xdr:row>
      <xdr:rowOff>19050</xdr:rowOff>
    </xdr:from>
    <xdr:ext cx="495300" cy="744207"/>
    <xdr:pic>
      <xdr:nvPicPr>
        <xdr:cNvPr id="100" name="Picture 99">
          <a:extLst>
            <a:ext uri="{FF2B5EF4-FFF2-40B4-BE49-F238E27FC236}">
              <a16:creationId xmlns:a16="http://schemas.microsoft.com/office/drawing/2014/main" id="{CD354823-AB79-4338-BC9D-5DC436587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77904975"/>
          <a:ext cx="495300" cy="744207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</xdr:colOff>
      <xdr:row>13</xdr:row>
      <xdr:rowOff>19050</xdr:rowOff>
    </xdr:from>
    <xdr:to>
      <xdr:col>1</xdr:col>
      <xdr:colOff>504825</xdr:colOff>
      <xdr:row>13</xdr:row>
      <xdr:rowOff>748945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6E869FF0-CCAE-4986-A05A-9AB9520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773150"/>
          <a:ext cx="485775" cy="729895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14</xdr:row>
      <xdr:rowOff>19050</xdr:rowOff>
    </xdr:from>
    <xdr:ext cx="495300" cy="744207"/>
    <xdr:pic>
      <xdr:nvPicPr>
        <xdr:cNvPr id="118" name="Picture 117">
          <a:extLst>
            <a:ext uri="{FF2B5EF4-FFF2-40B4-BE49-F238E27FC236}">
              <a16:creationId xmlns:a16="http://schemas.microsoft.com/office/drawing/2014/main" id="{66A13208-6205-4264-A32E-9FC3DF04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4544675"/>
          <a:ext cx="495300" cy="744207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22</xdr:row>
      <xdr:rowOff>28575</xdr:rowOff>
    </xdr:from>
    <xdr:ext cx="476250" cy="714375"/>
    <xdr:pic>
      <xdr:nvPicPr>
        <xdr:cNvPr id="119" name="Picture 118">
          <a:extLst>
            <a:ext uri="{FF2B5EF4-FFF2-40B4-BE49-F238E27FC236}">
              <a16:creationId xmlns:a16="http://schemas.microsoft.com/office/drawing/2014/main" id="{CDE52A32-8B32-479E-AA7F-A928711C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925300"/>
          <a:ext cx="476250" cy="7143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24</xdr:row>
      <xdr:rowOff>28575</xdr:rowOff>
    </xdr:from>
    <xdr:ext cx="476250" cy="714375"/>
    <xdr:pic>
      <xdr:nvPicPr>
        <xdr:cNvPr id="120" name="Picture 119">
          <a:extLst>
            <a:ext uri="{FF2B5EF4-FFF2-40B4-BE49-F238E27FC236}">
              <a16:creationId xmlns:a16="http://schemas.microsoft.com/office/drawing/2014/main" id="{2138DB8C-D8B6-4179-AEE9-41695DA3A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3468350"/>
          <a:ext cx="476250" cy="7143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23</xdr:row>
      <xdr:rowOff>28575</xdr:rowOff>
    </xdr:from>
    <xdr:ext cx="476250" cy="714375"/>
    <xdr:pic>
      <xdr:nvPicPr>
        <xdr:cNvPr id="121" name="Picture 120">
          <a:extLst>
            <a:ext uri="{FF2B5EF4-FFF2-40B4-BE49-F238E27FC236}">
              <a16:creationId xmlns:a16="http://schemas.microsoft.com/office/drawing/2014/main" id="{1132F1B1-C5E4-4DBA-B0D8-C0009AAA2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696825"/>
          <a:ext cx="476250" cy="714375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22</xdr:row>
      <xdr:rowOff>9525</xdr:rowOff>
    </xdr:from>
    <xdr:to>
      <xdr:col>2</xdr:col>
      <xdr:colOff>3175</xdr:colOff>
      <xdr:row>23</xdr:row>
      <xdr:rowOff>0</xdr:rowOff>
    </xdr:to>
    <xdr:pic>
      <xdr:nvPicPr>
        <xdr:cNvPr id="122" name="Picture 121" descr="8714-BKRS.jpg">
          <a:extLst>
            <a:ext uri="{FF2B5EF4-FFF2-40B4-BE49-F238E27FC236}">
              <a16:creationId xmlns:a16="http://schemas.microsoft.com/office/drawing/2014/main" id="{A9390430-0803-40A7-B61C-4EBEE23F5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3875" y="119062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2</xdr:col>
      <xdr:colOff>3175</xdr:colOff>
      <xdr:row>24</xdr:row>
      <xdr:rowOff>0</xdr:rowOff>
    </xdr:to>
    <xdr:pic>
      <xdr:nvPicPr>
        <xdr:cNvPr id="123" name="Picture 122" descr="8714-BKRS.jpg">
          <a:extLst>
            <a:ext uri="{FF2B5EF4-FFF2-40B4-BE49-F238E27FC236}">
              <a16:creationId xmlns:a16="http://schemas.microsoft.com/office/drawing/2014/main" id="{70A1102F-5354-4697-8A1E-9985E728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3875" y="126777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2</xdr:col>
      <xdr:colOff>3175</xdr:colOff>
      <xdr:row>25</xdr:row>
      <xdr:rowOff>0</xdr:rowOff>
    </xdr:to>
    <xdr:pic>
      <xdr:nvPicPr>
        <xdr:cNvPr id="124" name="Picture 123" descr="8714-BKRS.jpg">
          <a:extLst>
            <a:ext uri="{FF2B5EF4-FFF2-40B4-BE49-F238E27FC236}">
              <a16:creationId xmlns:a16="http://schemas.microsoft.com/office/drawing/2014/main" id="{A5418E44-8456-48A8-8ED5-C373DEEDB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23875" y="1344930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19</xdr:row>
      <xdr:rowOff>19050</xdr:rowOff>
    </xdr:from>
    <xdr:to>
      <xdr:col>1</xdr:col>
      <xdr:colOff>494497</xdr:colOff>
      <xdr:row>19</xdr:row>
      <xdr:rowOff>733425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59E2A42-777D-4E80-A232-31ADCE0D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5316200"/>
          <a:ext cx="475446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20</xdr:row>
      <xdr:rowOff>19050</xdr:rowOff>
    </xdr:from>
    <xdr:to>
      <xdr:col>1</xdr:col>
      <xdr:colOff>494496</xdr:colOff>
      <xdr:row>20</xdr:row>
      <xdr:rowOff>733425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AE2E9A5-2233-4891-8E56-94E6C2D66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087725"/>
          <a:ext cx="475446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21</xdr:row>
      <xdr:rowOff>19050</xdr:rowOff>
    </xdr:from>
    <xdr:to>
      <xdr:col>1</xdr:col>
      <xdr:colOff>494496</xdr:colOff>
      <xdr:row>21</xdr:row>
      <xdr:rowOff>733425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CF8CAFEA-B1B8-4EF0-B017-4F7535536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6859250"/>
          <a:ext cx="475446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25</xdr:row>
      <xdr:rowOff>19050</xdr:rowOff>
    </xdr:from>
    <xdr:to>
      <xdr:col>1</xdr:col>
      <xdr:colOff>513513</xdr:colOff>
      <xdr:row>25</xdr:row>
      <xdr:rowOff>762000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911618C8-CB23-433B-A6C6-62E24B69F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7630775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26</xdr:row>
      <xdr:rowOff>9525</xdr:rowOff>
    </xdr:from>
    <xdr:to>
      <xdr:col>1</xdr:col>
      <xdr:colOff>503988</xdr:colOff>
      <xdr:row>26</xdr:row>
      <xdr:rowOff>752475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E215C2E9-D3D0-48BD-90F6-8C3C7ADB4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8392775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27</xdr:row>
      <xdr:rowOff>9525</xdr:rowOff>
    </xdr:from>
    <xdr:to>
      <xdr:col>1</xdr:col>
      <xdr:colOff>503988</xdr:colOff>
      <xdr:row>27</xdr:row>
      <xdr:rowOff>752475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F6D7CAC5-1BF8-4AB6-889F-FCD3F1ED4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9164300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30</xdr:row>
      <xdr:rowOff>19050</xdr:rowOff>
    </xdr:from>
    <xdr:to>
      <xdr:col>1</xdr:col>
      <xdr:colOff>513513</xdr:colOff>
      <xdr:row>30</xdr:row>
      <xdr:rowOff>762000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864476E-5A8D-48D9-BC22-7F8C32947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8784550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37</xdr:row>
      <xdr:rowOff>19050</xdr:rowOff>
    </xdr:from>
    <xdr:to>
      <xdr:col>1</xdr:col>
      <xdr:colOff>507175</xdr:colOff>
      <xdr:row>37</xdr:row>
      <xdr:rowOff>752475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2C6A8FEB-20CB-4F16-981C-1AFF40BA6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9556075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38</xdr:row>
      <xdr:rowOff>19050</xdr:rowOff>
    </xdr:from>
    <xdr:to>
      <xdr:col>1</xdr:col>
      <xdr:colOff>507174</xdr:colOff>
      <xdr:row>38</xdr:row>
      <xdr:rowOff>752475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AC2F3C7-23AD-4A2F-8A32-E4FE33662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0708600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39</xdr:row>
      <xdr:rowOff>19050</xdr:rowOff>
    </xdr:from>
    <xdr:to>
      <xdr:col>1</xdr:col>
      <xdr:colOff>507174</xdr:colOff>
      <xdr:row>39</xdr:row>
      <xdr:rowOff>752475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14DD444E-84DE-4118-B1CC-0604D878A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31861125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89</xdr:row>
      <xdr:rowOff>19050</xdr:rowOff>
    </xdr:from>
    <xdr:to>
      <xdr:col>1</xdr:col>
      <xdr:colOff>504826</xdr:colOff>
      <xdr:row>89</xdr:row>
      <xdr:rowOff>763257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6953966D-11F1-4D4A-BFFF-B4124AD36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6" y="45834300"/>
          <a:ext cx="495300" cy="744207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96</xdr:row>
      <xdr:rowOff>9525</xdr:rowOff>
    </xdr:from>
    <xdr:ext cx="504825" cy="757238"/>
    <xdr:pic>
      <xdr:nvPicPr>
        <xdr:cNvPr id="155" name="Picture 154">
          <a:extLst>
            <a:ext uri="{FF2B5EF4-FFF2-40B4-BE49-F238E27FC236}">
              <a16:creationId xmlns:a16="http://schemas.microsoft.com/office/drawing/2014/main" id="{0CE0E863-98D5-4280-9D70-0CEE7C3DC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8119050"/>
          <a:ext cx="504825" cy="757238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97</xdr:row>
      <xdr:rowOff>9525</xdr:rowOff>
    </xdr:from>
    <xdr:ext cx="504825" cy="757238"/>
    <xdr:pic>
      <xdr:nvPicPr>
        <xdr:cNvPr id="156" name="Picture 155">
          <a:extLst>
            <a:ext uri="{FF2B5EF4-FFF2-40B4-BE49-F238E27FC236}">
              <a16:creationId xmlns:a16="http://schemas.microsoft.com/office/drawing/2014/main" id="{FD0602E2-06B4-4272-824B-1F42B8B75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8890575"/>
          <a:ext cx="504825" cy="757238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98</xdr:row>
      <xdr:rowOff>9525</xdr:rowOff>
    </xdr:from>
    <xdr:ext cx="504825" cy="757238"/>
    <xdr:pic>
      <xdr:nvPicPr>
        <xdr:cNvPr id="157" name="Picture 156">
          <a:extLst>
            <a:ext uri="{FF2B5EF4-FFF2-40B4-BE49-F238E27FC236}">
              <a16:creationId xmlns:a16="http://schemas.microsoft.com/office/drawing/2014/main" id="{A25F4D8B-A0D1-4933-AEC2-60299E092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9662100"/>
          <a:ext cx="504825" cy="757238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96</xdr:row>
      <xdr:rowOff>9525</xdr:rowOff>
    </xdr:from>
    <xdr:to>
      <xdr:col>2</xdr:col>
      <xdr:colOff>3175</xdr:colOff>
      <xdr:row>97</xdr:row>
      <xdr:rowOff>0</xdr:rowOff>
    </xdr:to>
    <xdr:pic>
      <xdr:nvPicPr>
        <xdr:cNvPr id="158" name="Picture 157" descr="8714-NNSP.jpg">
          <a:extLst>
            <a:ext uri="{FF2B5EF4-FFF2-40B4-BE49-F238E27FC236}">
              <a16:creationId xmlns:a16="http://schemas.microsoft.com/office/drawing/2014/main" id="{CC3C44D0-959D-4689-95D5-FBD50E4C4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381190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97</xdr:row>
      <xdr:rowOff>9525</xdr:rowOff>
    </xdr:from>
    <xdr:to>
      <xdr:col>2</xdr:col>
      <xdr:colOff>3175</xdr:colOff>
      <xdr:row>98</xdr:row>
      <xdr:rowOff>0</xdr:rowOff>
    </xdr:to>
    <xdr:pic>
      <xdr:nvPicPr>
        <xdr:cNvPr id="159" name="Picture 158" descr="8714-NNSP.jpg">
          <a:extLst>
            <a:ext uri="{FF2B5EF4-FFF2-40B4-BE49-F238E27FC236}">
              <a16:creationId xmlns:a16="http://schemas.microsoft.com/office/drawing/2014/main" id="{E13AF38B-2B77-4D93-9CBA-F53CD0ED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388905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98</xdr:row>
      <xdr:rowOff>9525</xdr:rowOff>
    </xdr:from>
    <xdr:to>
      <xdr:col>2</xdr:col>
      <xdr:colOff>3175</xdr:colOff>
      <xdr:row>99</xdr:row>
      <xdr:rowOff>0</xdr:rowOff>
    </xdr:to>
    <xdr:pic>
      <xdr:nvPicPr>
        <xdr:cNvPr id="160" name="Picture 159" descr="8714-NNSP.jpg">
          <a:extLst>
            <a:ext uri="{FF2B5EF4-FFF2-40B4-BE49-F238E27FC236}">
              <a16:creationId xmlns:a16="http://schemas.microsoft.com/office/drawing/2014/main" id="{B1B0AD9A-4F6D-4285-AF31-A91ED9493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3875" y="3966210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96</xdr:row>
      <xdr:rowOff>19050</xdr:rowOff>
    </xdr:from>
    <xdr:to>
      <xdr:col>2</xdr:col>
      <xdr:colOff>1</xdr:colOff>
      <xdr:row>96</xdr:row>
      <xdr:rowOff>763257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984394FC-D644-4828-8F37-45C23A857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63465075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97</xdr:row>
      <xdr:rowOff>9525</xdr:rowOff>
    </xdr:from>
    <xdr:to>
      <xdr:col>2</xdr:col>
      <xdr:colOff>0</xdr:colOff>
      <xdr:row>97</xdr:row>
      <xdr:rowOff>753732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AB5E7A6-8E9A-489B-B837-018E1359C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4227075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98</xdr:row>
      <xdr:rowOff>9525</xdr:rowOff>
    </xdr:from>
    <xdr:to>
      <xdr:col>2</xdr:col>
      <xdr:colOff>0</xdr:colOff>
      <xdr:row>98</xdr:row>
      <xdr:rowOff>753732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F8C4A12-3001-4F5B-8946-061B758F0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4998600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128</xdr:row>
      <xdr:rowOff>38100</xdr:rowOff>
    </xdr:from>
    <xdr:to>
      <xdr:col>2</xdr:col>
      <xdr:colOff>0</xdr:colOff>
      <xdr:row>128</xdr:row>
      <xdr:rowOff>766763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19ECA74-A67E-4C06-945F-7B3C0675B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50091975"/>
          <a:ext cx="485775" cy="72866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131</xdr:row>
      <xdr:rowOff>47626</xdr:rowOff>
    </xdr:from>
    <xdr:to>
      <xdr:col>1</xdr:col>
      <xdr:colOff>504825</xdr:colOff>
      <xdr:row>131</xdr:row>
      <xdr:rowOff>747714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521C554-0CA8-48E9-B4BC-41D151CD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50873026"/>
          <a:ext cx="466725" cy="70008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132</xdr:row>
      <xdr:rowOff>66675</xdr:rowOff>
    </xdr:from>
    <xdr:to>
      <xdr:col>1</xdr:col>
      <xdr:colOff>476250</xdr:colOff>
      <xdr:row>132</xdr:row>
      <xdr:rowOff>766763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A944AAF-28AC-46DB-925E-3AAEB33ED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1663600"/>
          <a:ext cx="466725" cy="70008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133</xdr:row>
      <xdr:rowOff>19050</xdr:rowOff>
    </xdr:from>
    <xdr:to>
      <xdr:col>1</xdr:col>
      <xdr:colOff>495300</xdr:colOff>
      <xdr:row>133</xdr:row>
      <xdr:rowOff>719138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2D51DC9C-272E-4C00-AE3C-9EA7A3751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52387500"/>
          <a:ext cx="466725" cy="700088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140</xdr:row>
      <xdr:rowOff>19050</xdr:rowOff>
    </xdr:from>
    <xdr:ext cx="495300" cy="744207"/>
    <xdr:pic>
      <xdr:nvPicPr>
        <xdr:cNvPr id="185" name="Picture 184">
          <a:extLst>
            <a:ext uri="{FF2B5EF4-FFF2-40B4-BE49-F238E27FC236}">
              <a16:creationId xmlns:a16="http://schemas.microsoft.com/office/drawing/2014/main" id="{B3C5B44D-22B8-4F7B-A51F-6CD4C7DF1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53540025"/>
          <a:ext cx="495300" cy="744207"/>
        </a:xfrm>
        <a:prstGeom prst="rect">
          <a:avLst/>
        </a:prstGeom>
      </xdr:spPr>
    </xdr:pic>
    <xdr:clientData/>
  </xdr:oneCellAnchor>
  <xdr:twoCellAnchor editAs="oneCell">
    <xdr:from>
      <xdr:col>1</xdr:col>
      <xdr:colOff>19051</xdr:colOff>
      <xdr:row>139</xdr:row>
      <xdr:rowOff>19050</xdr:rowOff>
    </xdr:from>
    <xdr:to>
      <xdr:col>2</xdr:col>
      <xdr:colOff>1</xdr:colOff>
      <xdr:row>139</xdr:row>
      <xdr:rowOff>763257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49A8D396-63F6-4F98-8EAB-F32B98AFC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76942950"/>
          <a:ext cx="495300" cy="744207"/>
        </a:xfrm>
        <a:prstGeom prst="rect">
          <a:avLst/>
        </a:prstGeom>
      </xdr:spPr>
    </xdr:pic>
    <xdr:clientData/>
  </xdr:twoCellAnchor>
  <xdr:oneCellAnchor>
    <xdr:from>
      <xdr:col>1</xdr:col>
      <xdr:colOff>9526</xdr:colOff>
      <xdr:row>141</xdr:row>
      <xdr:rowOff>19050</xdr:rowOff>
    </xdr:from>
    <xdr:ext cx="481785" cy="733425"/>
    <xdr:pic>
      <xdr:nvPicPr>
        <xdr:cNvPr id="187" name="Picture 186">
          <a:extLst>
            <a:ext uri="{FF2B5EF4-FFF2-40B4-BE49-F238E27FC236}">
              <a16:creationId xmlns:a16="http://schemas.microsoft.com/office/drawing/2014/main" id="{2A719B86-0BD0-4A32-B279-2242C5F3C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6" y="57397650"/>
          <a:ext cx="481785" cy="73342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142</xdr:row>
      <xdr:rowOff>19050</xdr:rowOff>
    </xdr:from>
    <xdr:ext cx="481785" cy="733425"/>
    <xdr:pic>
      <xdr:nvPicPr>
        <xdr:cNvPr id="188" name="Picture 187">
          <a:extLst>
            <a:ext uri="{FF2B5EF4-FFF2-40B4-BE49-F238E27FC236}">
              <a16:creationId xmlns:a16="http://schemas.microsoft.com/office/drawing/2014/main" id="{1D773721-9A08-4177-A6ED-BFBE17FA4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8169175"/>
          <a:ext cx="481785" cy="73342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143</xdr:row>
      <xdr:rowOff>19051</xdr:rowOff>
    </xdr:from>
    <xdr:ext cx="481785" cy="723900"/>
    <xdr:pic>
      <xdr:nvPicPr>
        <xdr:cNvPr id="189" name="Picture 188">
          <a:extLst>
            <a:ext uri="{FF2B5EF4-FFF2-40B4-BE49-F238E27FC236}">
              <a16:creationId xmlns:a16="http://schemas.microsoft.com/office/drawing/2014/main" id="{F2DD3510-758E-4E7E-8A84-D6E83650C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8940701"/>
          <a:ext cx="481785" cy="723900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</xdr:colOff>
      <xdr:row>141</xdr:row>
      <xdr:rowOff>19050</xdr:rowOff>
    </xdr:from>
    <xdr:to>
      <xdr:col>1</xdr:col>
      <xdr:colOff>504825</xdr:colOff>
      <xdr:row>141</xdr:row>
      <xdr:rowOff>748945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E5CE02CD-A838-4704-A465-897A79C69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8486000"/>
          <a:ext cx="485775" cy="72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142</xdr:row>
      <xdr:rowOff>19050</xdr:rowOff>
    </xdr:from>
    <xdr:to>
      <xdr:col>1</xdr:col>
      <xdr:colOff>504825</xdr:colOff>
      <xdr:row>142</xdr:row>
      <xdr:rowOff>748945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538D13E-343C-4594-B3AB-5A83556E9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9257525"/>
          <a:ext cx="485775" cy="72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143</xdr:row>
      <xdr:rowOff>19050</xdr:rowOff>
    </xdr:from>
    <xdr:to>
      <xdr:col>1</xdr:col>
      <xdr:colOff>504825</xdr:colOff>
      <xdr:row>143</xdr:row>
      <xdr:rowOff>748945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CD550E35-213E-4B55-ACBF-2CD7D3B94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0029050"/>
          <a:ext cx="485775" cy="72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158</xdr:row>
      <xdr:rowOff>19050</xdr:rowOff>
    </xdr:from>
    <xdr:to>
      <xdr:col>2</xdr:col>
      <xdr:colOff>1</xdr:colOff>
      <xdr:row>158</xdr:row>
      <xdr:rowOff>763257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D48D9C8-310B-4DE6-A2B0-758527F14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91382850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159</xdr:row>
      <xdr:rowOff>19050</xdr:rowOff>
    </xdr:from>
    <xdr:to>
      <xdr:col>1</xdr:col>
      <xdr:colOff>507175</xdr:colOff>
      <xdr:row>159</xdr:row>
      <xdr:rowOff>752475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4FF78D3F-F175-497F-9216-8F4C8CBE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92154375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160</xdr:row>
      <xdr:rowOff>19050</xdr:rowOff>
    </xdr:from>
    <xdr:to>
      <xdr:col>2</xdr:col>
      <xdr:colOff>1</xdr:colOff>
      <xdr:row>160</xdr:row>
      <xdr:rowOff>763257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A8143AB8-6538-43BA-9B0C-8933EE986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92925900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161</xdr:row>
      <xdr:rowOff>9525</xdr:rowOff>
    </xdr:from>
    <xdr:to>
      <xdr:col>1</xdr:col>
      <xdr:colOff>504825</xdr:colOff>
      <xdr:row>161</xdr:row>
      <xdr:rowOff>753732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D146CB1C-51C5-4020-9114-D13AFF98E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3687900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162</xdr:row>
      <xdr:rowOff>9525</xdr:rowOff>
    </xdr:from>
    <xdr:to>
      <xdr:col>1</xdr:col>
      <xdr:colOff>504825</xdr:colOff>
      <xdr:row>162</xdr:row>
      <xdr:rowOff>753732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EF97961C-2CE3-4891-A166-E250E508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4459425"/>
          <a:ext cx="495300" cy="74420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163</xdr:row>
      <xdr:rowOff>19050</xdr:rowOff>
    </xdr:from>
    <xdr:to>
      <xdr:col>1</xdr:col>
      <xdr:colOff>513513</xdr:colOff>
      <xdr:row>163</xdr:row>
      <xdr:rowOff>762000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FBD7A965-08DA-4F48-9246-E96D85371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95240475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164</xdr:row>
      <xdr:rowOff>9525</xdr:rowOff>
    </xdr:from>
    <xdr:to>
      <xdr:col>1</xdr:col>
      <xdr:colOff>503988</xdr:colOff>
      <xdr:row>164</xdr:row>
      <xdr:rowOff>752475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6CAF4E77-AA2C-4F21-ACA2-DF597E6AE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6002475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165</xdr:row>
      <xdr:rowOff>9525</xdr:rowOff>
    </xdr:from>
    <xdr:to>
      <xdr:col>1</xdr:col>
      <xdr:colOff>503988</xdr:colOff>
      <xdr:row>165</xdr:row>
      <xdr:rowOff>752475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A0FB7D8E-AD06-4CAD-8386-BD1990EE1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6774000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15</xdr:row>
      <xdr:rowOff>19050</xdr:rowOff>
    </xdr:from>
    <xdr:to>
      <xdr:col>1</xdr:col>
      <xdr:colOff>497701</xdr:colOff>
      <xdr:row>15</xdr:row>
      <xdr:rowOff>738240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BF20F21A-A2DE-4D3B-9F34-773D729A2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733425"/>
          <a:ext cx="478650" cy="71919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51</xdr:row>
      <xdr:rowOff>9525</xdr:rowOff>
    </xdr:from>
    <xdr:to>
      <xdr:col>2</xdr:col>
      <xdr:colOff>3175</xdr:colOff>
      <xdr:row>52</xdr:row>
      <xdr:rowOff>0</xdr:rowOff>
    </xdr:to>
    <xdr:pic>
      <xdr:nvPicPr>
        <xdr:cNvPr id="214" name="Picture 213" descr="8489-GLXY.jpg">
          <a:extLst>
            <a:ext uri="{FF2B5EF4-FFF2-40B4-BE49-F238E27FC236}">
              <a16:creationId xmlns:a16="http://schemas.microsoft.com/office/drawing/2014/main" id="{B1DC88E5-D187-48AE-A286-71BA6F85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23875" y="70580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52</xdr:row>
      <xdr:rowOff>9525</xdr:rowOff>
    </xdr:from>
    <xdr:to>
      <xdr:col>2</xdr:col>
      <xdr:colOff>3175</xdr:colOff>
      <xdr:row>53</xdr:row>
      <xdr:rowOff>0</xdr:rowOff>
    </xdr:to>
    <xdr:pic>
      <xdr:nvPicPr>
        <xdr:cNvPr id="215" name="Picture 214" descr="8496-GLXY.jpg">
          <a:extLst>
            <a:ext uri="{FF2B5EF4-FFF2-40B4-BE49-F238E27FC236}">
              <a16:creationId xmlns:a16="http://schemas.microsoft.com/office/drawing/2014/main" id="{A7C59C66-4184-45D2-9B15-2B33A345F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23875" y="78295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53</xdr:row>
      <xdr:rowOff>9525</xdr:rowOff>
    </xdr:from>
    <xdr:to>
      <xdr:col>2</xdr:col>
      <xdr:colOff>3175</xdr:colOff>
      <xdr:row>54</xdr:row>
      <xdr:rowOff>0</xdr:rowOff>
    </xdr:to>
    <xdr:pic>
      <xdr:nvPicPr>
        <xdr:cNvPr id="216" name="Picture 215" descr="8741-GLXY.jpg">
          <a:extLst>
            <a:ext uri="{FF2B5EF4-FFF2-40B4-BE49-F238E27FC236}">
              <a16:creationId xmlns:a16="http://schemas.microsoft.com/office/drawing/2014/main" id="{0C6DC46C-72A6-4FB4-AF25-347D854FF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23875" y="86010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54</xdr:row>
      <xdr:rowOff>9525</xdr:rowOff>
    </xdr:from>
    <xdr:to>
      <xdr:col>2</xdr:col>
      <xdr:colOff>3175</xdr:colOff>
      <xdr:row>55</xdr:row>
      <xdr:rowOff>0</xdr:rowOff>
    </xdr:to>
    <xdr:pic>
      <xdr:nvPicPr>
        <xdr:cNvPr id="217" name="Picture 216" descr="8741-GLXY.jpg">
          <a:extLst>
            <a:ext uri="{FF2B5EF4-FFF2-40B4-BE49-F238E27FC236}">
              <a16:creationId xmlns:a16="http://schemas.microsoft.com/office/drawing/2014/main" id="{8DD2FB9D-9C21-4D74-B0B3-BA153E58C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23875" y="93726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55</xdr:row>
      <xdr:rowOff>9525</xdr:rowOff>
    </xdr:from>
    <xdr:to>
      <xdr:col>2</xdr:col>
      <xdr:colOff>3175</xdr:colOff>
      <xdr:row>56</xdr:row>
      <xdr:rowOff>0</xdr:rowOff>
    </xdr:to>
    <xdr:pic>
      <xdr:nvPicPr>
        <xdr:cNvPr id="218" name="Picture 217" descr="8741-GLXY.jpg">
          <a:extLst>
            <a:ext uri="{FF2B5EF4-FFF2-40B4-BE49-F238E27FC236}">
              <a16:creationId xmlns:a16="http://schemas.microsoft.com/office/drawing/2014/main" id="{D18D4F5B-D89C-4490-9F5E-3527BF157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23875" y="101441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58</xdr:row>
      <xdr:rowOff>9525</xdr:rowOff>
    </xdr:from>
    <xdr:to>
      <xdr:col>2</xdr:col>
      <xdr:colOff>3175</xdr:colOff>
      <xdr:row>59</xdr:row>
      <xdr:rowOff>0</xdr:rowOff>
    </xdr:to>
    <xdr:pic>
      <xdr:nvPicPr>
        <xdr:cNvPr id="219" name="Picture 218" descr="8496-HNTR.jpg">
          <a:extLst>
            <a:ext uri="{FF2B5EF4-FFF2-40B4-BE49-F238E27FC236}">
              <a16:creationId xmlns:a16="http://schemas.microsoft.com/office/drawing/2014/main" id="{1FCE8BBA-3F46-47FB-B4D9-982CD3226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23875" y="7058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59</xdr:row>
      <xdr:rowOff>9525</xdr:rowOff>
    </xdr:from>
    <xdr:to>
      <xdr:col>2</xdr:col>
      <xdr:colOff>3175</xdr:colOff>
      <xdr:row>60</xdr:row>
      <xdr:rowOff>0</xdr:rowOff>
    </xdr:to>
    <xdr:pic>
      <xdr:nvPicPr>
        <xdr:cNvPr id="220" name="Picture 219" descr="8741-HNTR.jpg">
          <a:extLst>
            <a:ext uri="{FF2B5EF4-FFF2-40B4-BE49-F238E27FC236}">
              <a16:creationId xmlns:a16="http://schemas.microsoft.com/office/drawing/2014/main" id="{99E89C60-EABF-4241-A242-D1E2D9E52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23875" y="7248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60</xdr:row>
      <xdr:rowOff>9525</xdr:rowOff>
    </xdr:from>
    <xdr:to>
      <xdr:col>2</xdr:col>
      <xdr:colOff>3175</xdr:colOff>
      <xdr:row>61</xdr:row>
      <xdr:rowOff>0</xdr:rowOff>
    </xdr:to>
    <xdr:pic>
      <xdr:nvPicPr>
        <xdr:cNvPr id="221" name="Picture 220" descr="8741-HNTR.jpg">
          <a:extLst>
            <a:ext uri="{FF2B5EF4-FFF2-40B4-BE49-F238E27FC236}">
              <a16:creationId xmlns:a16="http://schemas.microsoft.com/office/drawing/2014/main" id="{D06C3040-8A1E-4314-AB3D-8BAA89C8D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23875" y="7439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61</xdr:row>
      <xdr:rowOff>9525</xdr:rowOff>
    </xdr:from>
    <xdr:to>
      <xdr:col>2</xdr:col>
      <xdr:colOff>3175</xdr:colOff>
      <xdr:row>62</xdr:row>
      <xdr:rowOff>0</xdr:rowOff>
    </xdr:to>
    <xdr:pic>
      <xdr:nvPicPr>
        <xdr:cNvPr id="222" name="Picture 221" descr="8741-HNTR.jpg">
          <a:extLst>
            <a:ext uri="{FF2B5EF4-FFF2-40B4-BE49-F238E27FC236}">
              <a16:creationId xmlns:a16="http://schemas.microsoft.com/office/drawing/2014/main" id="{44042959-A457-4E70-BF2C-F83B395E7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23875" y="7629525"/>
          <a:ext cx="508000" cy="1809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90</xdr:row>
      <xdr:rowOff>19050</xdr:rowOff>
    </xdr:from>
    <xdr:to>
      <xdr:col>1</xdr:col>
      <xdr:colOff>510328</xdr:colOff>
      <xdr:row>91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79C25-4458-4B19-B2B7-F4920EA27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6605825"/>
          <a:ext cx="500803" cy="7524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101</xdr:row>
      <xdr:rowOff>9525</xdr:rowOff>
    </xdr:from>
    <xdr:to>
      <xdr:col>2</xdr:col>
      <xdr:colOff>3175</xdr:colOff>
      <xdr:row>102</xdr:row>
      <xdr:rowOff>0</xdr:rowOff>
    </xdr:to>
    <xdr:pic>
      <xdr:nvPicPr>
        <xdr:cNvPr id="223" name="Picture 222" descr="8489-PKLC.jpg">
          <a:extLst>
            <a:ext uri="{FF2B5EF4-FFF2-40B4-BE49-F238E27FC236}">
              <a16:creationId xmlns:a16="http://schemas.microsoft.com/office/drawing/2014/main" id="{259AE1EA-0D48-4369-82D9-55A3B481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23875" y="8772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102</xdr:row>
      <xdr:rowOff>9525</xdr:rowOff>
    </xdr:from>
    <xdr:to>
      <xdr:col>2</xdr:col>
      <xdr:colOff>3175</xdr:colOff>
      <xdr:row>103</xdr:row>
      <xdr:rowOff>0</xdr:rowOff>
    </xdr:to>
    <xdr:pic>
      <xdr:nvPicPr>
        <xdr:cNvPr id="224" name="Picture 223" descr="8496-PKLC.jpg">
          <a:extLst>
            <a:ext uri="{FF2B5EF4-FFF2-40B4-BE49-F238E27FC236}">
              <a16:creationId xmlns:a16="http://schemas.microsoft.com/office/drawing/2014/main" id="{EC6F5957-F9D9-4D80-A2FB-F28573676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23875" y="8963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103</xdr:row>
      <xdr:rowOff>9525</xdr:rowOff>
    </xdr:from>
    <xdr:to>
      <xdr:col>2</xdr:col>
      <xdr:colOff>3175</xdr:colOff>
      <xdr:row>104</xdr:row>
      <xdr:rowOff>0</xdr:rowOff>
    </xdr:to>
    <xdr:pic>
      <xdr:nvPicPr>
        <xdr:cNvPr id="225" name="Picture 224" descr="8741-PKLC.jpg">
          <a:extLst>
            <a:ext uri="{FF2B5EF4-FFF2-40B4-BE49-F238E27FC236}">
              <a16:creationId xmlns:a16="http://schemas.microsoft.com/office/drawing/2014/main" id="{D27B03F1-A08C-40B6-B119-E60A8BBBA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23875" y="9153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104</xdr:row>
      <xdr:rowOff>9525</xdr:rowOff>
    </xdr:from>
    <xdr:to>
      <xdr:col>2</xdr:col>
      <xdr:colOff>3175</xdr:colOff>
      <xdr:row>105</xdr:row>
      <xdr:rowOff>0</xdr:rowOff>
    </xdr:to>
    <xdr:pic>
      <xdr:nvPicPr>
        <xdr:cNvPr id="226" name="Picture 225" descr="8741-PKLC.jpg">
          <a:extLst>
            <a:ext uri="{FF2B5EF4-FFF2-40B4-BE49-F238E27FC236}">
              <a16:creationId xmlns:a16="http://schemas.microsoft.com/office/drawing/2014/main" id="{C04F1E5E-480A-448A-849C-E06222A14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23875" y="9344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105</xdr:row>
      <xdr:rowOff>9525</xdr:rowOff>
    </xdr:from>
    <xdr:to>
      <xdr:col>2</xdr:col>
      <xdr:colOff>3175</xdr:colOff>
      <xdr:row>106</xdr:row>
      <xdr:rowOff>0</xdr:rowOff>
    </xdr:to>
    <xdr:pic>
      <xdr:nvPicPr>
        <xdr:cNvPr id="227" name="Picture 226" descr="8741-PKLC.jpg">
          <a:extLst>
            <a:ext uri="{FF2B5EF4-FFF2-40B4-BE49-F238E27FC236}">
              <a16:creationId xmlns:a16="http://schemas.microsoft.com/office/drawing/2014/main" id="{8C3C2E83-1F43-498F-9B72-029C01096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23875" y="9534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109</xdr:row>
      <xdr:rowOff>9525</xdr:rowOff>
    </xdr:from>
    <xdr:to>
      <xdr:col>2</xdr:col>
      <xdr:colOff>3175</xdr:colOff>
      <xdr:row>110</xdr:row>
      <xdr:rowOff>0</xdr:rowOff>
    </xdr:to>
    <xdr:pic>
      <xdr:nvPicPr>
        <xdr:cNvPr id="228" name="Picture 227" descr="8489-PLUM.jpg">
          <a:extLst>
            <a:ext uri="{FF2B5EF4-FFF2-40B4-BE49-F238E27FC236}">
              <a16:creationId xmlns:a16="http://schemas.microsoft.com/office/drawing/2014/main" id="{B74F6778-A30C-4891-AB27-7D8FF006B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23875" y="10106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110</xdr:row>
      <xdr:rowOff>9525</xdr:rowOff>
    </xdr:from>
    <xdr:to>
      <xdr:col>2</xdr:col>
      <xdr:colOff>3175</xdr:colOff>
      <xdr:row>111</xdr:row>
      <xdr:rowOff>0</xdr:rowOff>
    </xdr:to>
    <xdr:pic>
      <xdr:nvPicPr>
        <xdr:cNvPr id="229" name="Picture 228" descr="8496-PLUM.jpg">
          <a:extLst>
            <a:ext uri="{FF2B5EF4-FFF2-40B4-BE49-F238E27FC236}">
              <a16:creationId xmlns:a16="http://schemas.microsoft.com/office/drawing/2014/main" id="{96368D7D-734F-4306-8A8C-814889098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23875" y="10296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114</xdr:row>
      <xdr:rowOff>9525</xdr:rowOff>
    </xdr:from>
    <xdr:to>
      <xdr:col>2</xdr:col>
      <xdr:colOff>3175</xdr:colOff>
      <xdr:row>115</xdr:row>
      <xdr:rowOff>0</xdr:rowOff>
    </xdr:to>
    <xdr:pic>
      <xdr:nvPicPr>
        <xdr:cNvPr id="230" name="Picture 229" descr="8741-PLUM.jpg">
          <a:extLst>
            <a:ext uri="{FF2B5EF4-FFF2-40B4-BE49-F238E27FC236}">
              <a16:creationId xmlns:a16="http://schemas.microsoft.com/office/drawing/2014/main" id="{A0983C2F-5826-4F45-B3CD-C6FF956EC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523875" y="10487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115</xdr:row>
      <xdr:rowOff>9525</xdr:rowOff>
    </xdr:from>
    <xdr:to>
      <xdr:col>2</xdr:col>
      <xdr:colOff>3175</xdr:colOff>
      <xdr:row>116</xdr:row>
      <xdr:rowOff>0</xdr:rowOff>
    </xdr:to>
    <xdr:pic>
      <xdr:nvPicPr>
        <xdr:cNvPr id="231" name="Picture 230" descr="8741-PLUM.jpg">
          <a:extLst>
            <a:ext uri="{FF2B5EF4-FFF2-40B4-BE49-F238E27FC236}">
              <a16:creationId xmlns:a16="http://schemas.microsoft.com/office/drawing/2014/main" id="{6142AFAD-8683-489B-899A-F7A383D5A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523875" y="10677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116</xdr:row>
      <xdr:rowOff>9525</xdr:rowOff>
    </xdr:from>
    <xdr:to>
      <xdr:col>2</xdr:col>
      <xdr:colOff>3175</xdr:colOff>
      <xdr:row>117</xdr:row>
      <xdr:rowOff>0</xdr:rowOff>
    </xdr:to>
    <xdr:pic>
      <xdr:nvPicPr>
        <xdr:cNvPr id="232" name="Picture 231" descr="8741-PLUM.jpg">
          <a:extLst>
            <a:ext uri="{FF2B5EF4-FFF2-40B4-BE49-F238E27FC236}">
              <a16:creationId xmlns:a16="http://schemas.microsoft.com/office/drawing/2014/main" id="{B0515FB6-2560-4385-8DA8-250039220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523875" y="10868025"/>
          <a:ext cx="508000" cy="1809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120</xdr:row>
      <xdr:rowOff>19050</xdr:rowOff>
    </xdr:from>
    <xdr:to>
      <xdr:col>1</xdr:col>
      <xdr:colOff>504825</xdr:colOff>
      <xdr:row>120</xdr:row>
      <xdr:rowOff>748945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DAF5E342-4D48-463C-B1CA-4C806C32A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4722375"/>
          <a:ext cx="485775" cy="72989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150</xdr:row>
      <xdr:rowOff>19050</xdr:rowOff>
    </xdr:from>
    <xdr:to>
      <xdr:col>1</xdr:col>
      <xdr:colOff>500099</xdr:colOff>
      <xdr:row>150</xdr:row>
      <xdr:rowOff>741845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9DE9DBC4-8A15-4DA7-AA61-030A52311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8981300"/>
          <a:ext cx="481049" cy="722795"/>
        </a:xfrm>
        <a:prstGeom prst="rect">
          <a:avLst/>
        </a:prstGeom>
      </xdr:spPr>
    </xdr:pic>
    <xdr:clientData/>
  </xdr:twoCellAnchor>
  <xdr:twoCellAnchor editAs="oneCell">
    <xdr:from>
      <xdr:col>1</xdr:col>
      <xdr:colOff>16651</xdr:colOff>
      <xdr:row>184</xdr:row>
      <xdr:rowOff>26175</xdr:rowOff>
    </xdr:from>
    <xdr:to>
      <xdr:col>1</xdr:col>
      <xdr:colOff>497700</xdr:colOff>
      <xdr:row>184</xdr:row>
      <xdr:rowOff>762000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3097656A-9542-47DC-A296-7E9FED1D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01" y="95542875"/>
          <a:ext cx="481049" cy="7358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129</xdr:row>
      <xdr:rowOff>9525</xdr:rowOff>
    </xdr:from>
    <xdr:to>
      <xdr:col>2</xdr:col>
      <xdr:colOff>3175</xdr:colOff>
      <xdr:row>130</xdr:row>
      <xdr:rowOff>0</xdr:rowOff>
    </xdr:to>
    <xdr:pic>
      <xdr:nvPicPr>
        <xdr:cNvPr id="236" name="Picture 235" descr="8489-REDD.jpg">
          <a:extLst>
            <a:ext uri="{FF2B5EF4-FFF2-40B4-BE49-F238E27FC236}">
              <a16:creationId xmlns:a16="http://schemas.microsoft.com/office/drawing/2014/main" id="{8FCD3AAD-9A80-454A-BF44-1748B6A9F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523875" y="12201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130</xdr:row>
      <xdr:rowOff>9525</xdr:rowOff>
    </xdr:from>
    <xdr:to>
      <xdr:col>2</xdr:col>
      <xdr:colOff>3175</xdr:colOff>
      <xdr:row>131</xdr:row>
      <xdr:rowOff>0</xdr:rowOff>
    </xdr:to>
    <xdr:pic>
      <xdr:nvPicPr>
        <xdr:cNvPr id="237" name="Picture 236" descr="8496-REDD.jpg">
          <a:extLst>
            <a:ext uri="{FF2B5EF4-FFF2-40B4-BE49-F238E27FC236}">
              <a16:creationId xmlns:a16="http://schemas.microsoft.com/office/drawing/2014/main" id="{1D1D2FFD-8FB3-476E-B07C-FE065DFC0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523875" y="12392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134</xdr:row>
      <xdr:rowOff>9525</xdr:rowOff>
    </xdr:from>
    <xdr:to>
      <xdr:col>2</xdr:col>
      <xdr:colOff>3175</xdr:colOff>
      <xdr:row>135</xdr:row>
      <xdr:rowOff>0</xdr:rowOff>
    </xdr:to>
    <xdr:pic>
      <xdr:nvPicPr>
        <xdr:cNvPr id="238" name="Picture 237" descr="8741-REDD.jpg">
          <a:extLst>
            <a:ext uri="{FF2B5EF4-FFF2-40B4-BE49-F238E27FC236}">
              <a16:creationId xmlns:a16="http://schemas.microsoft.com/office/drawing/2014/main" id="{59309AA8-863B-4271-B945-C61E6D3E9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23875" y="125825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135</xdr:row>
      <xdr:rowOff>9525</xdr:rowOff>
    </xdr:from>
    <xdr:to>
      <xdr:col>2</xdr:col>
      <xdr:colOff>3175</xdr:colOff>
      <xdr:row>136</xdr:row>
      <xdr:rowOff>0</xdr:rowOff>
    </xdr:to>
    <xdr:pic>
      <xdr:nvPicPr>
        <xdr:cNvPr id="239" name="Picture 238" descr="8741-REDD.jpg">
          <a:extLst>
            <a:ext uri="{FF2B5EF4-FFF2-40B4-BE49-F238E27FC236}">
              <a16:creationId xmlns:a16="http://schemas.microsoft.com/office/drawing/2014/main" id="{0F3A3C6B-AA38-4FCD-9D88-EFA82ADCF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23875" y="12773025"/>
          <a:ext cx="508000" cy="1809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136</xdr:row>
      <xdr:rowOff>9525</xdr:rowOff>
    </xdr:from>
    <xdr:to>
      <xdr:col>2</xdr:col>
      <xdr:colOff>3175</xdr:colOff>
      <xdr:row>137</xdr:row>
      <xdr:rowOff>0</xdr:rowOff>
    </xdr:to>
    <xdr:pic>
      <xdr:nvPicPr>
        <xdr:cNvPr id="240" name="Picture 239" descr="8741-REDD.jpg">
          <a:extLst>
            <a:ext uri="{FF2B5EF4-FFF2-40B4-BE49-F238E27FC236}">
              <a16:creationId xmlns:a16="http://schemas.microsoft.com/office/drawing/2014/main" id="{D5259C1B-416D-4907-A809-AEE72F3EA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523875" y="12963525"/>
          <a:ext cx="508000" cy="180975"/>
        </a:xfrm>
        <a:prstGeom prst="rect">
          <a:avLst/>
        </a:prstGeom>
      </xdr:spPr>
    </xdr:pic>
    <xdr:clientData/>
  </xdr:twoCellAnchor>
  <xdr:oneCellAnchor>
    <xdr:from>
      <xdr:col>1</xdr:col>
      <xdr:colOff>14251</xdr:colOff>
      <xdr:row>193</xdr:row>
      <xdr:rowOff>33300</xdr:rowOff>
    </xdr:from>
    <xdr:ext cx="481049" cy="722795"/>
    <xdr:pic>
      <xdr:nvPicPr>
        <xdr:cNvPr id="241" name="Picture 240">
          <a:extLst>
            <a:ext uri="{FF2B5EF4-FFF2-40B4-BE49-F238E27FC236}">
              <a16:creationId xmlns:a16="http://schemas.microsoft.com/office/drawing/2014/main" id="{38D3FAC3-C6CA-4EDF-84CC-C7A3276AB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01" y="14130300"/>
          <a:ext cx="481049" cy="72279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196</xdr:row>
      <xdr:rowOff>19050</xdr:rowOff>
    </xdr:from>
    <xdr:ext cx="488175" cy="733502"/>
    <xdr:pic>
      <xdr:nvPicPr>
        <xdr:cNvPr id="242" name="Picture 241">
          <a:extLst>
            <a:ext uri="{FF2B5EF4-FFF2-40B4-BE49-F238E27FC236}">
              <a16:creationId xmlns:a16="http://schemas.microsoft.com/office/drawing/2014/main" id="{1B0E7439-3F4C-4D47-B2C4-50A13493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306550"/>
          <a:ext cx="488175" cy="733502"/>
        </a:xfrm>
        <a:prstGeom prst="rect">
          <a:avLst/>
        </a:prstGeom>
      </xdr:spPr>
    </xdr:pic>
    <xdr:clientData/>
  </xdr:oneCellAnchor>
  <xdr:oneCellAnchor>
    <xdr:from>
      <xdr:col>1</xdr:col>
      <xdr:colOff>16650</xdr:colOff>
      <xdr:row>197</xdr:row>
      <xdr:rowOff>26175</xdr:rowOff>
    </xdr:from>
    <xdr:ext cx="488175" cy="733502"/>
    <xdr:pic>
      <xdr:nvPicPr>
        <xdr:cNvPr id="243" name="Picture 242">
          <a:extLst>
            <a:ext uri="{FF2B5EF4-FFF2-40B4-BE49-F238E27FC236}">
              <a16:creationId xmlns:a16="http://schemas.microsoft.com/office/drawing/2014/main" id="{EC21151E-23EB-48E5-8004-09A9FE7EC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00" y="14504175"/>
          <a:ext cx="488175" cy="733502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198</xdr:row>
      <xdr:rowOff>19050</xdr:rowOff>
    </xdr:from>
    <xdr:ext cx="488175" cy="733502"/>
    <xdr:pic>
      <xdr:nvPicPr>
        <xdr:cNvPr id="244" name="Picture 243">
          <a:extLst>
            <a:ext uri="{FF2B5EF4-FFF2-40B4-BE49-F238E27FC236}">
              <a16:creationId xmlns:a16="http://schemas.microsoft.com/office/drawing/2014/main" id="{4821715A-5EFD-44A5-BE27-66042E16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4687550"/>
          <a:ext cx="488175" cy="733502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201</xdr:row>
      <xdr:rowOff>19050</xdr:rowOff>
    </xdr:from>
    <xdr:ext cx="488175" cy="733502"/>
    <xdr:pic>
      <xdr:nvPicPr>
        <xdr:cNvPr id="245" name="Picture 244">
          <a:extLst>
            <a:ext uri="{FF2B5EF4-FFF2-40B4-BE49-F238E27FC236}">
              <a16:creationId xmlns:a16="http://schemas.microsoft.com/office/drawing/2014/main" id="{6D675970-5821-4835-8101-9949B2444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4878050"/>
          <a:ext cx="488175" cy="733502"/>
        </a:xfrm>
        <a:prstGeom prst="rect">
          <a:avLst/>
        </a:prstGeom>
      </xdr:spPr>
    </xdr:pic>
    <xdr:clientData/>
  </xdr:oneCellAnchor>
  <xdr:twoCellAnchor editAs="oneCell">
    <xdr:from>
      <xdr:col>1</xdr:col>
      <xdr:colOff>16650</xdr:colOff>
      <xdr:row>31</xdr:row>
      <xdr:rowOff>28575</xdr:rowOff>
    </xdr:from>
    <xdr:to>
      <xdr:col>1</xdr:col>
      <xdr:colOff>495300</xdr:colOff>
      <xdr:row>31</xdr:row>
      <xdr:rowOff>747765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B6C10837-6F66-4374-8E64-E477DDC17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00" y="18478500"/>
          <a:ext cx="478650" cy="71919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34</xdr:row>
      <xdr:rowOff>21450</xdr:rowOff>
    </xdr:from>
    <xdr:to>
      <xdr:col>2</xdr:col>
      <xdr:colOff>2349</xdr:colOff>
      <xdr:row>34</xdr:row>
      <xdr:rowOff>754875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A2103FCB-E911-4C57-B25D-2C14D1BFF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9242900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40</xdr:row>
      <xdr:rowOff>28575</xdr:rowOff>
    </xdr:from>
    <xdr:to>
      <xdr:col>1</xdr:col>
      <xdr:colOff>495300</xdr:colOff>
      <xdr:row>40</xdr:row>
      <xdr:rowOff>744159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4B60B9CC-79B5-4030-8E1B-1BB9BD13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2336125"/>
          <a:ext cx="476250" cy="71558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43</xdr:row>
      <xdr:rowOff>28575</xdr:rowOff>
    </xdr:from>
    <xdr:to>
      <xdr:col>1</xdr:col>
      <xdr:colOff>495300</xdr:colOff>
      <xdr:row>43</xdr:row>
      <xdr:rowOff>744159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523F0C5-DFD4-4BBF-841E-C4B1B71C9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3107650"/>
          <a:ext cx="476250" cy="71558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</xdr:row>
      <xdr:rowOff>28575</xdr:rowOff>
    </xdr:from>
    <xdr:to>
      <xdr:col>1</xdr:col>
      <xdr:colOff>495300</xdr:colOff>
      <xdr:row>46</xdr:row>
      <xdr:rowOff>744159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E42C52D-63A9-4026-AB26-4F667FD31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3879175"/>
          <a:ext cx="476250" cy="71558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</xdr:row>
      <xdr:rowOff>57150</xdr:rowOff>
    </xdr:from>
    <xdr:to>
      <xdr:col>1</xdr:col>
      <xdr:colOff>495300</xdr:colOff>
      <xdr:row>47</xdr:row>
      <xdr:rowOff>1209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6EAA219-4CF8-4F8C-8119-1545161FF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6657975"/>
          <a:ext cx="476250" cy="7155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64</xdr:row>
      <xdr:rowOff>19050</xdr:rowOff>
    </xdr:from>
    <xdr:ext cx="500803" cy="752475"/>
    <xdr:pic>
      <xdr:nvPicPr>
        <xdr:cNvPr id="100" name="Picture 99">
          <a:extLst>
            <a:ext uri="{FF2B5EF4-FFF2-40B4-BE49-F238E27FC236}">
              <a16:creationId xmlns:a16="http://schemas.microsoft.com/office/drawing/2014/main" id="{1755D0F9-ECAA-4E56-90A2-DEE9D028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6321325"/>
          <a:ext cx="500803" cy="75247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63</xdr:row>
      <xdr:rowOff>19050</xdr:rowOff>
    </xdr:from>
    <xdr:ext cx="500803" cy="752475"/>
    <xdr:pic>
      <xdr:nvPicPr>
        <xdr:cNvPr id="101" name="Picture 100">
          <a:extLst>
            <a:ext uri="{FF2B5EF4-FFF2-40B4-BE49-F238E27FC236}">
              <a16:creationId xmlns:a16="http://schemas.microsoft.com/office/drawing/2014/main" id="{9081AB43-801D-4876-B7A7-E7127111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5549800"/>
          <a:ext cx="500803" cy="752475"/>
        </a:xfrm>
        <a:prstGeom prst="rect">
          <a:avLst/>
        </a:prstGeom>
      </xdr:spPr>
    </xdr:pic>
    <xdr:clientData/>
  </xdr:oneCellAnchor>
  <xdr:twoCellAnchor editAs="oneCell">
    <xdr:from>
      <xdr:col>1</xdr:col>
      <xdr:colOff>19051</xdr:colOff>
      <xdr:row>18</xdr:row>
      <xdr:rowOff>19050</xdr:rowOff>
    </xdr:from>
    <xdr:to>
      <xdr:col>1</xdr:col>
      <xdr:colOff>507175</xdr:colOff>
      <xdr:row>18</xdr:row>
      <xdr:rowOff>752475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F3C9BD3-267E-4D2C-9D3F-4440F456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4716125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19</xdr:row>
      <xdr:rowOff>28575</xdr:rowOff>
    </xdr:from>
    <xdr:to>
      <xdr:col>2</xdr:col>
      <xdr:colOff>2350</xdr:colOff>
      <xdr:row>19</xdr:row>
      <xdr:rowOff>762000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A206DA0A-326B-4DFB-AE77-016261609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6" y="7029450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57150</xdr:rowOff>
    </xdr:from>
    <xdr:to>
      <xdr:col>1</xdr:col>
      <xdr:colOff>495300</xdr:colOff>
      <xdr:row>5</xdr:row>
      <xdr:rowOff>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37176F2-BED3-4C25-8700-31EE1B3FA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14350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</xdr:row>
      <xdr:rowOff>28575</xdr:rowOff>
    </xdr:from>
    <xdr:to>
      <xdr:col>1</xdr:col>
      <xdr:colOff>495300</xdr:colOff>
      <xdr:row>5</xdr:row>
      <xdr:rowOff>742950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88C225C-C53C-421E-ADF7-52FC493D0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181975"/>
          <a:ext cx="476250" cy="7143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39</xdr:row>
      <xdr:rowOff>19050</xdr:rowOff>
    </xdr:from>
    <xdr:to>
      <xdr:col>2</xdr:col>
      <xdr:colOff>2350</xdr:colOff>
      <xdr:row>39</xdr:row>
      <xdr:rowOff>752475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0EC8FCB-B1B8-4985-B778-5783FCB6F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6" y="13563600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40</xdr:row>
      <xdr:rowOff>9525</xdr:rowOff>
    </xdr:from>
    <xdr:to>
      <xdr:col>1</xdr:col>
      <xdr:colOff>500835</xdr:colOff>
      <xdr:row>40</xdr:row>
      <xdr:rowOff>733425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BFDA64E-1E11-4CB9-B0DA-4CA8E4DC2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4325600"/>
          <a:ext cx="481785" cy="7239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2</xdr:col>
      <xdr:colOff>3175</xdr:colOff>
      <xdr:row>14</xdr:row>
      <xdr:rowOff>0</xdr:rowOff>
    </xdr:to>
    <xdr:pic>
      <xdr:nvPicPr>
        <xdr:cNvPr id="147" name="Picture 146" descr="8718-CARI.jpg">
          <a:extLst>
            <a:ext uri="{FF2B5EF4-FFF2-40B4-BE49-F238E27FC236}">
              <a16:creationId xmlns:a16="http://schemas.microsoft.com/office/drawing/2014/main" id="{1E99E244-69CB-4D0D-B11A-A40250E00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4667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2</xdr:col>
      <xdr:colOff>3175</xdr:colOff>
      <xdr:row>15</xdr:row>
      <xdr:rowOff>0</xdr:rowOff>
    </xdr:to>
    <xdr:pic>
      <xdr:nvPicPr>
        <xdr:cNvPr id="148" name="Picture 147" descr="8718-CARI.jpg">
          <a:extLst>
            <a:ext uri="{FF2B5EF4-FFF2-40B4-BE49-F238E27FC236}">
              <a16:creationId xmlns:a16="http://schemas.microsoft.com/office/drawing/2014/main" id="{4D44FAC9-408C-478C-A5C7-D6D31F1AF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12382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2</xdr:col>
      <xdr:colOff>3175</xdr:colOff>
      <xdr:row>16</xdr:row>
      <xdr:rowOff>0</xdr:rowOff>
    </xdr:to>
    <xdr:pic>
      <xdr:nvPicPr>
        <xdr:cNvPr id="149" name="Picture 148" descr="8718-CARI.jpg">
          <a:extLst>
            <a:ext uri="{FF2B5EF4-FFF2-40B4-BE49-F238E27FC236}">
              <a16:creationId xmlns:a16="http://schemas.microsoft.com/office/drawing/2014/main" id="{9061BE34-18D1-42F9-9AC9-812671856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20097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2</xdr:col>
      <xdr:colOff>3175</xdr:colOff>
      <xdr:row>23</xdr:row>
      <xdr:rowOff>0</xdr:rowOff>
    </xdr:to>
    <xdr:pic>
      <xdr:nvPicPr>
        <xdr:cNvPr id="157" name="Picture 156" descr="8718-CARI.jpg">
          <a:extLst>
            <a:ext uri="{FF2B5EF4-FFF2-40B4-BE49-F238E27FC236}">
              <a16:creationId xmlns:a16="http://schemas.microsoft.com/office/drawing/2014/main" id="{7EB77A15-B82A-475F-83E5-AAFE8058B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66294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2</xdr:col>
      <xdr:colOff>3175</xdr:colOff>
      <xdr:row>24</xdr:row>
      <xdr:rowOff>0</xdr:rowOff>
    </xdr:to>
    <xdr:pic>
      <xdr:nvPicPr>
        <xdr:cNvPr id="158" name="Picture 157" descr="8718-CARI.jpg">
          <a:extLst>
            <a:ext uri="{FF2B5EF4-FFF2-40B4-BE49-F238E27FC236}">
              <a16:creationId xmlns:a16="http://schemas.microsoft.com/office/drawing/2014/main" id="{A4804FD2-0C4B-4BF4-9B21-287957028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74009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2</xdr:col>
      <xdr:colOff>3175</xdr:colOff>
      <xdr:row>25</xdr:row>
      <xdr:rowOff>0</xdr:rowOff>
    </xdr:to>
    <xdr:pic>
      <xdr:nvPicPr>
        <xdr:cNvPr id="170" name="Picture 169" descr="8718-CARI.jpg">
          <a:extLst>
            <a:ext uri="{FF2B5EF4-FFF2-40B4-BE49-F238E27FC236}">
              <a16:creationId xmlns:a16="http://schemas.microsoft.com/office/drawing/2014/main" id="{9A27FE42-664B-482C-9C72-029CA5FB6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81724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2</xdr:col>
      <xdr:colOff>3175</xdr:colOff>
      <xdr:row>23</xdr:row>
      <xdr:rowOff>0</xdr:rowOff>
    </xdr:to>
    <xdr:pic>
      <xdr:nvPicPr>
        <xdr:cNvPr id="171" name="Picture 170" descr="8718-CRAL.jpg">
          <a:extLst>
            <a:ext uri="{FF2B5EF4-FFF2-40B4-BE49-F238E27FC236}">
              <a16:creationId xmlns:a16="http://schemas.microsoft.com/office/drawing/2014/main" id="{AF6D26AF-F3CA-47BC-AACC-DBAE1767D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27813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2</xdr:col>
      <xdr:colOff>3175</xdr:colOff>
      <xdr:row>24</xdr:row>
      <xdr:rowOff>0</xdr:rowOff>
    </xdr:to>
    <xdr:pic>
      <xdr:nvPicPr>
        <xdr:cNvPr id="172" name="Picture 171" descr="8718-CRAL.jpg">
          <a:extLst>
            <a:ext uri="{FF2B5EF4-FFF2-40B4-BE49-F238E27FC236}">
              <a16:creationId xmlns:a16="http://schemas.microsoft.com/office/drawing/2014/main" id="{CA2E6E70-C938-44F9-84A1-52A5D3A33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35528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2</xdr:col>
      <xdr:colOff>3175</xdr:colOff>
      <xdr:row>25</xdr:row>
      <xdr:rowOff>0</xdr:rowOff>
    </xdr:to>
    <xdr:pic>
      <xdr:nvPicPr>
        <xdr:cNvPr id="173" name="Picture 172" descr="8718-CRAL.jpg">
          <a:extLst>
            <a:ext uri="{FF2B5EF4-FFF2-40B4-BE49-F238E27FC236}">
              <a16:creationId xmlns:a16="http://schemas.microsoft.com/office/drawing/2014/main" id="{9D53E140-033B-4F93-BBED-FA40BAD20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43243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2</xdr:col>
      <xdr:colOff>3175</xdr:colOff>
      <xdr:row>28</xdr:row>
      <xdr:rowOff>0</xdr:rowOff>
    </xdr:to>
    <xdr:pic>
      <xdr:nvPicPr>
        <xdr:cNvPr id="174" name="Picture 173" descr="8718-CARI.jpg">
          <a:extLst>
            <a:ext uri="{FF2B5EF4-FFF2-40B4-BE49-F238E27FC236}">
              <a16:creationId xmlns:a16="http://schemas.microsoft.com/office/drawing/2014/main" id="{E4D71541-C417-4A68-815C-E3E3A91AA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120205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2</xdr:col>
      <xdr:colOff>3175</xdr:colOff>
      <xdr:row>30</xdr:row>
      <xdr:rowOff>0</xdr:rowOff>
    </xdr:to>
    <xdr:pic>
      <xdr:nvPicPr>
        <xdr:cNvPr id="175" name="Picture 174" descr="8718-CARI.jpg">
          <a:extLst>
            <a:ext uri="{FF2B5EF4-FFF2-40B4-BE49-F238E27FC236}">
              <a16:creationId xmlns:a16="http://schemas.microsoft.com/office/drawing/2014/main" id="{EDAB2197-60FB-4B99-AF64-EA81F0AFE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127920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2</xdr:col>
      <xdr:colOff>3175</xdr:colOff>
      <xdr:row>31</xdr:row>
      <xdr:rowOff>0</xdr:rowOff>
    </xdr:to>
    <xdr:pic>
      <xdr:nvPicPr>
        <xdr:cNvPr id="176" name="Picture 175" descr="8718-CARI.jpg">
          <a:extLst>
            <a:ext uri="{FF2B5EF4-FFF2-40B4-BE49-F238E27FC236}">
              <a16:creationId xmlns:a16="http://schemas.microsoft.com/office/drawing/2014/main" id="{F7F8FA73-7A1A-48C5-84AD-75248A28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135636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2</xdr:col>
      <xdr:colOff>3175</xdr:colOff>
      <xdr:row>28</xdr:row>
      <xdr:rowOff>0</xdr:rowOff>
    </xdr:to>
    <xdr:pic>
      <xdr:nvPicPr>
        <xdr:cNvPr id="177" name="Picture 176" descr="8718-CRAL.jpg">
          <a:extLst>
            <a:ext uri="{FF2B5EF4-FFF2-40B4-BE49-F238E27FC236}">
              <a16:creationId xmlns:a16="http://schemas.microsoft.com/office/drawing/2014/main" id="{0A5A4244-2319-4A1B-9A1D-A521B2AC9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120205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2</xdr:col>
      <xdr:colOff>3175</xdr:colOff>
      <xdr:row>30</xdr:row>
      <xdr:rowOff>0</xdr:rowOff>
    </xdr:to>
    <xdr:pic>
      <xdr:nvPicPr>
        <xdr:cNvPr id="178" name="Picture 177" descr="8718-CRAL.jpg">
          <a:extLst>
            <a:ext uri="{FF2B5EF4-FFF2-40B4-BE49-F238E27FC236}">
              <a16:creationId xmlns:a16="http://schemas.microsoft.com/office/drawing/2014/main" id="{62AA19D4-3883-4E17-9D39-96ADFF448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127920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2</xdr:col>
      <xdr:colOff>3175</xdr:colOff>
      <xdr:row>31</xdr:row>
      <xdr:rowOff>0</xdr:rowOff>
    </xdr:to>
    <xdr:pic>
      <xdr:nvPicPr>
        <xdr:cNvPr id="181" name="Picture 180" descr="8718-CRAL.jpg">
          <a:extLst>
            <a:ext uri="{FF2B5EF4-FFF2-40B4-BE49-F238E27FC236}">
              <a16:creationId xmlns:a16="http://schemas.microsoft.com/office/drawing/2014/main" id="{43DB3F3B-3DD4-48A2-A5C1-354B11AFD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135636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2</xdr:col>
      <xdr:colOff>3175</xdr:colOff>
      <xdr:row>28</xdr:row>
      <xdr:rowOff>0</xdr:rowOff>
    </xdr:to>
    <xdr:pic>
      <xdr:nvPicPr>
        <xdr:cNvPr id="183" name="Picture 182" descr="8718-EGPL.jpg">
          <a:extLst>
            <a:ext uri="{FF2B5EF4-FFF2-40B4-BE49-F238E27FC236}">
              <a16:creationId xmlns:a16="http://schemas.microsoft.com/office/drawing/2014/main" id="{9056D884-FA93-4763-9954-B58D7095F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50958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2</xdr:col>
      <xdr:colOff>3175</xdr:colOff>
      <xdr:row>30</xdr:row>
      <xdr:rowOff>0</xdr:rowOff>
    </xdr:to>
    <xdr:pic>
      <xdr:nvPicPr>
        <xdr:cNvPr id="185" name="Picture 184" descr="8718-EGPL.jpg">
          <a:extLst>
            <a:ext uri="{FF2B5EF4-FFF2-40B4-BE49-F238E27FC236}">
              <a16:creationId xmlns:a16="http://schemas.microsoft.com/office/drawing/2014/main" id="{29FA6838-736C-40AB-95BF-C60C92B9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58674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2</xdr:col>
      <xdr:colOff>3175</xdr:colOff>
      <xdr:row>31</xdr:row>
      <xdr:rowOff>0</xdr:rowOff>
    </xdr:to>
    <xdr:pic>
      <xdr:nvPicPr>
        <xdr:cNvPr id="187" name="Picture 186" descr="8718-EGPL.jpg">
          <a:extLst>
            <a:ext uri="{FF2B5EF4-FFF2-40B4-BE49-F238E27FC236}">
              <a16:creationId xmlns:a16="http://schemas.microsoft.com/office/drawing/2014/main" id="{31B99840-FC47-4FBB-8EE6-622FB87E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66389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53</xdr:row>
      <xdr:rowOff>9525</xdr:rowOff>
    </xdr:from>
    <xdr:to>
      <xdr:col>2</xdr:col>
      <xdr:colOff>3175</xdr:colOff>
      <xdr:row>54</xdr:row>
      <xdr:rowOff>0</xdr:rowOff>
    </xdr:to>
    <xdr:pic>
      <xdr:nvPicPr>
        <xdr:cNvPr id="191" name="Picture 190" descr="8718-PWTR.jpg">
          <a:extLst>
            <a:ext uri="{FF2B5EF4-FFF2-40B4-BE49-F238E27FC236}">
              <a16:creationId xmlns:a16="http://schemas.microsoft.com/office/drawing/2014/main" id="{36E47122-AFF0-43C9-90FF-C22D2AB17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3875" y="74104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55</xdr:row>
      <xdr:rowOff>9525</xdr:rowOff>
    </xdr:from>
    <xdr:to>
      <xdr:col>2</xdr:col>
      <xdr:colOff>3175</xdr:colOff>
      <xdr:row>56</xdr:row>
      <xdr:rowOff>0</xdr:rowOff>
    </xdr:to>
    <xdr:pic>
      <xdr:nvPicPr>
        <xdr:cNvPr id="192" name="Picture 191" descr="8718-PWTR.jpg">
          <a:extLst>
            <a:ext uri="{FF2B5EF4-FFF2-40B4-BE49-F238E27FC236}">
              <a16:creationId xmlns:a16="http://schemas.microsoft.com/office/drawing/2014/main" id="{0FCFCC9B-CF8E-482E-905C-093B90C97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3875" y="81819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63</xdr:row>
      <xdr:rowOff>9525</xdr:rowOff>
    </xdr:from>
    <xdr:to>
      <xdr:col>2</xdr:col>
      <xdr:colOff>3175</xdr:colOff>
      <xdr:row>64</xdr:row>
      <xdr:rowOff>0</xdr:rowOff>
    </xdr:to>
    <xdr:pic>
      <xdr:nvPicPr>
        <xdr:cNvPr id="200" name="Picture 199" descr="8718-ROYL.jpg">
          <a:extLst>
            <a:ext uri="{FF2B5EF4-FFF2-40B4-BE49-F238E27FC236}">
              <a16:creationId xmlns:a16="http://schemas.microsoft.com/office/drawing/2014/main" id="{C7892CBE-B679-4538-AEFF-198DB9D3C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104965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64</xdr:row>
      <xdr:rowOff>9525</xdr:rowOff>
    </xdr:from>
    <xdr:to>
      <xdr:col>2</xdr:col>
      <xdr:colOff>3175</xdr:colOff>
      <xdr:row>65</xdr:row>
      <xdr:rowOff>0</xdr:rowOff>
    </xdr:to>
    <xdr:pic>
      <xdr:nvPicPr>
        <xdr:cNvPr id="201" name="Picture 200" descr="8718-ROYL.jpg">
          <a:extLst>
            <a:ext uri="{FF2B5EF4-FFF2-40B4-BE49-F238E27FC236}">
              <a16:creationId xmlns:a16="http://schemas.microsoft.com/office/drawing/2014/main" id="{911CC32F-CEFC-4390-B101-75AC4F965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11268075"/>
          <a:ext cx="508000" cy="762000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89</xdr:row>
      <xdr:rowOff>19050</xdr:rowOff>
    </xdr:from>
    <xdr:ext cx="500803" cy="752475"/>
    <xdr:pic>
      <xdr:nvPicPr>
        <xdr:cNvPr id="202" name="Picture 201">
          <a:extLst>
            <a:ext uri="{FF2B5EF4-FFF2-40B4-BE49-F238E27FC236}">
              <a16:creationId xmlns:a16="http://schemas.microsoft.com/office/drawing/2014/main" id="{62FB215F-44FD-4B39-B02B-DD58476E2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9385875"/>
          <a:ext cx="500803" cy="75247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88</xdr:row>
      <xdr:rowOff>19050</xdr:rowOff>
    </xdr:from>
    <xdr:ext cx="500803" cy="752475"/>
    <xdr:pic>
      <xdr:nvPicPr>
        <xdr:cNvPr id="203" name="Picture 202">
          <a:extLst>
            <a:ext uri="{FF2B5EF4-FFF2-40B4-BE49-F238E27FC236}">
              <a16:creationId xmlns:a16="http://schemas.microsoft.com/office/drawing/2014/main" id="{06E95A63-FF43-40D5-9929-80C78A879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38614350"/>
          <a:ext cx="500803" cy="752475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88</xdr:row>
      <xdr:rowOff>9525</xdr:rowOff>
    </xdr:from>
    <xdr:to>
      <xdr:col>2</xdr:col>
      <xdr:colOff>3175</xdr:colOff>
      <xdr:row>89</xdr:row>
      <xdr:rowOff>0</xdr:rowOff>
    </xdr:to>
    <xdr:pic>
      <xdr:nvPicPr>
        <xdr:cNvPr id="205" name="Picture 204" descr="8718-ROYL.jpg">
          <a:extLst>
            <a:ext uri="{FF2B5EF4-FFF2-40B4-BE49-F238E27FC236}">
              <a16:creationId xmlns:a16="http://schemas.microsoft.com/office/drawing/2014/main" id="{A7975F31-9B42-4D7C-AE8A-D005399E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386048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89</xdr:row>
      <xdr:rowOff>9525</xdr:rowOff>
    </xdr:from>
    <xdr:to>
      <xdr:col>2</xdr:col>
      <xdr:colOff>3175</xdr:colOff>
      <xdr:row>90</xdr:row>
      <xdr:rowOff>0</xdr:rowOff>
    </xdr:to>
    <xdr:pic>
      <xdr:nvPicPr>
        <xdr:cNvPr id="206" name="Picture 205" descr="8718-ROYL.jpg">
          <a:extLst>
            <a:ext uri="{FF2B5EF4-FFF2-40B4-BE49-F238E27FC236}">
              <a16:creationId xmlns:a16="http://schemas.microsoft.com/office/drawing/2014/main" id="{13B3DCB8-F078-4313-B063-3CC6E7C5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39376350"/>
          <a:ext cx="508000" cy="762000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83</xdr:row>
      <xdr:rowOff>19050</xdr:rowOff>
    </xdr:from>
    <xdr:ext cx="500803" cy="752475"/>
    <xdr:pic>
      <xdr:nvPicPr>
        <xdr:cNvPr id="207" name="Picture 206">
          <a:extLst>
            <a:ext uri="{FF2B5EF4-FFF2-40B4-BE49-F238E27FC236}">
              <a16:creationId xmlns:a16="http://schemas.microsoft.com/office/drawing/2014/main" id="{E0188EBF-CDC8-45FB-B10E-BB4FB6DBD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0739675"/>
          <a:ext cx="500803" cy="75247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82</xdr:row>
      <xdr:rowOff>19050</xdr:rowOff>
    </xdr:from>
    <xdr:ext cx="500803" cy="752475"/>
    <xdr:pic>
      <xdr:nvPicPr>
        <xdr:cNvPr id="208" name="Picture 207">
          <a:extLst>
            <a:ext uri="{FF2B5EF4-FFF2-40B4-BE49-F238E27FC236}">
              <a16:creationId xmlns:a16="http://schemas.microsoft.com/office/drawing/2014/main" id="{AD7EF49B-CAA1-4C87-B1C4-F15CDEF0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49968150"/>
          <a:ext cx="500803" cy="752475"/>
        </a:xfrm>
        <a:prstGeom prst="rect">
          <a:avLst/>
        </a:prstGeom>
      </xdr:spPr>
    </xdr:pic>
    <xdr:clientData/>
  </xdr:oneCellAnchor>
  <xdr:twoCellAnchor>
    <xdr:from>
      <xdr:col>1</xdr:col>
      <xdr:colOff>9525</xdr:colOff>
      <xdr:row>82</xdr:row>
      <xdr:rowOff>9525</xdr:rowOff>
    </xdr:from>
    <xdr:to>
      <xdr:col>2</xdr:col>
      <xdr:colOff>3175</xdr:colOff>
      <xdr:row>83</xdr:row>
      <xdr:rowOff>0</xdr:rowOff>
    </xdr:to>
    <xdr:pic>
      <xdr:nvPicPr>
        <xdr:cNvPr id="210" name="Picture 209" descr="8718-ROYL.jpg">
          <a:extLst>
            <a:ext uri="{FF2B5EF4-FFF2-40B4-BE49-F238E27FC236}">
              <a16:creationId xmlns:a16="http://schemas.microsoft.com/office/drawing/2014/main" id="{7FCB93BC-1BAE-4F8F-ADBF-7A997ED1E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499586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83</xdr:row>
      <xdr:rowOff>9525</xdr:rowOff>
    </xdr:from>
    <xdr:to>
      <xdr:col>2</xdr:col>
      <xdr:colOff>3175</xdr:colOff>
      <xdr:row>84</xdr:row>
      <xdr:rowOff>0</xdr:rowOff>
    </xdr:to>
    <xdr:pic>
      <xdr:nvPicPr>
        <xdr:cNvPr id="211" name="Picture 210" descr="8718-ROYL.jpg">
          <a:extLst>
            <a:ext uri="{FF2B5EF4-FFF2-40B4-BE49-F238E27FC236}">
              <a16:creationId xmlns:a16="http://schemas.microsoft.com/office/drawing/2014/main" id="{E2095739-F276-4A99-BDE7-6DA3E467F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507301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82</xdr:row>
      <xdr:rowOff>9525</xdr:rowOff>
    </xdr:from>
    <xdr:to>
      <xdr:col>2</xdr:col>
      <xdr:colOff>3175</xdr:colOff>
      <xdr:row>83</xdr:row>
      <xdr:rowOff>0</xdr:rowOff>
    </xdr:to>
    <xdr:pic>
      <xdr:nvPicPr>
        <xdr:cNvPr id="213" name="Picture 212" descr="8718-TEAL.jpg">
          <a:extLst>
            <a:ext uri="{FF2B5EF4-FFF2-40B4-BE49-F238E27FC236}">
              <a16:creationId xmlns:a16="http://schemas.microsoft.com/office/drawing/2014/main" id="{A7A1BE3F-9A22-4A7B-A0E0-50888A16E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3875" y="128111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83</xdr:row>
      <xdr:rowOff>9525</xdr:rowOff>
    </xdr:from>
    <xdr:to>
      <xdr:col>2</xdr:col>
      <xdr:colOff>3175</xdr:colOff>
      <xdr:row>84</xdr:row>
      <xdr:rowOff>0</xdr:rowOff>
    </xdr:to>
    <xdr:pic>
      <xdr:nvPicPr>
        <xdr:cNvPr id="214" name="Picture 213" descr="8718-TEAL.jpg">
          <a:extLst>
            <a:ext uri="{FF2B5EF4-FFF2-40B4-BE49-F238E27FC236}">
              <a16:creationId xmlns:a16="http://schemas.microsoft.com/office/drawing/2014/main" id="{45BE613A-B940-4799-AC8E-7FE4FDF4E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3875" y="135826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88</xdr:row>
      <xdr:rowOff>9525</xdr:rowOff>
    </xdr:from>
    <xdr:to>
      <xdr:col>2</xdr:col>
      <xdr:colOff>3175</xdr:colOff>
      <xdr:row>89</xdr:row>
      <xdr:rowOff>0</xdr:rowOff>
    </xdr:to>
    <xdr:pic>
      <xdr:nvPicPr>
        <xdr:cNvPr id="216" name="Picture 215" descr="8718-WINE.jpg">
          <a:extLst>
            <a:ext uri="{FF2B5EF4-FFF2-40B4-BE49-F238E27FC236}">
              <a16:creationId xmlns:a16="http://schemas.microsoft.com/office/drawing/2014/main" id="{25051B5C-5380-4E50-B393-616FB1EF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3875" y="151257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89</xdr:row>
      <xdr:rowOff>9525</xdr:rowOff>
    </xdr:from>
    <xdr:to>
      <xdr:col>2</xdr:col>
      <xdr:colOff>3175</xdr:colOff>
      <xdr:row>90</xdr:row>
      <xdr:rowOff>0</xdr:rowOff>
    </xdr:to>
    <xdr:pic>
      <xdr:nvPicPr>
        <xdr:cNvPr id="217" name="Picture 216" descr="8718-WINE.jpg">
          <a:extLst>
            <a:ext uri="{FF2B5EF4-FFF2-40B4-BE49-F238E27FC236}">
              <a16:creationId xmlns:a16="http://schemas.microsoft.com/office/drawing/2014/main" id="{B7353138-EFD9-4D89-BDA0-A423C926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3875" y="15897225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12</xdr:row>
      <xdr:rowOff>19050</xdr:rowOff>
    </xdr:from>
    <xdr:to>
      <xdr:col>1</xdr:col>
      <xdr:colOff>507175</xdr:colOff>
      <xdr:row>12</xdr:row>
      <xdr:rowOff>752475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04F15D-1D5D-4D05-A73F-358CE1F40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3810000"/>
          <a:ext cx="488124" cy="733425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9</xdr:row>
      <xdr:rowOff>19050</xdr:rowOff>
    </xdr:from>
    <xdr:ext cx="494463" cy="742950"/>
    <xdr:pic>
      <xdr:nvPicPr>
        <xdr:cNvPr id="69" name="Picture 68">
          <a:extLst>
            <a:ext uri="{FF2B5EF4-FFF2-40B4-BE49-F238E27FC236}">
              <a16:creationId xmlns:a16="http://schemas.microsoft.com/office/drawing/2014/main" id="{472F3887-822F-4577-874E-0266EDA91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657475"/>
          <a:ext cx="494463" cy="742950"/>
        </a:xfrm>
        <a:prstGeom prst="rect">
          <a:avLst/>
        </a:prstGeom>
      </xdr:spPr>
    </xdr:pic>
    <xdr:clientData/>
  </xdr:oneCellAnchor>
  <xdr:twoCellAnchor editAs="oneCell">
    <xdr:from>
      <xdr:col>1</xdr:col>
      <xdr:colOff>19051</xdr:colOff>
      <xdr:row>58</xdr:row>
      <xdr:rowOff>19050</xdr:rowOff>
    </xdr:from>
    <xdr:to>
      <xdr:col>1</xdr:col>
      <xdr:colOff>497701</xdr:colOff>
      <xdr:row>58</xdr:row>
      <xdr:rowOff>738240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745CD6-476D-48A0-9626-E9F6273A1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1516975"/>
          <a:ext cx="478650" cy="71919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47</xdr:row>
      <xdr:rowOff>19050</xdr:rowOff>
    </xdr:from>
    <xdr:to>
      <xdr:col>1</xdr:col>
      <xdr:colOff>513513</xdr:colOff>
      <xdr:row>47</xdr:row>
      <xdr:rowOff>762000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99A0F19-BE0E-4FC2-BA58-77C2B9DE5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8440400"/>
          <a:ext cx="494463" cy="7429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19050</xdr:rowOff>
    </xdr:from>
    <xdr:to>
      <xdr:col>1</xdr:col>
      <xdr:colOff>504825</xdr:colOff>
      <xdr:row>8</xdr:row>
      <xdr:rowOff>748945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1DAE99-9A29-4CCC-892E-778D1AA22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657475"/>
          <a:ext cx="485775" cy="7298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31</xdr:row>
      <xdr:rowOff>38100</xdr:rowOff>
    </xdr:from>
    <xdr:to>
      <xdr:col>1</xdr:col>
      <xdr:colOff>488166</xdr:colOff>
      <xdr:row>31</xdr:row>
      <xdr:rowOff>757275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B917C1A-9FFF-4865-B24C-87D5229AB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6" y="15001875"/>
          <a:ext cx="478640" cy="7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32</xdr:row>
      <xdr:rowOff>47625</xdr:rowOff>
    </xdr:from>
    <xdr:to>
      <xdr:col>1</xdr:col>
      <xdr:colOff>507215</xdr:colOff>
      <xdr:row>32</xdr:row>
      <xdr:rowOff>766800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CEF264F-D747-491D-80EC-D2DE1396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5782925"/>
          <a:ext cx="478640" cy="7191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33</xdr:row>
      <xdr:rowOff>47625</xdr:rowOff>
    </xdr:from>
    <xdr:to>
      <xdr:col>1</xdr:col>
      <xdr:colOff>507215</xdr:colOff>
      <xdr:row>33</xdr:row>
      <xdr:rowOff>766800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999B916-01FD-44B3-A08A-6149CB38E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6554450"/>
          <a:ext cx="478640" cy="71917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2</xdr:col>
      <xdr:colOff>3175</xdr:colOff>
      <xdr:row>29</xdr:row>
      <xdr:rowOff>0</xdr:rowOff>
    </xdr:to>
    <xdr:pic>
      <xdr:nvPicPr>
        <xdr:cNvPr id="68" name="Picture 67" descr="8718-CARI.jpg">
          <a:extLst>
            <a:ext uri="{FF2B5EF4-FFF2-40B4-BE49-F238E27FC236}">
              <a16:creationId xmlns:a16="http://schemas.microsoft.com/office/drawing/2014/main" id="{5609E165-542D-4792-8FD5-C6D7B5407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3875" y="126587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2</xdr:col>
      <xdr:colOff>3175</xdr:colOff>
      <xdr:row>29</xdr:row>
      <xdr:rowOff>0</xdr:rowOff>
    </xdr:to>
    <xdr:pic>
      <xdr:nvPicPr>
        <xdr:cNvPr id="70" name="Picture 69" descr="8718-CRAL.jpg">
          <a:extLst>
            <a:ext uri="{FF2B5EF4-FFF2-40B4-BE49-F238E27FC236}">
              <a16:creationId xmlns:a16="http://schemas.microsoft.com/office/drawing/2014/main" id="{C1E2872A-8F8F-4EDF-B358-15D0899A0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3875" y="126587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2</xdr:col>
      <xdr:colOff>3175</xdr:colOff>
      <xdr:row>29</xdr:row>
      <xdr:rowOff>0</xdr:rowOff>
    </xdr:to>
    <xdr:pic>
      <xdr:nvPicPr>
        <xdr:cNvPr id="71" name="Picture 70" descr="8718-EGPL.jpg">
          <a:extLst>
            <a:ext uri="{FF2B5EF4-FFF2-40B4-BE49-F238E27FC236}">
              <a16:creationId xmlns:a16="http://schemas.microsoft.com/office/drawing/2014/main" id="{6216E3FF-F27A-4C17-B846-CDA5BA0A8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3875" y="12658725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27</xdr:row>
      <xdr:rowOff>19050</xdr:rowOff>
    </xdr:from>
    <xdr:to>
      <xdr:col>1</xdr:col>
      <xdr:colOff>510369</xdr:colOff>
      <xdr:row>27</xdr:row>
      <xdr:rowOff>757275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9E559E13-BA8E-470C-92FC-5D40DF16E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2973050"/>
          <a:ext cx="491319" cy="7382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</xdr:row>
      <xdr:rowOff>19050</xdr:rowOff>
    </xdr:from>
    <xdr:to>
      <xdr:col>1</xdr:col>
      <xdr:colOff>504901</xdr:colOff>
      <xdr:row>3</xdr:row>
      <xdr:rowOff>749058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3020EA4-1C0E-4D0A-BD32-3CBDDABA4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666750"/>
          <a:ext cx="485850" cy="73000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36</xdr:row>
      <xdr:rowOff>19050</xdr:rowOff>
    </xdr:from>
    <xdr:to>
      <xdr:col>1</xdr:col>
      <xdr:colOff>495375</xdr:colOff>
      <xdr:row>36</xdr:row>
      <xdr:rowOff>749058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551E74C-78E0-44E8-87AC-BE942F865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9221450"/>
          <a:ext cx="485850" cy="730008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44</xdr:row>
      <xdr:rowOff>9525</xdr:rowOff>
    </xdr:from>
    <xdr:ext cx="504825" cy="757238"/>
    <xdr:pic>
      <xdr:nvPicPr>
        <xdr:cNvPr id="78" name="Picture 77">
          <a:extLst>
            <a:ext uri="{FF2B5EF4-FFF2-40B4-BE49-F238E27FC236}">
              <a16:creationId xmlns:a16="http://schemas.microsoft.com/office/drawing/2014/main" id="{91F5EE84-0B1B-441C-92B4-42E6EC516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2288500"/>
          <a:ext cx="504825" cy="757238"/>
        </a:xfrm>
        <a:prstGeom prst="rect">
          <a:avLst/>
        </a:prstGeom>
      </xdr:spPr>
    </xdr:pic>
    <xdr:clientData/>
  </xdr:oneCellAnchor>
  <xdr:twoCellAnchor editAs="oneCell">
    <xdr:from>
      <xdr:col>1</xdr:col>
      <xdr:colOff>19050</xdr:colOff>
      <xdr:row>43</xdr:row>
      <xdr:rowOff>19050</xdr:rowOff>
    </xdr:from>
    <xdr:to>
      <xdr:col>1</xdr:col>
      <xdr:colOff>513825</xdr:colOff>
      <xdr:row>43</xdr:row>
      <xdr:rowOff>762468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E42AA5-85FE-4337-8C07-6580BB54E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5479375"/>
          <a:ext cx="494775" cy="743418"/>
        </a:xfrm>
        <a:prstGeom prst="rect">
          <a:avLst/>
        </a:prstGeom>
      </xdr:spPr>
    </xdr:pic>
    <xdr:clientData/>
  </xdr:twoCellAnchor>
  <xdr:twoCellAnchor editAs="oneCell">
    <xdr:from>
      <xdr:col>1</xdr:col>
      <xdr:colOff>14250</xdr:colOff>
      <xdr:row>50</xdr:row>
      <xdr:rowOff>23775</xdr:rowOff>
    </xdr:from>
    <xdr:to>
      <xdr:col>1</xdr:col>
      <xdr:colOff>509025</xdr:colOff>
      <xdr:row>50</xdr:row>
      <xdr:rowOff>767193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4550F68-A9E0-4B97-BB1B-CF841A0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00" y="29322675"/>
          <a:ext cx="494775" cy="74341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54</xdr:row>
      <xdr:rowOff>9525</xdr:rowOff>
    </xdr:from>
    <xdr:to>
      <xdr:col>2</xdr:col>
      <xdr:colOff>3175</xdr:colOff>
      <xdr:row>55</xdr:row>
      <xdr:rowOff>0</xdr:rowOff>
    </xdr:to>
    <xdr:pic>
      <xdr:nvPicPr>
        <xdr:cNvPr id="82" name="Picture 81" descr="8718-PWTR.jpg">
          <a:extLst>
            <a:ext uri="{FF2B5EF4-FFF2-40B4-BE49-F238E27FC236}">
              <a16:creationId xmlns:a16="http://schemas.microsoft.com/office/drawing/2014/main" id="{67AB6882-F139-4034-AE10-E64A82235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3875" y="2651760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11850</xdr:colOff>
      <xdr:row>53</xdr:row>
      <xdr:rowOff>21375</xdr:rowOff>
    </xdr:from>
    <xdr:to>
      <xdr:col>1</xdr:col>
      <xdr:colOff>506625</xdr:colOff>
      <xdr:row>53</xdr:row>
      <xdr:rowOff>764793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9C2C165-8221-4596-8643-30A5C20B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200" y="30472800"/>
          <a:ext cx="494775" cy="74341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81</xdr:row>
      <xdr:rowOff>9525</xdr:rowOff>
    </xdr:from>
    <xdr:to>
      <xdr:col>2</xdr:col>
      <xdr:colOff>3175</xdr:colOff>
      <xdr:row>82</xdr:row>
      <xdr:rowOff>0</xdr:rowOff>
    </xdr:to>
    <xdr:pic>
      <xdr:nvPicPr>
        <xdr:cNvPr id="86" name="Picture 85" descr="8718-TEAL.jpg">
          <a:extLst>
            <a:ext uri="{FF2B5EF4-FFF2-40B4-BE49-F238E27FC236}">
              <a16:creationId xmlns:a16="http://schemas.microsoft.com/office/drawing/2014/main" id="{FFBD9BEB-92A7-4F63-9538-BA7BE7F7B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3875" y="3421380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26100</xdr:colOff>
      <xdr:row>80</xdr:row>
      <xdr:rowOff>35625</xdr:rowOff>
    </xdr:from>
    <xdr:to>
      <xdr:col>1</xdr:col>
      <xdr:colOff>504825</xdr:colOff>
      <xdr:row>80</xdr:row>
      <xdr:rowOff>754927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E72EAF61-602B-4A66-8144-89DABB5C0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450" y="32792100"/>
          <a:ext cx="478725" cy="719302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62</xdr:row>
      <xdr:rowOff>9525</xdr:rowOff>
    </xdr:from>
    <xdr:to>
      <xdr:col>2</xdr:col>
      <xdr:colOff>3175</xdr:colOff>
      <xdr:row>63</xdr:row>
      <xdr:rowOff>0</xdr:rowOff>
    </xdr:to>
    <xdr:pic>
      <xdr:nvPicPr>
        <xdr:cNvPr id="88" name="Picture 87" descr="8718-ROYL.jpg">
          <a:extLst>
            <a:ext uri="{FF2B5EF4-FFF2-40B4-BE49-F238E27FC236}">
              <a16:creationId xmlns:a16="http://schemas.microsoft.com/office/drawing/2014/main" id="{2FB3C1DB-C0DD-46D1-B3BC-6CA136EB1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3036570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23700</xdr:colOff>
      <xdr:row>61</xdr:row>
      <xdr:rowOff>14175</xdr:rowOff>
    </xdr:from>
    <xdr:to>
      <xdr:col>2</xdr:col>
      <xdr:colOff>4125</xdr:colOff>
      <xdr:row>61</xdr:row>
      <xdr:rowOff>757593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8DCE5F-881A-4154-80A7-71A07C0A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050" y="30370350"/>
          <a:ext cx="494775" cy="74341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67</xdr:row>
      <xdr:rowOff>9525</xdr:rowOff>
    </xdr:from>
    <xdr:to>
      <xdr:col>2</xdr:col>
      <xdr:colOff>3175</xdr:colOff>
      <xdr:row>68</xdr:row>
      <xdr:rowOff>0</xdr:rowOff>
    </xdr:to>
    <xdr:pic>
      <xdr:nvPicPr>
        <xdr:cNvPr id="90" name="Picture 89" descr="8408-SKYB.jpg">
          <a:extLst>
            <a:ext uri="{FF2B5EF4-FFF2-40B4-BE49-F238E27FC236}">
              <a16:creationId xmlns:a16="http://schemas.microsoft.com/office/drawing/2014/main" id="{A875A176-7CE6-4EB9-94B3-CC7769114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23875" y="350710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70</xdr:row>
      <xdr:rowOff>9525</xdr:rowOff>
    </xdr:from>
    <xdr:to>
      <xdr:col>2</xdr:col>
      <xdr:colOff>3175</xdr:colOff>
      <xdr:row>71</xdr:row>
      <xdr:rowOff>0</xdr:rowOff>
    </xdr:to>
    <xdr:pic>
      <xdr:nvPicPr>
        <xdr:cNvPr id="91" name="Picture 90" descr="8408-SPMN.jpg">
          <a:extLst>
            <a:ext uri="{FF2B5EF4-FFF2-40B4-BE49-F238E27FC236}">
              <a16:creationId xmlns:a16="http://schemas.microsoft.com/office/drawing/2014/main" id="{4B9A45D4-C996-4D16-8FF7-97CE83934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49853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74</xdr:row>
      <xdr:rowOff>9525</xdr:rowOff>
    </xdr:from>
    <xdr:to>
      <xdr:col>2</xdr:col>
      <xdr:colOff>3175</xdr:colOff>
      <xdr:row>75</xdr:row>
      <xdr:rowOff>0</xdr:rowOff>
    </xdr:to>
    <xdr:pic>
      <xdr:nvPicPr>
        <xdr:cNvPr id="92" name="Picture 91" descr="8408-SPMN.jpg">
          <a:extLst>
            <a:ext uri="{FF2B5EF4-FFF2-40B4-BE49-F238E27FC236}">
              <a16:creationId xmlns:a16="http://schemas.microsoft.com/office/drawing/2014/main" id="{5B0401FB-1191-4F59-8BD5-118627F73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49853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73</xdr:row>
      <xdr:rowOff>9525</xdr:rowOff>
    </xdr:from>
    <xdr:to>
      <xdr:col>2</xdr:col>
      <xdr:colOff>3175</xdr:colOff>
      <xdr:row>74</xdr:row>
      <xdr:rowOff>0</xdr:rowOff>
    </xdr:to>
    <xdr:pic>
      <xdr:nvPicPr>
        <xdr:cNvPr id="93" name="Picture 92" descr="8408-SPMN.jpg">
          <a:extLst>
            <a:ext uri="{FF2B5EF4-FFF2-40B4-BE49-F238E27FC236}">
              <a16:creationId xmlns:a16="http://schemas.microsoft.com/office/drawing/2014/main" id="{ED4DCDC0-126E-49DA-A6F0-CA0FD96E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65283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72</xdr:row>
      <xdr:rowOff>9525</xdr:rowOff>
    </xdr:from>
    <xdr:to>
      <xdr:col>2</xdr:col>
      <xdr:colOff>3175</xdr:colOff>
      <xdr:row>73</xdr:row>
      <xdr:rowOff>0</xdr:rowOff>
    </xdr:to>
    <xdr:pic>
      <xdr:nvPicPr>
        <xdr:cNvPr id="94" name="Picture 93" descr="8408-SPMN.jpg">
          <a:extLst>
            <a:ext uri="{FF2B5EF4-FFF2-40B4-BE49-F238E27FC236}">
              <a16:creationId xmlns:a16="http://schemas.microsoft.com/office/drawing/2014/main" id="{D5D48965-6817-42BE-82EB-486197408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65283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71</xdr:row>
      <xdr:rowOff>9525</xdr:rowOff>
    </xdr:from>
    <xdr:to>
      <xdr:col>2</xdr:col>
      <xdr:colOff>3175</xdr:colOff>
      <xdr:row>72</xdr:row>
      <xdr:rowOff>0</xdr:rowOff>
    </xdr:to>
    <xdr:pic>
      <xdr:nvPicPr>
        <xdr:cNvPr id="95" name="Picture 94" descr="8408-SPMN.jpg">
          <a:extLst>
            <a:ext uri="{FF2B5EF4-FFF2-40B4-BE49-F238E27FC236}">
              <a16:creationId xmlns:a16="http://schemas.microsoft.com/office/drawing/2014/main" id="{FB3CF2C3-1955-4EB3-8C2E-3EDD9E3C0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65283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71</xdr:row>
      <xdr:rowOff>9525</xdr:rowOff>
    </xdr:from>
    <xdr:to>
      <xdr:col>2</xdr:col>
      <xdr:colOff>3175</xdr:colOff>
      <xdr:row>72</xdr:row>
      <xdr:rowOff>0</xdr:rowOff>
    </xdr:to>
    <xdr:pic>
      <xdr:nvPicPr>
        <xdr:cNvPr id="97" name="Picture 96" descr="8416-SPMN.jpg">
          <a:extLst>
            <a:ext uri="{FF2B5EF4-FFF2-40B4-BE49-F238E27FC236}">
              <a16:creationId xmlns:a16="http://schemas.microsoft.com/office/drawing/2014/main" id="{422C4061-52D9-49BF-88B9-B8BB6CDB7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23875" y="423957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72</xdr:row>
      <xdr:rowOff>9525</xdr:rowOff>
    </xdr:from>
    <xdr:to>
      <xdr:col>2</xdr:col>
      <xdr:colOff>3175</xdr:colOff>
      <xdr:row>73</xdr:row>
      <xdr:rowOff>0</xdr:rowOff>
    </xdr:to>
    <xdr:pic>
      <xdr:nvPicPr>
        <xdr:cNvPr id="98" name="Picture 97" descr="8747-SPMN.jpg">
          <a:extLst>
            <a:ext uri="{FF2B5EF4-FFF2-40B4-BE49-F238E27FC236}">
              <a16:creationId xmlns:a16="http://schemas.microsoft.com/office/drawing/2014/main" id="{FC454929-8378-4365-888B-8D98028A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" y="431673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73</xdr:row>
      <xdr:rowOff>9525</xdr:rowOff>
    </xdr:from>
    <xdr:to>
      <xdr:col>2</xdr:col>
      <xdr:colOff>3175</xdr:colOff>
      <xdr:row>74</xdr:row>
      <xdr:rowOff>0</xdr:rowOff>
    </xdr:to>
    <xdr:pic>
      <xdr:nvPicPr>
        <xdr:cNvPr id="99" name="Picture 98" descr="8747-SPMN.jpg">
          <a:extLst>
            <a:ext uri="{FF2B5EF4-FFF2-40B4-BE49-F238E27FC236}">
              <a16:creationId xmlns:a16="http://schemas.microsoft.com/office/drawing/2014/main" id="{708B19C1-79E0-4764-A4C9-2E22C0516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" y="439388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74</xdr:row>
      <xdr:rowOff>9525</xdr:rowOff>
    </xdr:from>
    <xdr:to>
      <xdr:col>2</xdr:col>
      <xdr:colOff>3175</xdr:colOff>
      <xdr:row>75</xdr:row>
      <xdr:rowOff>0</xdr:rowOff>
    </xdr:to>
    <xdr:pic>
      <xdr:nvPicPr>
        <xdr:cNvPr id="102" name="Picture 101" descr="8747-SPMN.jpg">
          <a:extLst>
            <a:ext uri="{FF2B5EF4-FFF2-40B4-BE49-F238E27FC236}">
              <a16:creationId xmlns:a16="http://schemas.microsoft.com/office/drawing/2014/main" id="{33B33E4C-B475-47BD-8DF7-E7C8516FB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" y="4471035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77</xdr:row>
      <xdr:rowOff>9525</xdr:rowOff>
    </xdr:from>
    <xdr:to>
      <xdr:col>2</xdr:col>
      <xdr:colOff>3175</xdr:colOff>
      <xdr:row>78</xdr:row>
      <xdr:rowOff>0</xdr:rowOff>
    </xdr:to>
    <xdr:pic>
      <xdr:nvPicPr>
        <xdr:cNvPr id="103" name="Picture 102" descr="8408-SPMN.jpg">
          <a:extLst>
            <a:ext uri="{FF2B5EF4-FFF2-40B4-BE49-F238E27FC236}">
              <a16:creationId xmlns:a16="http://schemas.microsoft.com/office/drawing/2014/main" id="{FF844365-0866-4396-8C66-1FADB9CDD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80714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76</xdr:row>
      <xdr:rowOff>9525</xdr:rowOff>
    </xdr:from>
    <xdr:to>
      <xdr:col>2</xdr:col>
      <xdr:colOff>3175</xdr:colOff>
      <xdr:row>77</xdr:row>
      <xdr:rowOff>0</xdr:rowOff>
    </xdr:to>
    <xdr:pic>
      <xdr:nvPicPr>
        <xdr:cNvPr id="104" name="Picture 103" descr="8408-SPMN.jpg">
          <a:extLst>
            <a:ext uri="{FF2B5EF4-FFF2-40B4-BE49-F238E27FC236}">
              <a16:creationId xmlns:a16="http://schemas.microsoft.com/office/drawing/2014/main" id="{5D03D48E-5EE8-4B6C-A796-9D7D98EA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72999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75</xdr:row>
      <xdr:rowOff>9525</xdr:rowOff>
    </xdr:from>
    <xdr:to>
      <xdr:col>2</xdr:col>
      <xdr:colOff>3175</xdr:colOff>
      <xdr:row>76</xdr:row>
      <xdr:rowOff>0</xdr:rowOff>
    </xdr:to>
    <xdr:pic>
      <xdr:nvPicPr>
        <xdr:cNvPr id="105" name="Picture 104" descr="8408-SPMN.jpg">
          <a:extLst>
            <a:ext uri="{FF2B5EF4-FFF2-40B4-BE49-F238E27FC236}">
              <a16:creationId xmlns:a16="http://schemas.microsoft.com/office/drawing/2014/main" id="{C359A14C-D0AE-46B3-892C-D1F2B3516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23875" y="365283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75</xdr:row>
      <xdr:rowOff>9525</xdr:rowOff>
    </xdr:from>
    <xdr:to>
      <xdr:col>2</xdr:col>
      <xdr:colOff>3175</xdr:colOff>
      <xdr:row>76</xdr:row>
      <xdr:rowOff>0</xdr:rowOff>
    </xdr:to>
    <xdr:pic>
      <xdr:nvPicPr>
        <xdr:cNvPr id="106" name="Picture 105" descr="8747-SPMN.jpg">
          <a:extLst>
            <a:ext uri="{FF2B5EF4-FFF2-40B4-BE49-F238E27FC236}">
              <a16:creationId xmlns:a16="http://schemas.microsoft.com/office/drawing/2014/main" id="{83AFDDA1-9DA3-43A7-8641-6E1BED3D8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" y="365283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76</xdr:row>
      <xdr:rowOff>9525</xdr:rowOff>
    </xdr:from>
    <xdr:to>
      <xdr:col>2</xdr:col>
      <xdr:colOff>3175</xdr:colOff>
      <xdr:row>77</xdr:row>
      <xdr:rowOff>0</xdr:rowOff>
    </xdr:to>
    <xdr:pic>
      <xdr:nvPicPr>
        <xdr:cNvPr id="107" name="Picture 106" descr="8747-SPMN.jpg">
          <a:extLst>
            <a:ext uri="{FF2B5EF4-FFF2-40B4-BE49-F238E27FC236}">
              <a16:creationId xmlns:a16="http://schemas.microsoft.com/office/drawing/2014/main" id="{9BDC09E6-195C-423D-8523-B6C133B32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" y="372999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77</xdr:row>
      <xdr:rowOff>9525</xdr:rowOff>
    </xdr:from>
    <xdr:to>
      <xdr:col>2</xdr:col>
      <xdr:colOff>3175</xdr:colOff>
      <xdr:row>78</xdr:row>
      <xdr:rowOff>0</xdr:rowOff>
    </xdr:to>
    <xdr:pic>
      <xdr:nvPicPr>
        <xdr:cNvPr id="108" name="Picture 107" descr="8747-SPMN.jpg">
          <a:extLst>
            <a:ext uri="{FF2B5EF4-FFF2-40B4-BE49-F238E27FC236}">
              <a16:creationId xmlns:a16="http://schemas.microsoft.com/office/drawing/2014/main" id="{915B0700-E35F-4E90-9EA2-ACFF1F4DA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23875" y="380714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75</xdr:row>
      <xdr:rowOff>9525</xdr:rowOff>
    </xdr:from>
    <xdr:to>
      <xdr:col>2</xdr:col>
      <xdr:colOff>3175</xdr:colOff>
      <xdr:row>76</xdr:row>
      <xdr:rowOff>0</xdr:rowOff>
    </xdr:to>
    <xdr:pic>
      <xdr:nvPicPr>
        <xdr:cNvPr id="109" name="Picture 108" descr="8758-SPMN.jpg">
          <a:extLst>
            <a:ext uri="{FF2B5EF4-FFF2-40B4-BE49-F238E27FC236}">
              <a16:creationId xmlns:a16="http://schemas.microsoft.com/office/drawing/2014/main" id="{5F4F1582-322D-41B5-93A3-BA3030F4C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23875" y="4548187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76</xdr:row>
      <xdr:rowOff>9525</xdr:rowOff>
    </xdr:from>
    <xdr:to>
      <xdr:col>2</xdr:col>
      <xdr:colOff>3175</xdr:colOff>
      <xdr:row>77</xdr:row>
      <xdr:rowOff>0</xdr:rowOff>
    </xdr:to>
    <xdr:pic>
      <xdr:nvPicPr>
        <xdr:cNvPr id="110" name="Picture 109" descr="8758-SPMN.jpg">
          <a:extLst>
            <a:ext uri="{FF2B5EF4-FFF2-40B4-BE49-F238E27FC236}">
              <a16:creationId xmlns:a16="http://schemas.microsoft.com/office/drawing/2014/main" id="{29C7B037-BEBD-406A-956B-BF8543F1C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23875" y="46253400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77</xdr:row>
      <xdr:rowOff>9525</xdr:rowOff>
    </xdr:from>
    <xdr:to>
      <xdr:col>2</xdr:col>
      <xdr:colOff>3175</xdr:colOff>
      <xdr:row>78</xdr:row>
      <xdr:rowOff>0</xdr:rowOff>
    </xdr:to>
    <xdr:pic>
      <xdr:nvPicPr>
        <xdr:cNvPr id="111" name="Picture 110" descr="8758-SPMN.jpg">
          <a:extLst>
            <a:ext uri="{FF2B5EF4-FFF2-40B4-BE49-F238E27FC236}">
              <a16:creationId xmlns:a16="http://schemas.microsoft.com/office/drawing/2014/main" id="{3D3F9F89-6FDC-43D3-9FB4-22BB4A09F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23875" y="470249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87</xdr:row>
      <xdr:rowOff>9525</xdr:rowOff>
    </xdr:from>
    <xdr:to>
      <xdr:col>2</xdr:col>
      <xdr:colOff>3175</xdr:colOff>
      <xdr:row>88</xdr:row>
      <xdr:rowOff>0</xdr:rowOff>
    </xdr:to>
    <xdr:pic>
      <xdr:nvPicPr>
        <xdr:cNvPr id="112" name="Picture 111" descr="8718-ROYL.jpg">
          <a:extLst>
            <a:ext uri="{FF2B5EF4-FFF2-40B4-BE49-F238E27FC236}">
              <a16:creationId xmlns:a16="http://schemas.microsoft.com/office/drawing/2014/main" id="{F63AF604-09B8-4766-BC4B-324E84D75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450056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87</xdr:row>
      <xdr:rowOff>9525</xdr:rowOff>
    </xdr:from>
    <xdr:to>
      <xdr:col>2</xdr:col>
      <xdr:colOff>3175</xdr:colOff>
      <xdr:row>88</xdr:row>
      <xdr:rowOff>0</xdr:rowOff>
    </xdr:to>
    <xdr:pic>
      <xdr:nvPicPr>
        <xdr:cNvPr id="113" name="Picture 112" descr="8718-WINE.jpg">
          <a:extLst>
            <a:ext uri="{FF2B5EF4-FFF2-40B4-BE49-F238E27FC236}">
              <a16:creationId xmlns:a16="http://schemas.microsoft.com/office/drawing/2014/main" id="{71CF12B6-547D-4460-BD49-869E47A54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3875" y="45005625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86</xdr:row>
      <xdr:rowOff>9525</xdr:rowOff>
    </xdr:from>
    <xdr:to>
      <xdr:col>1</xdr:col>
      <xdr:colOff>507175</xdr:colOff>
      <xdr:row>86</xdr:row>
      <xdr:rowOff>742950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34D7BD68-C7D4-4784-BA86-FED4F38B3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45005625"/>
          <a:ext cx="488124" cy="733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0</xdr:rowOff>
    </xdr:from>
    <xdr:to>
      <xdr:col>1</xdr:col>
      <xdr:colOff>295275</xdr:colOff>
      <xdr:row>1</xdr:row>
      <xdr:rowOff>304800</xdr:rowOff>
    </xdr:to>
    <xdr:sp macro="" textlink="">
      <xdr:nvSpPr>
        <xdr:cNvPr id="2" name="AutoShape 1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A0C6B891-BAA1-483F-BCDC-9182CD269E90}"/>
            </a:ext>
          </a:extLst>
        </xdr:cNvPr>
        <xdr:cNvSpPr>
          <a:spLocks noChangeAspect="1" noChangeArrowheads="1"/>
        </xdr:cNvSpPr>
      </xdr:nvSpPr>
      <xdr:spPr bwMode="auto">
        <a:xfrm>
          <a:off x="3429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3" name="AutoShape 2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F6534E93-90DA-4F8E-87F9-71504F11B307}"/>
            </a:ext>
          </a:extLst>
        </xdr:cNvPr>
        <xdr:cNvSpPr>
          <a:spLocks noChangeAspect="1" noChangeArrowheads="1"/>
        </xdr:cNvSpPr>
      </xdr:nvSpPr>
      <xdr:spPr bwMode="auto">
        <a:xfrm>
          <a:off x="3524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</xdr:row>
      <xdr:rowOff>0</xdr:rowOff>
    </xdr:from>
    <xdr:to>
      <xdr:col>13</xdr:col>
      <xdr:colOff>304800</xdr:colOff>
      <xdr:row>1</xdr:row>
      <xdr:rowOff>304800</xdr:rowOff>
    </xdr:to>
    <xdr:sp macro="" textlink="">
      <xdr:nvSpPr>
        <xdr:cNvPr id="4" name="AutoShape 3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F427C02F-5077-45FA-9832-D63F1C81F656}"/>
            </a:ext>
          </a:extLst>
        </xdr:cNvPr>
        <xdr:cNvSpPr>
          <a:spLocks noChangeAspect="1" noChangeArrowheads="1"/>
        </xdr:cNvSpPr>
      </xdr:nvSpPr>
      <xdr:spPr bwMode="auto">
        <a:xfrm>
          <a:off x="59245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3</xdr:row>
      <xdr:rowOff>9525</xdr:rowOff>
    </xdr:from>
    <xdr:to>
      <xdr:col>2</xdr:col>
      <xdr:colOff>3175</xdr:colOff>
      <xdr:row>4</xdr:row>
      <xdr:rowOff>0</xdr:rowOff>
    </xdr:to>
    <xdr:pic>
      <xdr:nvPicPr>
        <xdr:cNvPr id="5" name="Picture 4" descr="8457-BLAC.jpg">
          <a:extLst>
            <a:ext uri="{FF2B5EF4-FFF2-40B4-BE49-F238E27FC236}">
              <a16:creationId xmlns:a16="http://schemas.microsoft.com/office/drawing/2014/main" id="{5BACCD25-C4A4-42CE-9D4E-6086434A0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466725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2</xdr:col>
      <xdr:colOff>3175</xdr:colOff>
      <xdr:row>5</xdr:row>
      <xdr:rowOff>0</xdr:rowOff>
    </xdr:to>
    <xdr:pic>
      <xdr:nvPicPr>
        <xdr:cNvPr id="6" name="Picture 5" descr="8484-BLAC.jpg">
          <a:extLst>
            <a:ext uri="{FF2B5EF4-FFF2-40B4-BE49-F238E27FC236}">
              <a16:creationId xmlns:a16="http://schemas.microsoft.com/office/drawing/2014/main" id="{D6D075C1-F6E8-4B13-AE53-EB0ED4DE7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123825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2</xdr:col>
      <xdr:colOff>3175</xdr:colOff>
      <xdr:row>6</xdr:row>
      <xdr:rowOff>0</xdr:rowOff>
    </xdr:to>
    <xdr:pic>
      <xdr:nvPicPr>
        <xdr:cNvPr id="7" name="Picture 6" descr="8709-BLAC.jpg">
          <a:extLst>
            <a:ext uri="{FF2B5EF4-FFF2-40B4-BE49-F238E27FC236}">
              <a16:creationId xmlns:a16="http://schemas.microsoft.com/office/drawing/2014/main" id="{40811A97-9491-4394-BB3F-0EC712259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2009775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2</xdr:col>
      <xdr:colOff>3175</xdr:colOff>
      <xdr:row>7</xdr:row>
      <xdr:rowOff>0</xdr:rowOff>
    </xdr:to>
    <xdr:pic>
      <xdr:nvPicPr>
        <xdr:cNvPr id="8" name="Picture 7" descr="8709-BLAC.jpg">
          <a:extLst>
            <a:ext uri="{FF2B5EF4-FFF2-40B4-BE49-F238E27FC236}">
              <a16:creationId xmlns:a16="http://schemas.microsoft.com/office/drawing/2014/main" id="{10265104-A74B-49DA-9130-7FE02B5A7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278130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3175</xdr:colOff>
      <xdr:row>9</xdr:row>
      <xdr:rowOff>0</xdr:rowOff>
    </xdr:to>
    <xdr:pic>
      <xdr:nvPicPr>
        <xdr:cNvPr id="9" name="Picture 8" descr="8457-NAVY.jpg">
          <a:extLst>
            <a:ext uri="{FF2B5EF4-FFF2-40B4-BE49-F238E27FC236}">
              <a16:creationId xmlns:a16="http://schemas.microsoft.com/office/drawing/2014/main" id="{F2541D1E-F34F-4D76-A964-C69FA2BA8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3743325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2</xdr:col>
      <xdr:colOff>3175</xdr:colOff>
      <xdr:row>10</xdr:row>
      <xdr:rowOff>0</xdr:rowOff>
    </xdr:to>
    <xdr:pic>
      <xdr:nvPicPr>
        <xdr:cNvPr id="10" name="Picture 9" descr="8484-NAVY.jpg">
          <a:extLst>
            <a:ext uri="{FF2B5EF4-FFF2-40B4-BE49-F238E27FC236}">
              <a16:creationId xmlns:a16="http://schemas.microsoft.com/office/drawing/2014/main" id="{766C18C7-CEA0-409C-9F8B-98085E0FA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1950" y="451485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2</xdr:col>
      <xdr:colOff>3175</xdr:colOff>
      <xdr:row>11</xdr:row>
      <xdr:rowOff>0</xdr:rowOff>
    </xdr:to>
    <xdr:pic>
      <xdr:nvPicPr>
        <xdr:cNvPr id="11" name="Picture 10" descr="8709-NAVY.jpg">
          <a:extLst>
            <a:ext uri="{FF2B5EF4-FFF2-40B4-BE49-F238E27FC236}">
              <a16:creationId xmlns:a16="http://schemas.microsoft.com/office/drawing/2014/main" id="{B2C0BB45-3D93-4320-9D90-D85981EC1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950" y="5286375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2</xdr:col>
      <xdr:colOff>3175</xdr:colOff>
      <xdr:row>13</xdr:row>
      <xdr:rowOff>0</xdr:rowOff>
    </xdr:to>
    <xdr:pic>
      <xdr:nvPicPr>
        <xdr:cNvPr id="12" name="Picture 11" descr="8457-ROYL.jpg">
          <a:extLst>
            <a:ext uri="{FF2B5EF4-FFF2-40B4-BE49-F238E27FC236}">
              <a16:creationId xmlns:a16="http://schemas.microsoft.com/office/drawing/2014/main" id="{9CAC5D84-9438-4834-B9B6-8960AEE7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1950" y="624840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2</xdr:col>
      <xdr:colOff>3175</xdr:colOff>
      <xdr:row>14</xdr:row>
      <xdr:rowOff>0</xdr:rowOff>
    </xdr:to>
    <xdr:pic>
      <xdr:nvPicPr>
        <xdr:cNvPr id="13" name="Picture 12" descr="8484-ROYL.jpg">
          <a:extLst>
            <a:ext uri="{FF2B5EF4-FFF2-40B4-BE49-F238E27FC236}">
              <a16:creationId xmlns:a16="http://schemas.microsoft.com/office/drawing/2014/main" id="{7F877F28-6BC5-4C60-9712-2BDE58D15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1950" y="7019925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2</xdr:col>
      <xdr:colOff>3175</xdr:colOff>
      <xdr:row>15</xdr:row>
      <xdr:rowOff>0</xdr:rowOff>
    </xdr:to>
    <xdr:pic>
      <xdr:nvPicPr>
        <xdr:cNvPr id="14" name="Picture 13" descr="8709-ROYL.jpg">
          <a:extLst>
            <a:ext uri="{FF2B5EF4-FFF2-40B4-BE49-F238E27FC236}">
              <a16:creationId xmlns:a16="http://schemas.microsoft.com/office/drawing/2014/main" id="{84D2F173-DF9F-4D48-A40F-20369FC0C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1950" y="779145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2</xdr:col>
      <xdr:colOff>3175</xdr:colOff>
      <xdr:row>17</xdr:row>
      <xdr:rowOff>0</xdr:rowOff>
    </xdr:to>
    <xdr:pic>
      <xdr:nvPicPr>
        <xdr:cNvPr id="15" name="Picture 14" descr="8457-STEL.jpg">
          <a:extLst>
            <a:ext uri="{FF2B5EF4-FFF2-40B4-BE49-F238E27FC236}">
              <a16:creationId xmlns:a16="http://schemas.microsoft.com/office/drawing/2014/main" id="{AF0D4F2D-AC5D-4A1F-830D-A2ECB9636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952500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2</xdr:col>
      <xdr:colOff>3175</xdr:colOff>
      <xdr:row>18</xdr:row>
      <xdr:rowOff>0</xdr:rowOff>
    </xdr:to>
    <xdr:pic>
      <xdr:nvPicPr>
        <xdr:cNvPr id="16" name="Picture 15" descr="8484-STEL.jpg">
          <a:extLst>
            <a:ext uri="{FF2B5EF4-FFF2-40B4-BE49-F238E27FC236}">
              <a16:creationId xmlns:a16="http://schemas.microsoft.com/office/drawing/2014/main" id="{16E25B24-7D4E-442F-B519-922D5CE8C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1950" y="10296525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2</xdr:col>
      <xdr:colOff>3175</xdr:colOff>
      <xdr:row>19</xdr:row>
      <xdr:rowOff>0</xdr:rowOff>
    </xdr:to>
    <xdr:pic>
      <xdr:nvPicPr>
        <xdr:cNvPr id="17" name="Picture 16" descr="8709-STEL.jpg">
          <a:extLst>
            <a:ext uri="{FF2B5EF4-FFF2-40B4-BE49-F238E27FC236}">
              <a16:creationId xmlns:a16="http://schemas.microsoft.com/office/drawing/2014/main" id="{B80E357B-EC02-4402-AF14-1C0514D93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1950" y="11068050"/>
          <a:ext cx="536575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2</xdr:col>
      <xdr:colOff>3175</xdr:colOff>
      <xdr:row>20</xdr:row>
      <xdr:rowOff>0</xdr:rowOff>
    </xdr:to>
    <xdr:pic>
      <xdr:nvPicPr>
        <xdr:cNvPr id="18" name="Picture 17" descr="8709-STEL.jpg">
          <a:extLst>
            <a:ext uri="{FF2B5EF4-FFF2-40B4-BE49-F238E27FC236}">
              <a16:creationId xmlns:a16="http://schemas.microsoft.com/office/drawing/2014/main" id="{0ABE47AF-E818-456D-97F2-5CD367FA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1950" y="11839575"/>
          <a:ext cx="536575" cy="762000"/>
        </a:xfrm>
        <a:prstGeom prst="rect">
          <a:avLst/>
        </a:prstGeom>
      </xdr:spPr>
    </xdr:pic>
    <xdr:clientData/>
  </xdr:twoCellAnchor>
  <xdr:oneCellAnchor>
    <xdr:from>
      <xdr:col>0</xdr:col>
      <xdr:colOff>342900</xdr:colOff>
      <xdr:row>24</xdr:row>
      <xdr:rowOff>0</xdr:rowOff>
    </xdr:from>
    <xdr:ext cx="304800" cy="304800"/>
    <xdr:sp macro="" textlink="">
      <xdr:nvSpPr>
        <xdr:cNvPr id="19" name="AutoShape 1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0BD32E33-AA04-4079-AEB7-47B2B9160630}"/>
            </a:ext>
          </a:extLst>
        </xdr:cNvPr>
        <xdr:cNvSpPr>
          <a:spLocks noChangeAspect="1" noChangeArrowheads="1"/>
        </xdr:cNvSpPr>
      </xdr:nvSpPr>
      <xdr:spPr bwMode="auto">
        <a:xfrm>
          <a:off x="342900" y="135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0" name="AutoShape 2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9F510424-6F05-4316-8967-775362564B5D}"/>
            </a:ext>
          </a:extLst>
        </xdr:cNvPr>
        <xdr:cNvSpPr>
          <a:spLocks noChangeAspect="1" noChangeArrowheads="1"/>
        </xdr:cNvSpPr>
      </xdr:nvSpPr>
      <xdr:spPr bwMode="auto">
        <a:xfrm>
          <a:off x="352425" y="135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4800"/>
    <xdr:sp macro="" textlink="">
      <xdr:nvSpPr>
        <xdr:cNvPr id="21" name="AutoShape 3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924D9C7B-19D5-4CD9-879A-FE983D664505}"/>
            </a:ext>
          </a:extLst>
        </xdr:cNvPr>
        <xdr:cNvSpPr>
          <a:spLocks noChangeAspect="1" noChangeArrowheads="1"/>
        </xdr:cNvSpPr>
      </xdr:nvSpPr>
      <xdr:spPr bwMode="auto">
        <a:xfrm>
          <a:off x="5924550" y="135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342900</xdr:colOff>
      <xdr:row>24</xdr:row>
      <xdr:rowOff>0</xdr:rowOff>
    </xdr:from>
    <xdr:to>
      <xdr:col>2</xdr:col>
      <xdr:colOff>28575</xdr:colOff>
      <xdr:row>25</xdr:row>
      <xdr:rowOff>619125</xdr:rowOff>
    </xdr:to>
    <xdr:sp macro="" textlink="">
      <xdr:nvSpPr>
        <xdr:cNvPr id="22" name="AutoShape 1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CB27B98A-8B1A-4F0B-8674-56D27C4031D5}"/>
            </a:ext>
          </a:extLst>
        </xdr:cNvPr>
        <xdr:cNvSpPr>
          <a:spLocks noChangeAspect="1" noChangeArrowheads="1"/>
        </xdr:cNvSpPr>
      </xdr:nvSpPr>
      <xdr:spPr bwMode="auto">
        <a:xfrm>
          <a:off x="342900" y="13563600"/>
          <a:ext cx="5810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342900</xdr:rowOff>
    </xdr:to>
    <xdr:sp macro="" textlink="">
      <xdr:nvSpPr>
        <xdr:cNvPr id="23" name="AutoShape 2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2F763D3E-7BBC-4BF8-9F7C-2F295A00C2E6}"/>
            </a:ext>
          </a:extLst>
        </xdr:cNvPr>
        <xdr:cNvSpPr>
          <a:spLocks noChangeAspect="1" noChangeArrowheads="1"/>
        </xdr:cNvSpPr>
      </xdr:nvSpPr>
      <xdr:spPr bwMode="auto">
        <a:xfrm>
          <a:off x="352425" y="13563600"/>
          <a:ext cx="304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304800</xdr:colOff>
      <xdr:row>24</xdr:row>
      <xdr:rowOff>342900</xdr:rowOff>
    </xdr:to>
    <xdr:sp macro="" textlink="">
      <xdr:nvSpPr>
        <xdr:cNvPr id="24" name="AutoShape 3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C2353072-B3A0-4247-9452-8092E909A623}"/>
            </a:ext>
          </a:extLst>
        </xdr:cNvPr>
        <xdr:cNvSpPr>
          <a:spLocks noChangeAspect="1" noChangeArrowheads="1"/>
        </xdr:cNvSpPr>
      </xdr:nvSpPr>
      <xdr:spPr bwMode="auto">
        <a:xfrm>
          <a:off x="5924550" y="13563600"/>
          <a:ext cx="304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47625</xdr:colOff>
      <xdr:row>24</xdr:row>
      <xdr:rowOff>9525</xdr:rowOff>
    </xdr:from>
    <xdr:to>
      <xdr:col>1</xdr:col>
      <xdr:colOff>555625</xdr:colOff>
      <xdr:row>25</xdr:row>
      <xdr:rowOff>0</xdr:rowOff>
    </xdr:to>
    <xdr:pic>
      <xdr:nvPicPr>
        <xdr:cNvPr id="25" name="Picture 24" descr="8486-KHAK.jpg">
          <a:extLst>
            <a:ext uri="{FF2B5EF4-FFF2-40B4-BE49-F238E27FC236}">
              <a16:creationId xmlns:a16="http://schemas.microsoft.com/office/drawing/2014/main" id="{302498CB-CE4A-4CB3-956D-CFE42121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0050" y="13573125"/>
          <a:ext cx="498475" cy="7620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25</xdr:row>
      <xdr:rowOff>9525</xdr:rowOff>
    </xdr:from>
    <xdr:to>
      <xdr:col>1</xdr:col>
      <xdr:colOff>555625</xdr:colOff>
      <xdr:row>26</xdr:row>
      <xdr:rowOff>0</xdr:rowOff>
    </xdr:to>
    <xdr:pic>
      <xdr:nvPicPr>
        <xdr:cNvPr id="26" name="Picture 25" descr="8702-KHAK.jpg">
          <a:extLst>
            <a:ext uri="{FF2B5EF4-FFF2-40B4-BE49-F238E27FC236}">
              <a16:creationId xmlns:a16="http://schemas.microsoft.com/office/drawing/2014/main" id="{8241D463-13D7-4B62-AFFC-A809C92EB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0050" y="14344650"/>
          <a:ext cx="498475" cy="7620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27</xdr:row>
      <xdr:rowOff>9525</xdr:rowOff>
    </xdr:from>
    <xdr:to>
      <xdr:col>1</xdr:col>
      <xdr:colOff>555625</xdr:colOff>
      <xdr:row>28</xdr:row>
      <xdr:rowOff>0</xdr:rowOff>
    </xdr:to>
    <xdr:pic>
      <xdr:nvPicPr>
        <xdr:cNvPr id="27" name="Picture 26" descr="8471-WINE.jpg">
          <a:extLst>
            <a:ext uri="{FF2B5EF4-FFF2-40B4-BE49-F238E27FC236}">
              <a16:creationId xmlns:a16="http://schemas.microsoft.com/office/drawing/2014/main" id="{FC7C29D6-D348-4954-BCF6-D108A7C2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0050" y="15306675"/>
          <a:ext cx="498475" cy="7620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28</xdr:row>
      <xdr:rowOff>9525</xdr:rowOff>
    </xdr:from>
    <xdr:to>
      <xdr:col>1</xdr:col>
      <xdr:colOff>555625</xdr:colOff>
      <xdr:row>29</xdr:row>
      <xdr:rowOff>0</xdr:rowOff>
    </xdr:to>
    <xdr:pic>
      <xdr:nvPicPr>
        <xdr:cNvPr id="28" name="Picture 27" descr="8486-WINE.jpg">
          <a:extLst>
            <a:ext uri="{FF2B5EF4-FFF2-40B4-BE49-F238E27FC236}">
              <a16:creationId xmlns:a16="http://schemas.microsoft.com/office/drawing/2014/main" id="{AACD6ACD-0289-433F-8BBB-12B03C9B5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0050" y="16078200"/>
          <a:ext cx="498475" cy="7620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29</xdr:row>
      <xdr:rowOff>9525</xdr:rowOff>
    </xdr:from>
    <xdr:to>
      <xdr:col>1</xdr:col>
      <xdr:colOff>555625</xdr:colOff>
      <xdr:row>30</xdr:row>
      <xdr:rowOff>0</xdr:rowOff>
    </xdr:to>
    <xdr:pic>
      <xdr:nvPicPr>
        <xdr:cNvPr id="29" name="Picture 28" descr="8702-WINE.jpg">
          <a:extLst>
            <a:ext uri="{FF2B5EF4-FFF2-40B4-BE49-F238E27FC236}">
              <a16:creationId xmlns:a16="http://schemas.microsoft.com/office/drawing/2014/main" id="{ECD0902C-2B40-46C3-850B-F1D00C114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00050" y="16849725"/>
          <a:ext cx="498475" cy="762000"/>
        </a:xfrm>
        <a:prstGeom prst="rect">
          <a:avLst/>
        </a:prstGeom>
      </xdr:spPr>
    </xdr:pic>
    <xdr:clientData/>
  </xdr:twoCellAnchor>
  <xdr:oneCellAnchor>
    <xdr:from>
      <xdr:col>0</xdr:col>
      <xdr:colOff>342900</xdr:colOff>
      <xdr:row>23</xdr:row>
      <xdr:rowOff>0</xdr:rowOff>
    </xdr:from>
    <xdr:ext cx="304800" cy="304800"/>
    <xdr:sp macro="" textlink="">
      <xdr:nvSpPr>
        <xdr:cNvPr id="30" name="AutoShape 1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3E28C665-9799-4256-81AB-7628BAC6F1D0}"/>
            </a:ext>
          </a:extLst>
        </xdr:cNvPr>
        <xdr:cNvSpPr>
          <a:spLocks noChangeAspect="1" noChangeArrowheads="1"/>
        </xdr:cNvSpPr>
      </xdr:nvSpPr>
      <xdr:spPr bwMode="auto">
        <a:xfrm>
          <a:off x="342900" y="1279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1" name="AutoShape 2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4F0EDAEE-D366-4F89-A356-7710D90C6C31}"/>
            </a:ext>
          </a:extLst>
        </xdr:cNvPr>
        <xdr:cNvSpPr>
          <a:spLocks noChangeAspect="1" noChangeArrowheads="1"/>
        </xdr:cNvSpPr>
      </xdr:nvSpPr>
      <xdr:spPr bwMode="auto">
        <a:xfrm>
          <a:off x="352425" y="1279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</xdr:row>
      <xdr:rowOff>0</xdr:rowOff>
    </xdr:from>
    <xdr:ext cx="304800" cy="304800"/>
    <xdr:sp macro="" textlink="">
      <xdr:nvSpPr>
        <xdr:cNvPr id="32" name="AutoShape 3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EC2F9A42-48EA-4D35-9A38-5E5B84FB0C07}"/>
            </a:ext>
          </a:extLst>
        </xdr:cNvPr>
        <xdr:cNvSpPr>
          <a:spLocks noChangeAspect="1" noChangeArrowheads="1"/>
        </xdr:cNvSpPr>
      </xdr:nvSpPr>
      <xdr:spPr bwMode="auto">
        <a:xfrm>
          <a:off x="5924550" y="1279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342900</xdr:colOff>
      <xdr:row>23</xdr:row>
      <xdr:rowOff>0</xdr:rowOff>
    </xdr:from>
    <xdr:ext cx="581025" cy="1390650"/>
    <xdr:sp macro="" textlink="">
      <xdr:nvSpPr>
        <xdr:cNvPr id="33" name="AutoShape 1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EAF2CE45-BC33-4451-9D92-0716C6279B89}"/>
            </a:ext>
          </a:extLst>
        </xdr:cNvPr>
        <xdr:cNvSpPr>
          <a:spLocks noChangeAspect="1" noChangeArrowheads="1"/>
        </xdr:cNvSpPr>
      </xdr:nvSpPr>
      <xdr:spPr bwMode="auto">
        <a:xfrm>
          <a:off x="342900" y="12792075"/>
          <a:ext cx="5810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42900"/>
    <xdr:sp macro="" textlink="">
      <xdr:nvSpPr>
        <xdr:cNvPr id="34" name="AutoShape 2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67344DCE-D279-47B7-BB2C-9F8B1F06633F}"/>
            </a:ext>
          </a:extLst>
        </xdr:cNvPr>
        <xdr:cNvSpPr>
          <a:spLocks noChangeAspect="1" noChangeArrowheads="1"/>
        </xdr:cNvSpPr>
      </xdr:nvSpPr>
      <xdr:spPr bwMode="auto">
        <a:xfrm>
          <a:off x="352425" y="12792075"/>
          <a:ext cx="304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</xdr:row>
      <xdr:rowOff>0</xdr:rowOff>
    </xdr:from>
    <xdr:ext cx="304800" cy="342900"/>
    <xdr:sp macro="" textlink="">
      <xdr:nvSpPr>
        <xdr:cNvPr id="35" name="AutoShape 3" descr="ftp://guest:peaches@b2b.peachesuniforms.com/Images/Product/Garment/icon/8454-CCAR.jpg">
          <a:extLst>
            <a:ext uri="{FF2B5EF4-FFF2-40B4-BE49-F238E27FC236}">
              <a16:creationId xmlns:a16="http://schemas.microsoft.com/office/drawing/2014/main" id="{5799DBC1-EB84-4DF0-9266-991F49478747}"/>
            </a:ext>
          </a:extLst>
        </xdr:cNvPr>
        <xdr:cNvSpPr>
          <a:spLocks noChangeAspect="1" noChangeArrowheads="1"/>
        </xdr:cNvSpPr>
      </xdr:nvSpPr>
      <xdr:spPr bwMode="auto">
        <a:xfrm>
          <a:off x="5924550" y="12792075"/>
          <a:ext cx="304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9525</xdr:colOff>
      <xdr:row>23</xdr:row>
      <xdr:rowOff>9525</xdr:rowOff>
    </xdr:from>
    <xdr:to>
      <xdr:col>1</xdr:col>
      <xdr:colOff>514350</xdr:colOff>
      <xdr:row>23</xdr:row>
      <xdr:rowOff>768044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F97A0DD-61A0-4538-A3EF-AE1796CEA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2801600"/>
          <a:ext cx="504825" cy="7585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21</xdr:row>
      <xdr:rowOff>9526</xdr:rowOff>
    </xdr:from>
    <xdr:to>
      <xdr:col>1</xdr:col>
      <xdr:colOff>513513</xdr:colOff>
      <xdr:row>22</xdr:row>
      <xdr:rowOff>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0BB955D-94DB-4755-8298-8775C2BE4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287251"/>
          <a:ext cx="494463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2</xdr:col>
      <xdr:colOff>3175</xdr:colOff>
      <xdr:row>4</xdr:row>
      <xdr:rowOff>0</xdr:rowOff>
    </xdr:to>
    <xdr:pic>
      <xdr:nvPicPr>
        <xdr:cNvPr id="2" name="Picture 1" descr="3048L-WHIT.jpg">
          <a:extLst>
            <a:ext uri="{FF2B5EF4-FFF2-40B4-BE49-F238E27FC236}">
              <a16:creationId xmlns:a16="http://schemas.microsoft.com/office/drawing/2014/main" id="{09663056-4ADC-4A4B-A48C-82A94ECEE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466725"/>
          <a:ext cx="508000" cy="76200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2</xdr:col>
      <xdr:colOff>3175</xdr:colOff>
      <xdr:row>5</xdr:row>
      <xdr:rowOff>0</xdr:rowOff>
    </xdr:to>
    <xdr:pic>
      <xdr:nvPicPr>
        <xdr:cNvPr id="3" name="Picture 2" descr="8607-WHIT.jpg">
          <a:extLst>
            <a:ext uri="{FF2B5EF4-FFF2-40B4-BE49-F238E27FC236}">
              <a16:creationId xmlns:a16="http://schemas.microsoft.com/office/drawing/2014/main" id="{C0ACF2F6-836C-4462-8497-B8D29B03E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1238250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12</xdr:row>
      <xdr:rowOff>19050</xdr:rowOff>
    </xdr:from>
    <xdr:to>
      <xdr:col>1</xdr:col>
      <xdr:colOff>507175</xdr:colOff>
      <xdr:row>12</xdr:row>
      <xdr:rowOff>752475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41F257-9BD7-4526-A2AC-1A055F02D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6734175"/>
          <a:ext cx="488124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9</xdr:row>
      <xdr:rowOff>19050</xdr:rowOff>
    </xdr:from>
    <xdr:to>
      <xdr:col>1</xdr:col>
      <xdr:colOff>500835</xdr:colOff>
      <xdr:row>9</xdr:row>
      <xdr:rowOff>742950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C74FEB4-6BDC-4A80-BED0-22036685B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133850"/>
          <a:ext cx="481785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8</xdr:row>
      <xdr:rowOff>19050</xdr:rowOff>
    </xdr:from>
    <xdr:to>
      <xdr:col>1</xdr:col>
      <xdr:colOff>491310</xdr:colOff>
      <xdr:row>8</xdr:row>
      <xdr:rowOff>742950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EEC1D9-CFBC-494A-BFDD-C08FEAD9D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1819275"/>
          <a:ext cx="481785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13</xdr:row>
      <xdr:rowOff>19050</xdr:rowOff>
    </xdr:from>
    <xdr:to>
      <xdr:col>2</xdr:col>
      <xdr:colOff>1</xdr:colOff>
      <xdr:row>13</xdr:row>
      <xdr:rowOff>763257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A2C1901-F727-4D83-9987-9BC20062F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4419600"/>
          <a:ext cx="495300" cy="7442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38101</xdr:rowOff>
    </xdr:from>
    <xdr:to>
      <xdr:col>1</xdr:col>
      <xdr:colOff>505636</xdr:colOff>
      <xdr:row>3</xdr:row>
      <xdr:rowOff>762000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3010C-BC69-4B80-BD14-A6E50B671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561976"/>
          <a:ext cx="496111" cy="723899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4</xdr:row>
      <xdr:rowOff>26177</xdr:rowOff>
    </xdr:from>
    <xdr:to>
      <xdr:col>1</xdr:col>
      <xdr:colOff>503236</xdr:colOff>
      <xdr:row>4</xdr:row>
      <xdr:rowOff>752475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BE6A51-1453-443B-B371-26E9981AD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475" y="5874527"/>
          <a:ext cx="496111" cy="726298"/>
        </a:xfrm>
        <a:prstGeom prst="rect">
          <a:avLst/>
        </a:prstGeom>
      </xdr:spPr>
    </xdr:pic>
    <xdr:clientData/>
  </xdr:twoCellAnchor>
  <xdr:twoCellAnchor editAs="oneCell">
    <xdr:from>
      <xdr:col>1</xdr:col>
      <xdr:colOff>21375</xdr:colOff>
      <xdr:row>5</xdr:row>
      <xdr:rowOff>11850</xdr:rowOff>
    </xdr:from>
    <xdr:to>
      <xdr:col>2</xdr:col>
      <xdr:colOff>3136</xdr:colOff>
      <xdr:row>5</xdr:row>
      <xdr:rowOff>762000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644283-6F36-4757-8FA7-B543637EC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25" y="2078775"/>
          <a:ext cx="496111" cy="75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BBBA-2053-4BBE-989E-2970B969BBF4}">
  <sheetPr>
    <pageSetUpPr fitToPage="1"/>
  </sheetPr>
  <dimension ref="A1:K205"/>
  <sheetViews>
    <sheetView tabSelected="1" showWhiteSpace="0" topLeftCell="A19" zoomScaleNormal="100" workbookViewId="0">
      <selection activeCell="H28" sqref="H28"/>
    </sheetView>
  </sheetViews>
  <sheetFormatPr defaultRowHeight="15" x14ac:dyDescent="0.25"/>
  <cols>
    <col min="1" max="2" width="7.7109375" customWidth="1"/>
    <col min="3" max="3" width="5.85546875" bestFit="1" customWidth="1"/>
    <col min="4" max="10" width="7.7109375" style="16" customWidth="1"/>
    <col min="11" max="11" width="9.28515625" style="16" customWidth="1"/>
  </cols>
  <sheetData>
    <row r="1" spans="1:11" s="7" customFormat="1" x14ac:dyDescent="0.25">
      <c r="A1" s="67">
        <v>43780</v>
      </c>
      <c r="B1" s="67"/>
      <c r="D1" s="10"/>
      <c r="E1" s="10"/>
      <c r="F1" s="10"/>
      <c r="G1" s="10"/>
      <c r="H1" s="10"/>
      <c r="I1" s="10"/>
      <c r="J1" s="10"/>
      <c r="K1" s="52"/>
    </row>
    <row r="2" spans="1:11" ht="26.25" x14ac:dyDescent="0.25">
      <c r="A2" s="72" t="s">
        <v>118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12</v>
      </c>
    </row>
    <row r="4" spans="1:11" ht="60.75" customHeight="1" x14ac:dyDescent="0.25">
      <c r="A4" s="48" t="s">
        <v>46</v>
      </c>
      <c r="B4" s="23" t="s">
        <v>13</v>
      </c>
      <c r="C4" s="23" t="s">
        <v>101</v>
      </c>
      <c r="D4" s="17">
        <v>42</v>
      </c>
      <c r="E4" s="17">
        <v>106</v>
      </c>
      <c r="F4" s="17">
        <v>130</v>
      </c>
      <c r="G4" s="17">
        <v>135</v>
      </c>
      <c r="H4" s="17">
        <v>123</v>
      </c>
      <c r="I4" s="17">
        <v>18</v>
      </c>
      <c r="J4" s="17">
        <v>0</v>
      </c>
      <c r="K4" s="17">
        <f t="shared" ref="K4:K11" si="0">SUM(D4:J4)</f>
        <v>554</v>
      </c>
    </row>
    <row r="5" spans="1:11" ht="60.75" customHeight="1" x14ac:dyDescent="0.25">
      <c r="A5" s="37" t="s">
        <v>102</v>
      </c>
      <c r="B5" s="3" t="s">
        <v>13</v>
      </c>
      <c r="C5" s="3" t="s">
        <v>101</v>
      </c>
      <c r="D5" s="4">
        <v>54</v>
      </c>
      <c r="E5" s="4">
        <v>165</v>
      </c>
      <c r="F5" s="4">
        <v>219</v>
      </c>
      <c r="G5" s="4">
        <v>255</v>
      </c>
      <c r="H5" s="4">
        <v>204</v>
      </c>
      <c r="I5" s="4">
        <v>117</v>
      </c>
      <c r="J5" s="4">
        <v>55</v>
      </c>
      <c r="K5" s="4">
        <f t="shared" si="0"/>
        <v>1069</v>
      </c>
    </row>
    <row r="6" spans="1:11" ht="60.75" customHeight="1" x14ac:dyDescent="0.25">
      <c r="A6" s="37" t="s">
        <v>47</v>
      </c>
      <c r="B6" s="3" t="s">
        <v>13</v>
      </c>
      <c r="C6" s="3" t="s">
        <v>101</v>
      </c>
      <c r="D6" s="4">
        <v>75</v>
      </c>
      <c r="E6" s="4">
        <v>153</v>
      </c>
      <c r="F6" s="4">
        <v>181</v>
      </c>
      <c r="G6" s="4">
        <v>161</v>
      </c>
      <c r="H6" s="4">
        <v>120</v>
      </c>
      <c r="I6" s="4">
        <v>34</v>
      </c>
      <c r="J6" s="4">
        <v>0</v>
      </c>
      <c r="K6" s="4">
        <f t="shared" si="0"/>
        <v>724</v>
      </c>
    </row>
    <row r="7" spans="1:11" ht="60.75" customHeight="1" x14ac:dyDescent="0.25">
      <c r="A7" s="37" t="s">
        <v>45</v>
      </c>
      <c r="B7" s="3" t="s">
        <v>13</v>
      </c>
      <c r="C7" s="3" t="s">
        <v>101</v>
      </c>
      <c r="D7" s="4">
        <v>27</v>
      </c>
      <c r="E7" s="4">
        <v>50</v>
      </c>
      <c r="F7" s="4">
        <v>58</v>
      </c>
      <c r="G7" s="4">
        <v>43</v>
      </c>
      <c r="H7" s="4">
        <v>78</v>
      </c>
      <c r="I7" s="4">
        <v>0</v>
      </c>
      <c r="J7" s="4">
        <v>0</v>
      </c>
      <c r="K7" s="4">
        <f t="shared" si="0"/>
        <v>256</v>
      </c>
    </row>
    <row r="8" spans="1:11" ht="60.75" customHeight="1" x14ac:dyDescent="0.25">
      <c r="A8" s="37" t="s">
        <v>48</v>
      </c>
      <c r="B8" s="3" t="s">
        <v>13</v>
      </c>
      <c r="C8" s="3" t="s">
        <v>101</v>
      </c>
      <c r="D8" s="4">
        <v>60</v>
      </c>
      <c r="E8" s="4">
        <v>80</v>
      </c>
      <c r="F8" s="4">
        <v>119</v>
      </c>
      <c r="G8" s="4">
        <v>80</v>
      </c>
      <c r="H8" s="4">
        <v>42</v>
      </c>
      <c r="I8" s="4">
        <v>0</v>
      </c>
      <c r="J8" s="4">
        <v>0</v>
      </c>
      <c r="K8" s="4">
        <f t="shared" si="0"/>
        <v>381</v>
      </c>
    </row>
    <row r="9" spans="1:11" ht="60.75" customHeight="1" x14ac:dyDescent="0.25">
      <c r="A9" s="37" t="s">
        <v>103</v>
      </c>
      <c r="B9" s="3" t="s">
        <v>13</v>
      </c>
      <c r="C9" s="3" t="s">
        <v>101</v>
      </c>
      <c r="D9" s="4">
        <v>73</v>
      </c>
      <c r="E9" s="4">
        <v>110</v>
      </c>
      <c r="F9" s="4">
        <v>163</v>
      </c>
      <c r="G9" s="4">
        <v>86</v>
      </c>
      <c r="H9" s="4">
        <v>84</v>
      </c>
      <c r="I9" s="4">
        <v>57</v>
      </c>
      <c r="J9" s="4">
        <v>51</v>
      </c>
      <c r="K9" s="4">
        <f t="shared" si="0"/>
        <v>624</v>
      </c>
    </row>
    <row r="10" spans="1:11" ht="60.75" customHeight="1" x14ac:dyDescent="0.25">
      <c r="A10" s="37" t="s">
        <v>104</v>
      </c>
      <c r="B10" s="3" t="s">
        <v>13</v>
      </c>
      <c r="C10" s="3" t="s">
        <v>101</v>
      </c>
      <c r="D10" s="4">
        <v>33</v>
      </c>
      <c r="E10" s="4">
        <v>57</v>
      </c>
      <c r="F10" s="4">
        <v>71</v>
      </c>
      <c r="G10" s="4">
        <v>68</v>
      </c>
      <c r="H10" s="4">
        <v>34</v>
      </c>
      <c r="I10" s="4">
        <v>0</v>
      </c>
      <c r="J10" s="4">
        <v>0</v>
      </c>
      <c r="K10" s="4">
        <f t="shared" si="0"/>
        <v>263</v>
      </c>
    </row>
    <row r="11" spans="1:11" ht="60.75" customHeight="1" x14ac:dyDescent="0.25">
      <c r="A11" s="37" t="s">
        <v>105</v>
      </c>
      <c r="B11" s="3" t="s">
        <v>13</v>
      </c>
      <c r="C11" s="3" t="s">
        <v>101</v>
      </c>
      <c r="D11" s="4">
        <v>62</v>
      </c>
      <c r="E11" s="4">
        <v>85</v>
      </c>
      <c r="F11" s="4">
        <v>62</v>
      </c>
      <c r="G11" s="4">
        <v>39</v>
      </c>
      <c r="H11" s="4">
        <v>40</v>
      </c>
      <c r="I11" s="4">
        <v>0</v>
      </c>
      <c r="J11" s="4">
        <v>0</v>
      </c>
      <c r="K11" s="4">
        <f t="shared" si="0"/>
        <v>288</v>
      </c>
    </row>
    <row r="12" spans="1:11" s="13" customFormat="1" x14ac:dyDescent="0.25">
      <c r="A12" s="64" t="s">
        <v>58</v>
      </c>
      <c r="B12" s="65"/>
      <c r="C12" s="66"/>
      <c r="D12" s="12">
        <f t="shared" ref="D12:J12" si="1">SUM(D4:D11)</f>
        <v>426</v>
      </c>
      <c r="E12" s="12">
        <f t="shared" si="1"/>
        <v>806</v>
      </c>
      <c r="F12" s="12">
        <f t="shared" si="1"/>
        <v>1003</v>
      </c>
      <c r="G12" s="12">
        <f t="shared" si="1"/>
        <v>867</v>
      </c>
      <c r="H12" s="12">
        <f t="shared" si="1"/>
        <v>725</v>
      </c>
      <c r="I12" s="12">
        <f t="shared" si="1"/>
        <v>226</v>
      </c>
      <c r="J12" s="12">
        <f t="shared" si="1"/>
        <v>106</v>
      </c>
      <c r="K12" s="12">
        <f t="shared" ref="K12" si="2">SUM(D12:J12)</f>
        <v>4159</v>
      </c>
    </row>
    <row r="14" spans="1:11" ht="60.75" customHeight="1" x14ac:dyDescent="0.25">
      <c r="A14" s="37">
        <v>8403</v>
      </c>
      <c r="B14" s="3" t="s">
        <v>13</v>
      </c>
      <c r="C14" s="3" t="s">
        <v>119</v>
      </c>
      <c r="D14" s="4">
        <v>41</v>
      </c>
      <c r="E14" s="4">
        <v>25</v>
      </c>
      <c r="F14" s="4">
        <v>97</v>
      </c>
      <c r="G14" s="4">
        <v>37</v>
      </c>
      <c r="H14" s="4">
        <v>32</v>
      </c>
      <c r="I14" s="4">
        <v>28</v>
      </c>
      <c r="J14" s="4">
        <v>34</v>
      </c>
      <c r="K14" s="4">
        <f>SUM(D14:J14)</f>
        <v>294</v>
      </c>
    </row>
    <row r="15" spans="1:11" ht="60.75" customHeight="1" x14ac:dyDescent="0.25">
      <c r="A15" s="37">
        <v>8458</v>
      </c>
      <c r="B15" s="3" t="s">
        <v>13</v>
      </c>
      <c r="C15" s="3" t="s">
        <v>119</v>
      </c>
      <c r="D15" s="4">
        <v>22</v>
      </c>
      <c r="E15" s="4">
        <v>14</v>
      </c>
      <c r="F15" s="4">
        <v>32</v>
      </c>
      <c r="G15" s="4">
        <v>78</v>
      </c>
      <c r="H15" s="4">
        <v>42</v>
      </c>
      <c r="I15" s="4">
        <v>25</v>
      </c>
      <c r="J15" s="4">
        <v>11</v>
      </c>
      <c r="K15" s="4">
        <f>SUM(D15:J15)</f>
        <v>224</v>
      </c>
    </row>
    <row r="16" spans="1:11" s="14" customFormat="1" ht="60.75" customHeight="1" x14ac:dyDescent="0.25">
      <c r="A16" s="37" t="s">
        <v>108</v>
      </c>
      <c r="B16" s="3" t="s">
        <v>13</v>
      </c>
      <c r="C16" s="3" t="s">
        <v>14</v>
      </c>
      <c r="D16" s="6">
        <v>81</v>
      </c>
      <c r="E16" s="6">
        <v>131</v>
      </c>
      <c r="F16" s="6">
        <v>221</v>
      </c>
      <c r="G16" s="6">
        <v>106</v>
      </c>
      <c r="H16" s="6">
        <v>88</v>
      </c>
      <c r="I16" s="6">
        <v>60</v>
      </c>
      <c r="J16" s="6">
        <v>54</v>
      </c>
      <c r="K16" s="4">
        <f t="shared" ref="K16" si="3">SUM(D16:J16)</f>
        <v>741</v>
      </c>
    </row>
    <row r="17" spans="1:11" s="56" customFormat="1" x14ac:dyDescent="0.25">
      <c r="A17" s="58" t="s">
        <v>146</v>
      </c>
      <c r="B17" s="59"/>
      <c r="C17" s="60"/>
      <c r="D17" s="6">
        <v>247</v>
      </c>
      <c r="E17" s="6">
        <v>391</v>
      </c>
      <c r="F17" s="6">
        <v>394</v>
      </c>
      <c r="G17" s="6">
        <v>384</v>
      </c>
      <c r="H17" s="6">
        <v>245</v>
      </c>
      <c r="I17" s="6">
        <v>103</v>
      </c>
      <c r="J17" s="6">
        <v>102</v>
      </c>
      <c r="K17" s="6">
        <f>SUM(D17:J17)</f>
        <v>1866</v>
      </c>
    </row>
    <row r="18" spans="1:11" s="56" customFormat="1" x14ac:dyDescent="0.25">
      <c r="A18" s="58" t="s">
        <v>147</v>
      </c>
      <c r="B18" s="59"/>
      <c r="C18" s="60"/>
      <c r="D18" s="6">
        <f t="shared" ref="D18:J18" si="4">SUM(D16:D17)</f>
        <v>328</v>
      </c>
      <c r="E18" s="6">
        <f t="shared" si="4"/>
        <v>522</v>
      </c>
      <c r="F18" s="6">
        <f t="shared" si="4"/>
        <v>615</v>
      </c>
      <c r="G18" s="6">
        <f t="shared" si="4"/>
        <v>490</v>
      </c>
      <c r="H18" s="6">
        <f t="shared" si="4"/>
        <v>333</v>
      </c>
      <c r="I18" s="6">
        <f t="shared" si="4"/>
        <v>163</v>
      </c>
      <c r="J18" s="6">
        <f t="shared" si="4"/>
        <v>156</v>
      </c>
      <c r="K18" s="6">
        <f>SUM(D18:J18)</f>
        <v>2607</v>
      </c>
    </row>
    <row r="19" spans="1:11" ht="60.75" customHeight="1" x14ac:dyDescent="0.25">
      <c r="A19" s="37" t="s">
        <v>49</v>
      </c>
      <c r="B19" s="3" t="s">
        <v>13</v>
      </c>
      <c r="C19" s="3" t="s">
        <v>50</v>
      </c>
      <c r="D19" s="4">
        <v>103</v>
      </c>
      <c r="E19" s="4">
        <v>29</v>
      </c>
      <c r="F19" s="4">
        <v>75</v>
      </c>
      <c r="G19" s="4">
        <v>93</v>
      </c>
      <c r="H19" s="4">
        <v>75</v>
      </c>
      <c r="I19" s="4">
        <v>106</v>
      </c>
      <c r="J19" s="4">
        <v>114</v>
      </c>
      <c r="K19" s="4">
        <f t="shared" ref="K19:K28" si="5">SUM(D19:J19)</f>
        <v>595</v>
      </c>
    </row>
    <row r="20" spans="1:11" s="7" customFormat="1" ht="60.75" customHeight="1" x14ac:dyDescent="0.25">
      <c r="A20" s="37">
        <v>8705</v>
      </c>
      <c r="B20" s="49" t="s">
        <v>13</v>
      </c>
      <c r="C20" s="49" t="s">
        <v>119</v>
      </c>
      <c r="D20" s="50">
        <v>86</v>
      </c>
      <c r="E20" s="50">
        <v>95</v>
      </c>
      <c r="F20" s="50">
        <v>109</v>
      </c>
      <c r="G20" s="50">
        <v>139</v>
      </c>
      <c r="H20" s="50">
        <v>0</v>
      </c>
      <c r="I20" s="50">
        <v>47</v>
      </c>
      <c r="J20" s="50">
        <v>54</v>
      </c>
      <c r="K20" s="6">
        <f t="shared" si="5"/>
        <v>530</v>
      </c>
    </row>
    <row r="21" spans="1:11" s="7" customFormat="1" ht="60.75" customHeight="1" x14ac:dyDescent="0.25">
      <c r="A21" s="37" t="s">
        <v>45</v>
      </c>
      <c r="B21" s="49" t="s">
        <v>13</v>
      </c>
      <c r="C21" s="49" t="s">
        <v>119</v>
      </c>
      <c r="D21" s="50">
        <v>18</v>
      </c>
      <c r="E21" s="50">
        <v>68</v>
      </c>
      <c r="F21" s="50">
        <v>39</v>
      </c>
      <c r="G21" s="50">
        <v>63</v>
      </c>
      <c r="H21" s="50">
        <v>44</v>
      </c>
      <c r="I21" s="50">
        <v>0</v>
      </c>
      <c r="J21" s="50">
        <v>0</v>
      </c>
      <c r="K21" s="6">
        <f t="shared" si="5"/>
        <v>232</v>
      </c>
    </row>
    <row r="22" spans="1:11" s="7" customFormat="1" ht="60.75" customHeight="1" x14ac:dyDescent="0.25">
      <c r="A22" s="37" t="s">
        <v>48</v>
      </c>
      <c r="B22" s="49" t="s">
        <v>13</v>
      </c>
      <c r="C22" s="49" t="s">
        <v>119</v>
      </c>
      <c r="D22" s="50">
        <v>105</v>
      </c>
      <c r="E22" s="50">
        <v>140</v>
      </c>
      <c r="F22" s="50">
        <v>115</v>
      </c>
      <c r="G22" s="50">
        <v>138</v>
      </c>
      <c r="H22" s="50">
        <v>47</v>
      </c>
      <c r="I22" s="50">
        <v>0</v>
      </c>
      <c r="J22" s="50">
        <v>0</v>
      </c>
      <c r="K22" s="6">
        <f t="shared" si="5"/>
        <v>545</v>
      </c>
    </row>
    <row r="23" spans="1:11" s="7" customFormat="1" ht="60.75" customHeight="1" x14ac:dyDescent="0.25">
      <c r="A23" s="37" t="s">
        <v>51</v>
      </c>
      <c r="B23" s="49" t="s">
        <v>13</v>
      </c>
      <c r="C23" s="49" t="s">
        <v>50</v>
      </c>
      <c r="D23" s="50">
        <v>8</v>
      </c>
      <c r="E23" s="50">
        <v>0</v>
      </c>
      <c r="F23" s="50">
        <v>0</v>
      </c>
      <c r="G23" s="50">
        <v>30</v>
      </c>
      <c r="H23" s="50">
        <v>0</v>
      </c>
      <c r="I23" s="50">
        <v>32</v>
      </c>
      <c r="J23" s="50">
        <v>23</v>
      </c>
      <c r="K23" s="6">
        <f t="shared" si="5"/>
        <v>93</v>
      </c>
    </row>
    <row r="24" spans="1:11" s="7" customFormat="1" ht="60.75" customHeight="1" x14ac:dyDescent="0.25">
      <c r="A24" s="37" t="s">
        <v>52</v>
      </c>
      <c r="B24" s="49" t="s">
        <v>13</v>
      </c>
      <c r="C24" s="49" t="s">
        <v>50</v>
      </c>
      <c r="D24" s="50">
        <v>23</v>
      </c>
      <c r="E24" s="50">
        <v>0</v>
      </c>
      <c r="F24" s="50">
        <v>0</v>
      </c>
      <c r="G24" s="50">
        <v>0</v>
      </c>
      <c r="H24" s="50">
        <v>39</v>
      </c>
      <c r="I24" s="50">
        <v>0</v>
      </c>
      <c r="J24" s="50">
        <v>0</v>
      </c>
      <c r="K24" s="6">
        <f t="shared" si="5"/>
        <v>62</v>
      </c>
    </row>
    <row r="25" spans="1:11" s="7" customFormat="1" ht="60.75" customHeight="1" x14ac:dyDescent="0.25">
      <c r="A25" s="37" t="s">
        <v>53</v>
      </c>
      <c r="B25" s="49" t="s">
        <v>13</v>
      </c>
      <c r="C25" s="49" t="s">
        <v>50</v>
      </c>
      <c r="D25" s="50">
        <v>40</v>
      </c>
      <c r="E25" s="50">
        <v>0</v>
      </c>
      <c r="F25" s="50">
        <v>0</v>
      </c>
      <c r="G25" s="50">
        <v>54</v>
      </c>
      <c r="H25" s="50">
        <v>60</v>
      </c>
      <c r="I25" s="50">
        <v>0</v>
      </c>
      <c r="J25" s="50">
        <v>0</v>
      </c>
      <c r="K25" s="6">
        <f t="shared" si="5"/>
        <v>154</v>
      </c>
    </row>
    <row r="26" spans="1:11" s="7" customFormat="1" ht="60.75" customHeight="1" x14ac:dyDescent="0.25">
      <c r="A26" s="37">
        <v>8715</v>
      </c>
      <c r="B26" s="49" t="s">
        <v>13</v>
      </c>
      <c r="C26" s="49" t="s">
        <v>119</v>
      </c>
      <c r="D26" s="50">
        <v>14</v>
      </c>
      <c r="E26" s="50">
        <v>15</v>
      </c>
      <c r="F26" s="50">
        <v>69</v>
      </c>
      <c r="G26" s="50">
        <v>127</v>
      </c>
      <c r="H26" s="50">
        <v>149</v>
      </c>
      <c r="I26" s="50">
        <v>13</v>
      </c>
      <c r="J26" s="50">
        <v>8</v>
      </c>
      <c r="K26" s="6">
        <f t="shared" si="5"/>
        <v>395</v>
      </c>
    </row>
    <row r="27" spans="1:11" s="7" customFormat="1" ht="60.75" customHeight="1" x14ac:dyDescent="0.25">
      <c r="A27" s="37" t="s">
        <v>104</v>
      </c>
      <c r="B27" s="49" t="s">
        <v>13</v>
      </c>
      <c r="C27" s="49" t="s">
        <v>119</v>
      </c>
      <c r="D27" s="50">
        <v>106</v>
      </c>
      <c r="E27" s="50">
        <v>76</v>
      </c>
      <c r="F27" s="50">
        <v>64</v>
      </c>
      <c r="G27" s="50">
        <v>168</v>
      </c>
      <c r="H27" s="50">
        <v>58</v>
      </c>
      <c r="I27" s="50">
        <v>0</v>
      </c>
      <c r="J27" s="50">
        <v>0</v>
      </c>
      <c r="K27" s="6">
        <f t="shared" si="5"/>
        <v>472</v>
      </c>
    </row>
    <row r="28" spans="1:11" s="7" customFormat="1" ht="60.75" customHeight="1" x14ac:dyDescent="0.25">
      <c r="A28" s="37" t="s">
        <v>105</v>
      </c>
      <c r="B28" s="49" t="s">
        <v>13</v>
      </c>
      <c r="C28" s="49" t="s">
        <v>119</v>
      </c>
      <c r="D28" s="50">
        <v>61</v>
      </c>
      <c r="E28" s="50">
        <v>58</v>
      </c>
      <c r="F28" s="50">
        <v>57</v>
      </c>
      <c r="G28" s="50">
        <v>51</v>
      </c>
      <c r="H28" s="50">
        <v>56</v>
      </c>
      <c r="I28" s="50">
        <v>0</v>
      </c>
      <c r="J28" s="50">
        <v>0</v>
      </c>
      <c r="K28" s="6">
        <f t="shared" si="5"/>
        <v>283</v>
      </c>
    </row>
    <row r="29" spans="1:11" s="9" customFormat="1" x14ac:dyDescent="0.25">
      <c r="A29" s="71" t="s">
        <v>15</v>
      </c>
      <c r="B29" s="71"/>
      <c r="C29" s="71"/>
      <c r="D29" s="8">
        <f t="shared" ref="D29:J29" si="6">SUM(D19:D28,D18,D14:D15)</f>
        <v>955</v>
      </c>
      <c r="E29" s="8">
        <f t="shared" si="6"/>
        <v>1042</v>
      </c>
      <c r="F29" s="8">
        <f t="shared" si="6"/>
        <v>1272</v>
      </c>
      <c r="G29" s="8">
        <f t="shared" si="6"/>
        <v>1468</v>
      </c>
      <c r="H29" s="8">
        <f t="shared" si="6"/>
        <v>935</v>
      </c>
      <c r="I29" s="8">
        <f t="shared" si="6"/>
        <v>414</v>
      </c>
      <c r="J29" s="8">
        <f t="shared" si="6"/>
        <v>400</v>
      </c>
      <c r="K29" s="8">
        <f>SUM(K19:K28,K18,K14:K15)</f>
        <v>6486</v>
      </c>
    </row>
    <row r="30" spans="1:11" s="7" customFormat="1" x14ac:dyDescent="0.25">
      <c r="A30" s="54"/>
      <c r="B30" s="54"/>
      <c r="C30" s="54"/>
      <c r="D30" s="55"/>
      <c r="E30" s="55"/>
      <c r="F30" s="55"/>
      <c r="G30" s="55"/>
      <c r="H30" s="55"/>
      <c r="I30" s="55"/>
      <c r="J30" s="55"/>
      <c r="K30" s="10"/>
    </row>
    <row r="31" spans="1:11" ht="60.75" customHeight="1" x14ac:dyDescent="0.25">
      <c r="A31" s="37">
        <v>8458</v>
      </c>
      <c r="B31" s="49" t="s">
        <v>13</v>
      </c>
      <c r="C31" s="49" t="s">
        <v>120</v>
      </c>
      <c r="D31" s="50">
        <v>15</v>
      </c>
      <c r="E31" s="50">
        <v>30</v>
      </c>
      <c r="F31" s="50">
        <v>111</v>
      </c>
      <c r="G31" s="50">
        <v>103</v>
      </c>
      <c r="H31" s="50">
        <v>47</v>
      </c>
      <c r="I31" s="50">
        <v>116</v>
      </c>
      <c r="J31" s="50">
        <v>118</v>
      </c>
      <c r="K31" s="4">
        <f t="shared" ref="K31:K47" si="7">SUM(D31:J31)</f>
        <v>540</v>
      </c>
    </row>
    <row r="32" spans="1:11" s="14" customFormat="1" ht="60.75" customHeight="1" x14ac:dyDescent="0.25">
      <c r="A32" s="37" t="s">
        <v>108</v>
      </c>
      <c r="B32" s="3" t="s">
        <v>13</v>
      </c>
      <c r="C32" s="3" t="s">
        <v>16</v>
      </c>
      <c r="D32" s="6">
        <v>4</v>
      </c>
      <c r="E32" s="6">
        <v>20</v>
      </c>
      <c r="F32" s="6">
        <v>73</v>
      </c>
      <c r="G32" s="6">
        <v>0</v>
      </c>
      <c r="H32" s="6">
        <v>12</v>
      </c>
      <c r="I32" s="6">
        <v>0</v>
      </c>
      <c r="J32" s="6">
        <v>15</v>
      </c>
      <c r="K32" s="4">
        <f t="shared" si="7"/>
        <v>124</v>
      </c>
    </row>
    <row r="33" spans="1:11" s="56" customFormat="1" x14ac:dyDescent="0.25">
      <c r="A33" s="58" t="s">
        <v>146</v>
      </c>
      <c r="B33" s="59"/>
      <c r="C33" s="60"/>
      <c r="D33" s="6">
        <v>218</v>
      </c>
      <c r="E33" s="6">
        <v>352</v>
      </c>
      <c r="F33" s="6">
        <v>304</v>
      </c>
      <c r="G33" s="6">
        <v>346</v>
      </c>
      <c r="H33" s="6">
        <v>233</v>
      </c>
      <c r="I33" s="6">
        <v>42</v>
      </c>
      <c r="J33" s="6">
        <v>18</v>
      </c>
      <c r="K33" s="6">
        <f>SUM(D33:J33)</f>
        <v>1513</v>
      </c>
    </row>
    <row r="34" spans="1:11" s="56" customFormat="1" x14ac:dyDescent="0.25">
      <c r="A34" s="58" t="s">
        <v>147</v>
      </c>
      <c r="B34" s="59"/>
      <c r="C34" s="60"/>
      <c r="D34" s="6">
        <f t="shared" ref="D34:J34" si="8">SUM(D32:D33)</f>
        <v>222</v>
      </c>
      <c r="E34" s="6">
        <f t="shared" si="8"/>
        <v>372</v>
      </c>
      <c r="F34" s="6">
        <f t="shared" si="8"/>
        <v>377</v>
      </c>
      <c r="G34" s="6">
        <f t="shared" si="8"/>
        <v>346</v>
      </c>
      <c r="H34" s="6">
        <f t="shared" si="8"/>
        <v>245</v>
      </c>
      <c r="I34" s="6">
        <f t="shared" si="8"/>
        <v>42</v>
      </c>
      <c r="J34" s="6">
        <f t="shared" si="8"/>
        <v>33</v>
      </c>
      <c r="K34" s="6">
        <f>SUM(D34:J34)</f>
        <v>1637</v>
      </c>
    </row>
    <row r="35" spans="1:11" s="14" customFormat="1" ht="60.75" customHeight="1" x14ac:dyDescent="0.25">
      <c r="A35" s="37" t="s">
        <v>109</v>
      </c>
      <c r="B35" s="3" t="s">
        <v>13</v>
      </c>
      <c r="C35" s="3" t="s">
        <v>16</v>
      </c>
      <c r="D35" s="6">
        <v>23</v>
      </c>
      <c r="E35" s="6">
        <v>54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4">
        <f t="shared" si="7"/>
        <v>77</v>
      </c>
    </row>
    <row r="36" spans="1:11" s="56" customFormat="1" x14ac:dyDescent="0.25">
      <c r="A36" s="58" t="s">
        <v>146</v>
      </c>
      <c r="B36" s="59"/>
      <c r="C36" s="60"/>
      <c r="D36" s="6">
        <v>10</v>
      </c>
      <c r="E36" s="6">
        <v>60</v>
      </c>
      <c r="F36" s="6">
        <v>140</v>
      </c>
      <c r="G36" s="6">
        <v>150</v>
      </c>
      <c r="H36" s="6">
        <v>110</v>
      </c>
      <c r="I36" s="6">
        <v>90</v>
      </c>
      <c r="J36" s="6">
        <v>40</v>
      </c>
      <c r="K36" s="6">
        <f>SUM(D36:J36)</f>
        <v>600</v>
      </c>
    </row>
    <row r="37" spans="1:11" s="56" customFormat="1" x14ac:dyDescent="0.25">
      <c r="A37" s="58" t="s">
        <v>147</v>
      </c>
      <c r="B37" s="59"/>
      <c r="C37" s="60"/>
      <c r="D37" s="6">
        <f t="shared" ref="D37:J37" si="9">SUM(D35:D36)</f>
        <v>33</v>
      </c>
      <c r="E37" s="6">
        <f t="shared" si="9"/>
        <v>114</v>
      </c>
      <c r="F37" s="6">
        <f t="shared" si="9"/>
        <v>140</v>
      </c>
      <c r="G37" s="6">
        <f t="shared" si="9"/>
        <v>150</v>
      </c>
      <c r="H37" s="6">
        <f t="shared" si="9"/>
        <v>110</v>
      </c>
      <c r="I37" s="6">
        <f t="shared" si="9"/>
        <v>90</v>
      </c>
      <c r="J37" s="6">
        <f t="shared" si="9"/>
        <v>40</v>
      </c>
      <c r="K37" s="6">
        <f>SUM(D37:J37)</f>
        <v>677</v>
      </c>
    </row>
    <row r="38" spans="1:11" ht="60.75" customHeight="1" x14ac:dyDescent="0.25">
      <c r="A38" s="37">
        <v>8715</v>
      </c>
      <c r="B38" s="49" t="s">
        <v>13</v>
      </c>
      <c r="C38" s="49" t="s">
        <v>120</v>
      </c>
      <c r="D38" s="50">
        <v>0</v>
      </c>
      <c r="E38" s="50">
        <v>0</v>
      </c>
      <c r="F38" s="50">
        <v>135</v>
      </c>
      <c r="G38" s="50">
        <v>56</v>
      </c>
      <c r="H38" s="50">
        <v>77</v>
      </c>
      <c r="I38" s="50">
        <v>101</v>
      </c>
      <c r="J38" s="50">
        <v>192</v>
      </c>
      <c r="K38" s="4">
        <f t="shared" si="7"/>
        <v>561</v>
      </c>
    </row>
    <row r="39" spans="1:11" ht="60.75" customHeight="1" x14ac:dyDescent="0.25">
      <c r="A39" s="37" t="s">
        <v>104</v>
      </c>
      <c r="B39" s="49" t="s">
        <v>13</v>
      </c>
      <c r="C39" s="49" t="s">
        <v>120</v>
      </c>
      <c r="D39" s="50">
        <v>34</v>
      </c>
      <c r="E39" s="50">
        <v>56</v>
      </c>
      <c r="F39" s="50">
        <v>45</v>
      </c>
      <c r="G39" s="50">
        <v>37</v>
      </c>
      <c r="H39" s="50">
        <v>49</v>
      </c>
      <c r="I39" s="50">
        <v>0</v>
      </c>
      <c r="J39" s="50">
        <v>0</v>
      </c>
      <c r="K39" s="4">
        <f t="shared" si="7"/>
        <v>221</v>
      </c>
    </row>
    <row r="40" spans="1:11" ht="60.75" customHeight="1" x14ac:dyDescent="0.25">
      <c r="A40" s="37" t="s">
        <v>105</v>
      </c>
      <c r="B40" s="49" t="s">
        <v>13</v>
      </c>
      <c r="C40" s="49" t="s">
        <v>120</v>
      </c>
      <c r="D40" s="50">
        <v>0</v>
      </c>
      <c r="E40" s="50">
        <v>17</v>
      </c>
      <c r="F40" s="50">
        <v>0</v>
      </c>
      <c r="G40" s="50">
        <v>26</v>
      </c>
      <c r="H40" s="50">
        <v>20</v>
      </c>
      <c r="I40" s="50">
        <v>0</v>
      </c>
      <c r="J40" s="50">
        <v>0</v>
      </c>
      <c r="K40" s="4">
        <f t="shared" si="7"/>
        <v>63</v>
      </c>
    </row>
    <row r="41" spans="1:11" s="14" customFormat="1" ht="60.75" customHeight="1" x14ac:dyDescent="0.25">
      <c r="A41" s="37" t="s">
        <v>110</v>
      </c>
      <c r="B41" s="3" t="s">
        <v>13</v>
      </c>
      <c r="C41" s="3" t="s">
        <v>16</v>
      </c>
      <c r="D41" s="6">
        <v>0</v>
      </c>
      <c r="E41" s="6">
        <v>31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4">
        <f t="shared" si="7"/>
        <v>31</v>
      </c>
    </row>
    <row r="42" spans="1:11" s="56" customFormat="1" x14ac:dyDescent="0.25">
      <c r="A42" s="58" t="s">
        <v>146</v>
      </c>
      <c r="B42" s="59"/>
      <c r="C42" s="60"/>
      <c r="D42" s="6">
        <v>200</v>
      </c>
      <c r="E42" s="6">
        <v>250</v>
      </c>
      <c r="F42" s="6">
        <v>260</v>
      </c>
      <c r="G42" s="6">
        <v>210</v>
      </c>
      <c r="H42" s="6">
        <v>200</v>
      </c>
      <c r="I42" s="6">
        <v>70</v>
      </c>
      <c r="J42" s="6">
        <v>10</v>
      </c>
      <c r="K42" s="6">
        <f>SUM(D42:J42)</f>
        <v>1200</v>
      </c>
    </row>
    <row r="43" spans="1:11" s="56" customFormat="1" x14ac:dyDescent="0.25">
      <c r="A43" s="58" t="s">
        <v>147</v>
      </c>
      <c r="B43" s="59"/>
      <c r="C43" s="60"/>
      <c r="D43" s="6">
        <f t="shared" ref="D43:J43" si="10">SUM(D41:D42)</f>
        <v>200</v>
      </c>
      <c r="E43" s="6">
        <f t="shared" si="10"/>
        <v>281</v>
      </c>
      <c r="F43" s="6">
        <f t="shared" si="10"/>
        <v>260</v>
      </c>
      <c r="G43" s="6">
        <f t="shared" si="10"/>
        <v>210</v>
      </c>
      <c r="H43" s="6">
        <f t="shared" si="10"/>
        <v>200</v>
      </c>
      <c r="I43" s="6">
        <f t="shared" si="10"/>
        <v>70</v>
      </c>
      <c r="J43" s="6">
        <f t="shared" si="10"/>
        <v>10</v>
      </c>
      <c r="K43" s="6">
        <f>SUM(D43:J43)</f>
        <v>1231</v>
      </c>
    </row>
    <row r="44" spans="1:11" s="14" customFormat="1" ht="60.75" customHeight="1" x14ac:dyDescent="0.25">
      <c r="A44" s="37" t="s">
        <v>111</v>
      </c>
      <c r="B44" s="3" t="s">
        <v>13</v>
      </c>
      <c r="C44" s="3" t="s">
        <v>16</v>
      </c>
      <c r="D44" s="6">
        <v>0</v>
      </c>
      <c r="E44" s="6">
        <v>27</v>
      </c>
      <c r="F44" s="6">
        <v>0</v>
      </c>
      <c r="G44" s="6">
        <v>17</v>
      </c>
      <c r="H44" s="6">
        <v>0</v>
      </c>
      <c r="I44" s="6">
        <v>0</v>
      </c>
      <c r="J44" s="6">
        <v>0</v>
      </c>
      <c r="K44" s="4">
        <f t="shared" si="7"/>
        <v>44</v>
      </c>
    </row>
    <row r="45" spans="1:11" s="56" customFormat="1" x14ac:dyDescent="0.25">
      <c r="A45" s="58" t="s">
        <v>146</v>
      </c>
      <c r="B45" s="59"/>
      <c r="C45" s="60"/>
      <c r="D45" s="6">
        <v>0</v>
      </c>
      <c r="E45" s="6">
        <v>50</v>
      </c>
      <c r="F45" s="6">
        <v>110</v>
      </c>
      <c r="G45" s="6">
        <v>40</v>
      </c>
      <c r="H45" s="6">
        <v>30</v>
      </c>
      <c r="I45" s="6">
        <v>0</v>
      </c>
      <c r="J45" s="6">
        <v>0</v>
      </c>
      <c r="K45" s="6">
        <f>SUM(D45:J45)</f>
        <v>230</v>
      </c>
    </row>
    <row r="46" spans="1:11" s="56" customFormat="1" x14ac:dyDescent="0.25">
      <c r="A46" s="58" t="s">
        <v>147</v>
      </c>
      <c r="B46" s="59"/>
      <c r="C46" s="60"/>
      <c r="D46" s="6">
        <f t="shared" ref="D46:J46" si="11">SUM(D44:D45)</f>
        <v>0</v>
      </c>
      <c r="E46" s="6">
        <f t="shared" si="11"/>
        <v>77</v>
      </c>
      <c r="F46" s="6">
        <f t="shared" si="11"/>
        <v>110</v>
      </c>
      <c r="G46" s="6">
        <f t="shared" si="11"/>
        <v>57</v>
      </c>
      <c r="H46" s="6">
        <f t="shared" si="11"/>
        <v>30</v>
      </c>
      <c r="I46" s="6">
        <f t="shared" si="11"/>
        <v>0</v>
      </c>
      <c r="J46" s="6">
        <f t="shared" si="11"/>
        <v>0</v>
      </c>
      <c r="K46" s="6">
        <f>SUM(D46:J46)</f>
        <v>274</v>
      </c>
    </row>
    <row r="47" spans="1:11" s="14" customFormat="1" ht="60.75" customHeight="1" x14ac:dyDescent="0.25">
      <c r="A47" s="37" t="s">
        <v>112</v>
      </c>
      <c r="B47" s="3" t="s">
        <v>13</v>
      </c>
      <c r="C47" s="3" t="s">
        <v>16</v>
      </c>
      <c r="D47" s="6">
        <v>70</v>
      </c>
      <c r="E47" s="6">
        <v>81</v>
      </c>
      <c r="F47" s="6">
        <v>82</v>
      </c>
      <c r="G47" s="6">
        <v>50</v>
      </c>
      <c r="H47" s="6">
        <v>69</v>
      </c>
      <c r="I47" s="6">
        <v>0</v>
      </c>
      <c r="J47" s="6">
        <v>0</v>
      </c>
      <c r="K47" s="4">
        <f t="shared" si="7"/>
        <v>352</v>
      </c>
    </row>
    <row r="48" spans="1:11" s="56" customFormat="1" x14ac:dyDescent="0.25">
      <c r="A48" s="58" t="s">
        <v>146</v>
      </c>
      <c r="B48" s="59"/>
      <c r="C48" s="60"/>
      <c r="D48" s="6">
        <v>0</v>
      </c>
      <c r="E48" s="6">
        <v>0</v>
      </c>
      <c r="F48" s="6">
        <v>30</v>
      </c>
      <c r="G48" s="6">
        <v>20</v>
      </c>
      <c r="H48" s="6">
        <v>0</v>
      </c>
      <c r="I48" s="6">
        <v>0</v>
      </c>
      <c r="J48" s="6">
        <v>0</v>
      </c>
      <c r="K48" s="6">
        <f>SUM(D48:J48)</f>
        <v>50</v>
      </c>
    </row>
    <row r="49" spans="1:11" s="56" customFormat="1" x14ac:dyDescent="0.25">
      <c r="A49" s="58" t="s">
        <v>147</v>
      </c>
      <c r="B49" s="59"/>
      <c r="C49" s="60"/>
      <c r="D49" s="6">
        <f t="shared" ref="D49:J49" si="12">SUM(D47:D48)</f>
        <v>70</v>
      </c>
      <c r="E49" s="6">
        <f t="shared" si="12"/>
        <v>81</v>
      </c>
      <c r="F49" s="6">
        <f t="shared" si="12"/>
        <v>112</v>
      </c>
      <c r="G49" s="6">
        <f t="shared" si="12"/>
        <v>70</v>
      </c>
      <c r="H49" s="6">
        <f t="shared" si="12"/>
        <v>69</v>
      </c>
      <c r="I49" s="6">
        <f t="shared" si="12"/>
        <v>0</v>
      </c>
      <c r="J49" s="6">
        <f t="shared" si="12"/>
        <v>0</v>
      </c>
      <c r="K49" s="6">
        <f>SUM(D49:J49)</f>
        <v>402</v>
      </c>
    </row>
    <row r="50" spans="1:11" s="13" customFormat="1" x14ac:dyDescent="0.25">
      <c r="A50" s="64" t="s">
        <v>27</v>
      </c>
      <c r="B50" s="65"/>
      <c r="C50" s="66"/>
      <c r="D50" s="12">
        <f t="shared" ref="D50:J50" si="13">SUM(D49,D46,D43,D37:D40,D34,D31)</f>
        <v>574</v>
      </c>
      <c r="E50" s="12">
        <f t="shared" si="13"/>
        <v>1028</v>
      </c>
      <c r="F50" s="12">
        <f t="shared" si="13"/>
        <v>1290</v>
      </c>
      <c r="G50" s="12">
        <f t="shared" si="13"/>
        <v>1055</v>
      </c>
      <c r="H50" s="12">
        <f t="shared" si="13"/>
        <v>847</v>
      </c>
      <c r="I50" s="12">
        <f t="shared" si="13"/>
        <v>419</v>
      </c>
      <c r="J50" s="12">
        <f t="shared" si="13"/>
        <v>393</v>
      </c>
      <c r="K50" s="12">
        <f>SUM(K49,K46,K43,K37:K40,K34,K31)</f>
        <v>5606</v>
      </c>
    </row>
    <row r="52" spans="1:11" s="14" customFormat="1" ht="60.75" customHeight="1" x14ac:dyDescent="0.25">
      <c r="A52" s="37" t="s">
        <v>108</v>
      </c>
      <c r="B52" s="3" t="s">
        <v>13</v>
      </c>
      <c r="C52" s="3" t="s">
        <v>113</v>
      </c>
      <c r="D52" s="4">
        <v>44</v>
      </c>
      <c r="E52" s="4">
        <v>7</v>
      </c>
      <c r="F52" s="4">
        <v>1</v>
      </c>
      <c r="G52" s="4">
        <v>10</v>
      </c>
      <c r="H52" s="4">
        <v>0</v>
      </c>
      <c r="I52" s="4">
        <v>2</v>
      </c>
      <c r="J52" s="4">
        <v>11</v>
      </c>
      <c r="K52" s="4">
        <f t="shared" ref="K52:K56" si="14">SUM(D52:J52)</f>
        <v>75</v>
      </c>
    </row>
    <row r="53" spans="1:11" s="14" customFormat="1" ht="60.75" customHeight="1" x14ac:dyDescent="0.25">
      <c r="A53" s="37" t="s">
        <v>109</v>
      </c>
      <c r="B53" s="3" t="s">
        <v>13</v>
      </c>
      <c r="C53" s="3" t="s">
        <v>113</v>
      </c>
      <c r="D53" s="4">
        <v>0</v>
      </c>
      <c r="E53" s="4">
        <v>0</v>
      </c>
      <c r="F53" s="4">
        <v>26</v>
      </c>
      <c r="G53" s="4">
        <v>0</v>
      </c>
      <c r="H53" s="4">
        <v>0</v>
      </c>
      <c r="I53" s="4">
        <v>0</v>
      </c>
      <c r="J53" s="4">
        <v>34</v>
      </c>
      <c r="K53" s="4">
        <f t="shared" si="14"/>
        <v>60</v>
      </c>
    </row>
    <row r="54" spans="1:11" s="14" customFormat="1" ht="60.75" customHeight="1" x14ac:dyDescent="0.25">
      <c r="A54" s="37" t="s">
        <v>110</v>
      </c>
      <c r="B54" s="3" t="s">
        <v>13</v>
      </c>
      <c r="C54" s="3" t="s">
        <v>113</v>
      </c>
      <c r="D54" s="4">
        <v>25</v>
      </c>
      <c r="E54" s="4">
        <v>14</v>
      </c>
      <c r="F54" s="4">
        <v>4</v>
      </c>
      <c r="G54" s="4">
        <v>38</v>
      </c>
      <c r="H54" s="4">
        <v>15</v>
      </c>
      <c r="I54" s="4">
        <v>0</v>
      </c>
      <c r="J54" s="4">
        <v>61</v>
      </c>
      <c r="K54" s="4">
        <f t="shared" si="14"/>
        <v>157</v>
      </c>
    </row>
    <row r="55" spans="1:11" s="14" customFormat="1" ht="60.75" customHeight="1" x14ac:dyDescent="0.25">
      <c r="A55" s="37" t="s">
        <v>111</v>
      </c>
      <c r="B55" s="3" t="s">
        <v>13</v>
      </c>
      <c r="C55" s="3" t="s">
        <v>113</v>
      </c>
      <c r="D55" s="4">
        <v>97</v>
      </c>
      <c r="E55" s="4">
        <v>7</v>
      </c>
      <c r="F55" s="4">
        <v>0</v>
      </c>
      <c r="G55" s="4">
        <v>5</v>
      </c>
      <c r="H55" s="4">
        <v>0</v>
      </c>
      <c r="I55" s="4">
        <v>0</v>
      </c>
      <c r="J55" s="4">
        <v>0</v>
      </c>
      <c r="K55" s="4">
        <f t="shared" si="14"/>
        <v>109</v>
      </c>
    </row>
    <row r="56" spans="1:11" s="14" customFormat="1" ht="60.75" customHeight="1" x14ac:dyDescent="0.25">
      <c r="A56" s="37" t="s">
        <v>112</v>
      </c>
      <c r="B56" s="3" t="s">
        <v>13</v>
      </c>
      <c r="C56" s="3" t="s">
        <v>113</v>
      </c>
      <c r="D56" s="4">
        <v>9</v>
      </c>
      <c r="E56" s="4">
        <v>7</v>
      </c>
      <c r="F56" s="4">
        <v>25</v>
      </c>
      <c r="G56" s="4">
        <v>6</v>
      </c>
      <c r="H56" s="4">
        <v>2</v>
      </c>
      <c r="I56" s="4">
        <v>0</v>
      </c>
      <c r="J56" s="4">
        <v>0</v>
      </c>
      <c r="K56" s="4">
        <f t="shared" si="14"/>
        <v>49</v>
      </c>
    </row>
    <row r="57" spans="1:11" s="20" customFormat="1" x14ac:dyDescent="0.25">
      <c r="A57" s="61" t="s">
        <v>125</v>
      </c>
      <c r="B57" s="62"/>
      <c r="C57" s="63"/>
      <c r="D57" s="2">
        <f t="shared" ref="D57:J57" si="15">SUM(D52:D56)</f>
        <v>175</v>
      </c>
      <c r="E57" s="2">
        <f t="shared" si="15"/>
        <v>35</v>
      </c>
      <c r="F57" s="2">
        <f t="shared" si="15"/>
        <v>56</v>
      </c>
      <c r="G57" s="2">
        <f t="shared" si="15"/>
        <v>59</v>
      </c>
      <c r="H57" s="2">
        <f t="shared" si="15"/>
        <v>17</v>
      </c>
      <c r="I57" s="2">
        <f t="shared" si="15"/>
        <v>2</v>
      </c>
      <c r="J57" s="2">
        <f t="shared" si="15"/>
        <v>106</v>
      </c>
      <c r="K57" s="2">
        <f>SUM(D57:J57)</f>
        <v>450</v>
      </c>
    </row>
    <row r="58" spans="1:11" s="14" customFormat="1" x14ac:dyDescent="0.25">
      <c r="D58" s="21"/>
      <c r="E58" s="21"/>
      <c r="F58" s="21"/>
      <c r="G58" s="21"/>
      <c r="H58" s="21"/>
      <c r="I58" s="21"/>
      <c r="J58" s="21"/>
      <c r="K58" s="21"/>
    </row>
    <row r="59" spans="1:11" s="14" customFormat="1" ht="60.75" customHeight="1" x14ac:dyDescent="0.25">
      <c r="A59" s="37" t="s">
        <v>109</v>
      </c>
      <c r="B59" s="3" t="s">
        <v>13</v>
      </c>
      <c r="C59" s="3" t="s">
        <v>114</v>
      </c>
      <c r="D59" s="4">
        <v>4</v>
      </c>
      <c r="E59" s="4">
        <v>0</v>
      </c>
      <c r="F59" s="4">
        <v>0</v>
      </c>
      <c r="G59" s="4">
        <v>0</v>
      </c>
      <c r="H59" s="4">
        <v>0</v>
      </c>
      <c r="I59" s="4">
        <v>43</v>
      </c>
      <c r="J59" s="4">
        <v>13</v>
      </c>
      <c r="K59" s="4">
        <v>271</v>
      </c>
    </row>
    <row r="60" spans="1:11" s="14" customFormat="1" ht="60.75" customHeight="1" x14ac:dyDescent="0.25">
      <c r="A60" s="37" t="s">
        <v>110</v>
      </c>
      <c r="B60" s="3" t="s">
        <v>13</v>
      </c>
      <c r="C60" s="3" t="s">
        <v>114</v>
      </c>
      <c r="D60" s="4">
        <v>3</v>
      </c>
      <c r="E60" s="4">
        <v>25</v>
      </c>
      <c r="F60" s="4">
        <v>0</v>
      </c>
      <c r="G60" s="4">
        <v>24</v>
      </c>
      <c r="H60" s="4">
        <v>2</v>
      </c>
      <c r="I60" s="4">
        <v>25</v>
      </c>
      <c r="J60" s="4">
        <v>4</v>
      </c>
      <c r="K60" s="4">
        <v>244</v>
      </c>
    </row>
    <row r="61" spans="1:11" s="14" customFormat="1" ht="60.75" customHeight="1" x14ac:dyDescent="0.25">
      <c r="A61" s="37" t="s">
        <v>111</v>
      </c>
      <c r="B61" s="3" t="s">
        <v>13</v>
      </c>
      <c r="C61" s="3" t="s">
        <v>114</v>
      </c>
      <c r="D61" s="4">
        <v>6</v>
      </c>
      <c r="E61" s="4">
        <v>13</v>
      </c>
      <c r="F61" s="4">
        <v>6</v>
      </c>
      <c r="G61" s="4">
        <v>0</v>
      </c>
      <c r="H61" s="4">
        <v>0</v>
      </c>
      <c r="I61" s="4">
        <v>0</v>
      </c>
      <c r="J61" s="4">
        <v>0</v>
      </c>
      <c r="K61" s="4">
        <v>75</v>
      </c>
    </row>
    <row r="62" spans="1:11" s="14" customFormat="1" ht="60.75" customHeight="1" x14ac:dyDescent="0.25">
      <c r="A62" s="37" t="s">
        <v>112</v>
      </c>
      <c r="B62" s="3" t="s">
        <v>13</v>
      </c>
      <c r="C62" s="3" t="s">
        <v>114</v>
      </c>
      <c r="D62" s="4">
        <v>0</v>
      </c>
      <c r="E62" s="4">
        <v>5</v>
      </c>
      <c r="F62" s="4">
        <v>19</v>
      </c>
      <c r="G62" s="4">
        <v>32</v>
      </c>
      <c r="H62" s="4">
        <v>23</v>
      </c>
      <c r="I62" s="4">
        <v>0</v>
      </c>
      <c r="J62" s="4">
        <v>0</v>
      </c>
      <c r="K62" s="4">
        <v>111</v>
      </c>
    </row>
    <row r="63" spans="1:11" s="20" customFormat="1" x14ac:dyDescent="0.25">
      <c r="A63" s="61" t="s">
        <v>115</v>
      </c>
      <c r="B63" s="62"/>
      <c r="C63" s="63"/>
      <c r="D63" s="2">
        <f t="shared" ref="D63:K63" si="16">SUM(D59:D62)</f>
        <v>13</v>
      </c>
      <c r="E63" s="2">
        <f t="shared" si="16"/>
        <v>43</v>
      </c>
      <c r="F63" s="2">
        <f t="shared" si="16"/>
        <v>25</v>
      </c>
      <c r="G63" s="2">
        <f t="shared" si="16"/>
        <v>56</v>
      </c>
      <c r="H63" s="2">
        <f t="shared" si="16"/>
        <v>25</v>
      </c>
      <c r="I63" s="2">
        <f t="shared" si="16"/>
        <v>68</v>
      </c>
      <c r="J63" s="2">
        <f t="shared" si="16"/>
        <v>17</v>
      </c>
      <c r="K63" s="2">
        <f t="shared" si="16"/>
        <v>701</v>
      </c>
    </row>
    <row r="64" spans="1:11" s="14" customFormat="1" x14ac:dyDescent="0.25">
      <c r="D64" s="21"/>
      <c r="E64" s="21"/>
      <c r="F64" s="21"/>
      <c r="G64" s="21"/>
      <c r="H64" s="21"/>
      <c r="I64" s="21"/>
      <c r="J64" s="21"/>
      <c r="K64" s="21"/>
    </row>
    <row r="65" spans="1:11" s="51" customFormat="1" ht="60.75" customHeight="1" x14ac:dyDescent="0.25">
      <c r="A65" s="37" t="s">
        <v>46</v>
      </c>
      <c r="B65" s="49" t="s">
        <v>13</v>
      </c>
      <c r="C65" s="49" t="s">
        <v>54</v>
      </c>
      <c r="D65" s="50">
        <v>55</v>
      </c>
      <c r="E65" s="50">
        <v>3</v>
      </c>
      <c r="F65" s="50">
        <v>0</v>
      </c>
      <c r="G65" s="50">
        <v>2</v>
      </c>
      <c r="H65" s="50">
        <v>0</v>
      </c>
      <c r="I65" s="50">
        <v>0</v>
      </c>
      <c r="J65" s="50">
        <v>3</v>
      </c>
      <c r="K65" s="50">
        <f t="shared" ref="K65:K77" si="17">SUM(D65:J65)</f>
        <v>63</v>
      </c>
    </row>
    <row r="66" spans="1:11" ht="60.75" customHeight="1" x14ac:dyDescent="0.25">
      <c r="A66" s="37" t="s">
        <v>49</v>
      </c>
      <c r="B66" s="3" t="s">
        <v>13</v>
      </c>
      <c r="C66" s="3" t="s">
        <v>54</v>
      </c>
      <c r="D66" s="4">
        <v>34</v>
      </c>
      <c r="E66" s="4">
        <v>3</v>
      </c>
      <c r="F66" s="4">
        <v>18</v>
      </c>
      <c r="G66" s="4">
        <v>22</v>
      </c>
      <c r="H66" s="4">
        <v>76</v>
      </c>
      <c r="I66" s="4">
        <v>55</v>
      </c>
      <c r="J66" s="4">
        <v>37</v>
      </c>
      <c r="K66" s="4">
        <f t="shared" si="17"/>
        <v>245</v>
      </c>
    </row>
    <row r="67" spans="1:11" s="51" customFormat="1" ht="60.75" customHeight="1" x14ac:dyDescent="0.25">
      <c r="A67" s="37" t="s">
        <v>102</v>
      </c>
      <c r="B67" s="49" t="s">
        <v>13</v>
      </c>
      <c r="C67" s="49" t="s">
        <v>54</v>
      </c>
      <c r="D67" s="50">
        <v>0</v>
      </c>
      <c r="E67" s="50">
        <v>0</v>
      </c>
      <c r="F67" s="50">
        <v>8</v>
      </c>
      <c r="G67" s="50">
        <v>29</v>
      </c>
      <c r="H67" s="50">
        <v>26</v>
      </c>
      <c r="I67" s="50">
        <v>6</v>
      </c>
      <c r="J67" s="50">
        <v>14</v>
      </c>
      <c r="K67" s="50">
        <f t="shared" si="17"/>
        <v>83</v>
      </c>
    </row>
    <row r="68" spans="1:11" ht="60.75" customHeight="1" x14ac:dyDescent="0.25">
      <c r="A68" s="37" t="s">
        <v>47</v>
      </c>
      <c r="B68" s="3" t="s">
        <v>13</v>
      </c>
      <c r="C68" s="3" t="s">
        <v>54</v>
      </c>
      <c r="D68" s="4">
        <v>123</v>
      </c>
      <c r="E68" s="4">
        <v>135</v>
      </c>
      <c r="F68" s="4">
        <v>91</v>
      </c>
      <c r="G68" s="4">
        <v>108</v>
      </c>
      <c r="H68" s="4">
        <v>79</v>
      </c>
      <c r="I68" s="4">
        <v>49</v>
      </c>
      <c r="J68" s="4">
        <v>59</v>
      </c>
      <c r="K68" s="4">
        <f t="shared" si="17"/>
        <v>644</v>
      </c>
    </row>
    <row r="69" spans="1:11" ht="60.75" customHeight="1" x14ac:dyDescent="0.25">
      <c r="A69" s="37" t="s">
        <v>45</v>
      </c>
      <c r="B69" s="3" t="s">
        <v>13</v>
      </c>
      <c r="C69" s="3" t="s">
        <v>54</v>
      </c>
      <c r="D69" s="4">
        <v>28</v>
      </c>
      <c r="E69" s="4">
        <v>0</v>
      </c>
      <c r="F69" s="4">
        <v>0</v>
      </c>
      <c r="G69" s="4">
        <v>0</v>
      </c>
      <c r="H69" s="4">
        <v>11</v>
      </c>
      <c r="I69" s="4">
        <v>0</v>
      </c>
      <c r="J69" s="4">
        <v>0</v>
      </c>
      <c r="K69" s="4">
        <f t="shared" si="17"/>
        <v>39</v>
      </c>
    </row>
    <row r="70" spans="1:11" ht="60.75" customHeight="1" x14ac:dyDescent="0.25">
      <c r="A70" s="37" t="s">
        <v>48</v>
      </c>
      <c r="B70" s="3" t="s">
        <v>13</v>
      </c>
      <c r="C70" s="3" t="s">
        <v>54</v>
      </c>
      <c r="D70" s="4">
        <v>51</v>
      </c>
      <c r="E70" s="4">
        <v>82</v>
      </c>
      <c r="F70" s="4">
        <v>46</v>
      </c>
      <c r="G70" s="4">
        <v>103</v>
      </c>
      <c r="H70" s="4">
        <v>78</v>
      </c>
      <c r="I70" s="4">
        <v>0</v>
      </c>
      <c r="J70" s="4">
        <v>0</v>
      </c>
      <c r="K70" s="4">
        <f t="shared" si="17"/>
        <v>360</v>
      </c>
    </row>
    <row r="71" spans="1:11" ht="60.75" customHeight="1" x14ac:dyDescent="0.25">
      <c r="A71" s="37" t="s">
        <v>51</v>
      </c>
      <c r="B71" s="3" t="s">
        <v>13</v>
      </c>
      <c r="C71" s="3" t="s">
        <v>54</v>
      </c>
      <c r="D71" s="4">
        <v>160</v>
      </c>
      <c r="E71" s="4">
        <v>259</v>
      </c>
      <c r="F71" s="4">
        <v>310</v>
      </c>
      <c r="G71" s="4">
        <v>291</v>
      </c>
      <c r="H71" s="4">
        <v>289</v>
      </c>
      <c r="I71" s="4">
        <v>178</v>
      </c>
      <c r="J71" s="4">
        <v>120</v>
      </c>
      <c r="K71" s="4">
        <f t="shared" si="17"/>
        <v>1607</v>
      </c>
    </row>
    <row r="72" spans="1:11" ht="60.75" customHeight="1" x14ac:dyDescent="0.25">
      <c r="A72" s="37" t="s">
        <v>52</v>
      </c>
      <c r="B72" s="3" t="s">
        <v>13</v>
      </c>
      <c r="C72" s="3" t="s">
        <v>54</v>
      </c>
      <c r="D72" s="4">
        <v>78</v>
      </c>
      <c r="E72" s="4">
        <v>36</v>
      </c>
      <c r="F72" s="4">
        <v>85</v>
      </c>
      <c r="G72" s="4">
        <v>66</v>
      </c>
      <c r="H72" s="4">
        <v>46</v>
      </c>
      <c r="I72" s="4">
        <v>0</v>
      </c>
      <c r="J72" s="4">
        <v>0</v>
      </c>
      <c r="K72" s="4">
        <f t="shared" si="17"/>
        <v>311</v>
      </c>
    </row>
    <row r="73" spans="1:11" ht="60.75" customHeight="1" x14ac:dyDescent="0.25">
      <c r="A73" s="37" t="s">
        <v>53</v>
      </c>
      <c r="B73" s="3" t="s">
        <v>13</v>
      </c>
      <c r="C73" s="3" t="s">
        <v>54</v>
      </c>
      <c r="D73" s="4">
        <v>46</v>
      </c>
      <c r="E73" s="4">
        <v>72</v>
      </c>
      <c r="F73" s="4">
        <v>92</v>
      </c>
      <c r="G73" s="4">
        <v>48</v>
      </c>
      <c r="H73" s="4">
        <v>32</v>
      </c>
      <c r="I73" s="4">
        <v>0</v>
      </c>
      <c r="J73" s="4">
        <v>0</v>
      </c>
      <c r="K73" s="4">
        <f t="shared" si="17"/>
        <v>290</v>
      </c>
    </row>
    <row r="74" spans="1:11" ht="60.75" customHeight="1" x14ac:dyDescent="0.25">
      <c r="A74" s="37" t="s">
        <v>103</v>
      </c>
      <c r="B74" s="3" t="s">
        <v>13</v>
      </c>
      <c r="C74" s="3" t="s">
        <v>54</v>
      </c>
      <c r="D74" s="4">
        <v>1</v>
      </c>
      <c r="E74" s="4">
        <v>21</v>
      </c>
      <c r="F74" s="4">
        <v>59</v>
      </c>
      <c r="G74" s="4">
        <v>70</v>
      </c>
      <c r="H74" s="4">
        <v>75</v>
      </c>
      <c r="I74" s="4">
        <v>52</v>
      </c>
      <c r="J74" s="4">
        <v>33</v>
      </c>
      <c r="K74" s="4">
        <f t="shared" si="17"/>
        <v>311</v>
      </c>
    </row>
    <row r="75" spans="1:11" ht="60.75" customHeight="1" x14ac:dyDescent="0.25">
      <c r="A75" s="37" t="s">
        <v>104</v>
      </c>
      <c r="B75" s="3" t="s">
        <v>13</v>
      </c>
      <c r="C75" s="3" t="s">
        <v>54</v>
      </c>
      <c r="D75" s="4">
        <v>31</v>
      </c>
      <c r="E75" s="4">
        <v>19</v>
      </c>
      <c r="F75" s="4">
        <v>53</v>
      </c>
      <c r="G75" s="4">
        <v>31</v>
      </c>
      <c r="H75" s="4">
        <v>8</v>
      </c>
      <c r="I75" s="4">
        <v>0</v>
      </c>
      <c r="J75" s="4">
        <v>0</v>
      </c>
      <c r="K75" s="4">
        <f t="shared" si="17"/>
        <v>142</v>
      </c>
    </row>
    <row r="76" spans="1:11" s="51" customFormat="1" ht="60.75" customHeight="1" x14ac:dyDescent="0.25">
      <c r="A76" s="37" t="s">
        <v>105</v>
      </c>
      <c r="B76" s="49" t="s">
        <v>13</v>
      </c>
      <c r="C76" s="49" t="s">
        <v>54</v>
      </c>
      <c r="D76" s="50">
        <v>0</v>
      </c>
      <c r="E76" s="50">
        <v>37</v>
      </c>
      <c r="F76" s="50">
        <v>0</v>
      </c>
      <c r="G76" s="50">
        <v>0</v>
      </c>
      <c r="H76" s="50">
        <v>0</v>
      </c>
      <c r="I76" s="50">
        <v>0</v>
      </c>
      <c r="J76" s="50">
        <v>0</v>
      </c>
      <c r="K76" s="50">
        <f t="shared" si="17"/>
        <v>37</v>
      </c>
    </row>
    <row r="77" spans="1:11" s="13" customFormat="1" x14ac:dyDescent="0.25">
      <c r="A77" s="64" t="s">
        <v>140</v>
      </c>
      <c r="B77" s="65"/>
      <c r="C77" s="66"/>
      <c r="D77" s="12">
        <f t="shared" ref="D77:J77" si="18">SUM(D65:D76)</f>
        <v>607</v>
      </c>
      <c r="E77" s="12">
        <f t="shared" si="18"/>
        <v>667</v>
      </c>
      <c r="F77" s="12">
        <f t="shared" si="18"/>
        <v>762</v>
      </c>
      <c r="G77" s="12">
        <f t="shared" si="18"/>
        <v>770</v>
      </c>
      <c r="H77" s="12">
        <f t="shared" si="18"/>
        <v>720</v>
      </c>
      <c r="I77" s="12">
        <f t="shared" si="18"/>
        <v>340</v>
      </c>
      <c r="J77" s="12">
        <f t="shared" si="18"/>
        <v>266</v>
      </c>
      <c r="K77" s="12">
        <f t="shared" si="17"/>
        <v>4132</v>
      </c>
    </row>
    <row r="79" spans="1:11" ht="60.75" customHeight="1" x14ac:dyDescent="0.25">
      <c r="A79" s="37" t="s">
        <v>46</v>
      </c>
      <c r="B79" s="3" t="s">
        <v>13</v>
      </c>
      <c r="C79" s="3" t="s">
        <v>106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20</v>
      </c>
      <c r="K79" s="4">
        <f t="shared" ref="K79:K87" si="19">SUM(D79:J79)</f>
        <v>20</v>
      </c>
    </row>
    <row r="80" spans="1:11" s="51" customFormat="1" ht="60.75" customHeight="1" x14ac:dyDescent="0.25">
      <c r="A80" s="37" t="s">
        <v>102</v>
      </c>
      <c r="B80" s="49" t="s">
        <v>13</v>
      </c>
      <c r="C80" s="49" t="s">
        <v>106</v>
      </c>
      <c r="D80" s="50">
        <v>0</v>
      </c>
      <c r="E80" s="50">
        <v>4</v>
      </c>
      <c r="F80" s="50">
        <v>53</v>
      </c>
      <c r="G80" s="50">
        <v>40</v>
      </c>
      <c r="H80" s="50">
        <v>45</v>
      </c>
      <c r="I80" s="50">
        <v>22</v>
      </c>
      <c r="J80" s="50">
        <v>42</v>
      </c>
      <c r="K80" s="50">
        <f t="shared" si="19"/>
        <v>206</v>
      </c>
    </row>
    <row r="81" spans="1:11" ht="60.75" customHeight="1" x14ac:dyDescent="0.25">
      <c r="A81" s="37" t="s">
        <v>47</v>
      </c>
      <c r="B81" s="3" t="s">
        <v>13</v>
      </c>
      <c r="C81" s="3" t="s">
        <v>106</v>
      </c>
      <c r="D81" s="4">
        <v>1</v>
      </c>
      <c r="E81" s="4">
        <v>80</v>
      </c>
      <c r="F81" s="4">
        <v>52</v>
      </c>
      <c r="G81" s="4">
        <v>55</v>
      </c>
      <c r="H81" s="4">
        <v>14</v>
      </c>
      <c r="I81" s="4">
        <v>22</v>
      </c>
      <c r="J81" s="4">
        <v>18</v>
      </c>
      <c r="K81" s="4">
        <f t="shared" si="19"/>
        <v>242</v>
      </c>
    </row>
    <row r="82" spans="1:11" ht="60.75" customHeight="1" x14ac:dyDescent="0.25">
      <c r="A82" s="37" t="s">
        <v>45</v>
      </c>
      <c r="B82" s="3" t="s">
        <v>13</v>
      </c>
      <c r="C82" s="3" t="s">
        <v>106</v>
      </c>
      <c r="D82" s="4">
        <v>25</v>
      </c>
      <c r="E82" s="4">
        <v>12</v>
      </c>
      <c r="F82" s="4">
        <v>8</v>
      </c>
      <c r="G82" s="4">
        <v>7</v>
      </c>
      <c r="H82" s="4">
        <v>23</v>
      </c>
      <c r="I82" s="4">
        <v>0</v>
      </c>
      <c r="J82" s="4">
        <v>0</v>
      </c>
      <c r="K82" s="4">
        <f t="shared" si="19"/>
        <v>75</v>
      </c>
    </row>
    <row r="83" spans="1:11" ht="60.75" customHeight="1" x14ac:dyDescent="0.25">
      <c r="A83" s="37" t="s">
        <v>48</v>
      </c>
      <c r="B83" s="3" t="s">
        <v>13</v>
      </c>
      <c r="C83" s="3" t="s">
        <v>106</v>
      </c>
      <c r="D83" s="4">
        <v>14</v>
      </c>
      <c r="E83" s="4">
        <v>39</v>
      </c>
      <c r="F83" s="4">
        <v>41</v>
      </c>
      <c r="G83" s="4">
        <v>42</v>
      </c>
      <c r="H83" s="4">
        <v>47</v>
      </c>
      <c r="I83" s="4">
        <v>0</v>
      </c>
      <c r="J83" s="4">
        <v>0</v>
      </c>
      <c r="K83" s="4">
        <f t="shared" si="19"/>
        <v>183</v>
      </c>
    </row>
    <row r="84" spans="1:11" ht="60.75" customHeight="1" x14ac:dyDescent="0.25">
      <c r="A84" s="37" t="s">
        <v>103</v>
      </c>
      <c r="B84" s="3" t="s">
        <v>13</v>
      </c>
      <c r="C84" s="3" t="s">
        <v>106</v>
      </c>
      <c r="D84" s="4">
        <v>84</v>
      </c>
      <c r="E84" s="4">
        <v>62</v>
      </c>
      <c r="F84" s="4">
        <v>137</v>
      </c>
      <c r="G84" s="4">
        <v>96</v>
      </c>
      <c r="H84" s="4">
        <v>88</v>
      </c>
      <c r="I84" s="4">
        <v>104</v>
      </c>
      <c r="J84" s="4">
        <v>57</v>
      </c>
      <c r="K84" s="4">
        <f t="shared" si="19"/>
        <v>628</v>
      </c>
    </row>
    <row r="85" spans="1:11" ht="60.75" customHeight="1" x14ac:dyDescent="0.25">
      <c r="A85" s="37" t="s">
        <v>104</v>
      </c>
      <c r="B85" s="3" t="s">
        <v>13</v>
      </c>
      <c r="C85" s="3" t="s">
        <v>106</v>
      </c>
      <c r="D85" s="4">
        <v>57</v>
      </c>
      <c r="E85" s="4">
        <v>41</v>
      </c>
      <c r="F85" s="4">
        <v>44</v>
      </c>
      <c r="G85" s="4">
        <v>28</v>
      </c>
      <c r="H85" s="4">
        <v>37</v>
      </c>
      <c r="I85" s="4">
        <v>0</v>
      </c>
      <c r="J85" s="4">
        <v>0</v>
      </c>
      <c r="K85" s="4">
        <f t="shared" si="19"/>
        <v>207</v>
      </c>
    </row>
    <row r="86" spans="1:11" ht="60.75" customHeight="1" x14ac:dyDescent="0.25">
      <c r="A86" s="37" t="s">
        <v>105</v>
      </c>
      <c r="B86" s="3" t="s">
        <v>13</v>
      </c>
      <c r="C86" s="3" t="s">
        <v>106</v>
      </c>
      <c r="D86" s="4">
        <v>3</v>
      </c>
      <c r="E86" s="11">
        <v>1</v>
      </c>
      <c r="F86" s="4">
        <v>6</v>
      </c>
      <c r="G86" s="11">
        <v>4</v>
      </c>
      <c r="H86" s="4">
        <v>8</v>
      </c>
      <c r="I86" s="4">
        <v>0</v>
      </c>
      <c r="J86" s="4">
        <v>0</v>
      </c>
      <c r="K86" s="4">
        <f t="shared" si="19"/>
        <v>22</v>
      </c>
    </row>
    <row r="87" spans="1:11" s="13" customFormat="1" x14ac:dyDescent="0.25">
      <c r="A87" s="64" t="s">
        <v>32</v>
      </c>
      <c r="B87" s="65"/>
      <c r="C87" s="66"/>
      <c r="D87" s="12">
        <f t="shared" ref="D87:J87" si="20">SUM(D79:D86)</f>
        <v>184</v>
      </c>
      <c r="E87" s="12">
        <f t="shared" si="20"/>
        <v>239</v>
      </c>
      <c r="F87" s="12">
        <f t="shared" si="20"/>
        <v>341</v>
      </c>
      <c r="G87" s="12">
        <f t="shared" si="20"/>
        <v>272</v>
      </c>
      <c r="H87" s="12">
        <f t="shared" si="20"/>
        <v>262</v>
      </c>
      <c r="I87" s="12">
        <f t="shared" si="20"/>
        <v>148</v>
      </c>
      <c r="J87" s="12">
        <f t="shared" si="20"/>
        <v>137</v>
      </c>
      <c r="K87" s="12">
        <f t="shared" si="19"/>
        <v>1583</v>
      </c>
    </row>
    <row r="89" spans="1:11" s="14" customFormat="1" ht="60.75" customHeight="1" x14ac:dyDescent="0.25">
      <c r="A89" s="37" t="s">
        <v>49</v>
      </c>
      <c r="B89" s="3" t="s">
        <v>13</v>
      </c>
      <c r="C89" s="3" t="s">
        <v>55</v>
      </c>
      <c r="D89" s="4">
        <v>50</v>
      </c>
      <c r="E89" s="4">
        <v>0</v>
      </c>
      <c r="F89" s="4">
        <v>0</v>
      </c>
      <c r="G89" s="4">
        <v>0</v>
      </c>
      <c r="H89" s="4">
        <v>0</v>
      </c>
      <c r="I89" s="4">
        <v>123</v>
      </c>
      <c r="J89" s="4">
        <v>175</v>
      </c>
      <c r="K89" s="4">
        <f t="shared" ref="K89:K99" si="21">SUM(D89:J89)</f>
        <v>348</v>
      </c>
    </row>
    <row r="90" spans="1:11" s="14" customFormat="1" ht="60.75" customHeight="1" x14ac:dyDescent="0.25">
      <c r="A90" s="37">
        <v>8458</v>
      </c>
      <c r="B90" s="49" t="s">
        <v>13</v>
      </c>
      <c r="C90" s="49" t="s">
        <v>55</v>
      </c>
      <c r="D90" s="50">
        <v>0</v>
      </c>
      <c r="E90" s="50">
        <v>0</v>
      </c>
      <c r="F90" s="50">
        <v>0</v>
      </c>
      <c r="G90" s="50">
        <v>0</v>
      </c>
      <c r="H90" s="50">
        <v>13</v>
      </c>
      <c r="I90" s="50">
        <v>0</v>
      </c>
      <c r="J90" s="50">
        <v>26</v>
      </c>
      <c r="K90" s="50">
        <f t="shared" si="21"/>
        <v>39</v>
      </c>
    </row>
    <row r="91" spans="1:11" s="14" customFormat="1" ht="60.75" customHeight="1" x14ac:dyDescent="0.25">
      <c r="A91" s="37" t="s">
        <v>108</v>
      </c>
      <c r="B91" s="3" t="s">
        <v>13</v>
      </c>
      <c r="C91" s="3" t="s">
        <v>19</v>
      </c>
      <c r="D91" s="6">
        <v>212</v>
      </c>
      <c r="E91" s="6">
        <v>300</v>
      </c>
      <c r="F91" s="6">
        <v>386</v>
      </c>
      <c r="G91" s="6">
        <v>219</v>
      </c>
      <c r="H91" s="6">
        <v>177</v>
      </c>
      <c r="I91" s="6">
        <v>162</v>
      </c>
      <c r="J91" s="6">
        <v>0</v>
      </c>
      <c r="K91" s="4">
        <f t="shared" si="21"/>
        <v>1456</v>
      </c>
    </row>
    <row r="92" spans="1:11" s="57" customFormat="1" x14ac:dyDescent="0.25">
      <c r="A92" s="58" t="s">
        <v>146</v>
      </c>
      <c r="B92" s="59"/>
      <c r="C92" s="60"/>
      <c r="D92" s="6">
        <v>248</v>
      </c>
      <c r="E92" s="6">
        <v>399</v>
      </c>
      <c r="F92" s="6">
        <v>391</v>
      </c>
      <c r="G92" s="6">
        <v>395</v>
      </c>
      <c r="H92" s="6">
        <v>249</v>
      </c>
      <c r="I92" s="6">
        <v>99</v>
      </c>
      <c r="J92" s="6">
        <v>100</v>
      </c>
      <c r="K92" s="6">
        <f>SUM(D92:J92)</f>
        <v>1881</v>
      </c>
    </row>
    <row r="93" spans="1:11" s="57" customFormat="1" x14ac:dyDescent="0.25">
      <c r="A93" s="58" t="s">
        <v>148</v>
      </c>
      <c r="B93" s="59"/>
      <c r="C93" s="60"/>
      <c r="D93" s="6">
        <f t="shared" ref="D93:J93" si="22">SUM(D91:D92)</f>
        <v>460</v>
      </c>
      <c r="E93" s="6">
        <f t="shared" si="22"/>
        <v>699</v>
      </c>
      <c r="F93" s="6">
        <f t="shared" si="22"/>
        <v>777</v>
      </c>
      <c r="G93" s="6">
        <f t="shared" si="22"/>
        <v>614</v>
      </c>
      <c r="H93" s="6">
        <f t="shared" si="22"/>
        <v>426</v>
      </c>
      <c r="I93" s="6">
        <f t="shared" si="22"/>
        <v>261</v>
      </c>
      <c r="J93" s="6">
        <f t="shared" si="22"/>
        <v>100</v>
      </c>
      <c r="K93" s="6">
        <f>SUM(D93:J93)</f>
        <v>3337</v>
      </c>
    </row>
    <row r="94" spans="1:11" s="14" customFormat="1" ht="60.75" customHeight="1" x14ac:dyDescent="0.25">
      <c r="A94" s="37" t="s">
        <v>51</v>
      </c>
      <c r="B94" s="3" t="s">
        <v>13</v>
      </c>
      <c r="C94" s="3" t="s">
        <v>55</v>
      </c>
      <c r="D94" s="4">
        <v>64</v>
      </c>
      <c r="E94" s="4">
        <v>0</v>
      </c>
      <c r="F94" s="4">
        <v>6</v>
      </c>
      <c r="G94" s="4">
        <v>22</v>
      </c>
      <c r="H94" s="4">
        <v>58</v>
      </c>
      <c r="I94" s="4">
        <v>29</v>
      </c>
      <c r="J94" s="4">
        <v>118</v>
      </c>
      <c r="K94" s="4">
        <f t="shared" si="21"/>
        <v>297</v>
      </c>
    </row>
    <row r="95" spans="1:11" s="14" customFormat="1" ht="60.75" customHeight="1" x14ac:dyDescent="0.25">
      <c r="A95" s="37" t="s">
        <v>52</v>
      </c>
      <c r="B95" s="3" t="s">
        <v>13</v>
      </c>
      <c r="C95" s="3" t="s">
        <v>55</v>
      </c>
      <c r="D95" s="4">
        <v>83</v>
      </c>
      <c r="E95" s="4">
        <v>0</v>
      </c>
      <c r="F95" s="4">
        <v>0</v>
      </c>
      <c r="G95" s="4">
        <v>0</v>
      </c>
      <c r="H95" s="4">
        <v>77</v>
      </c>
      <c r="I95" s="4">
        <v>0</v>
      </c>
      <c r="J95" s="4">
        <v>0</v>
      </c>
      <c r="K95" s="4">
        <f t="shared" si="21"/>
        <v>160</v>
      </c>
    </row>
    <row r="96" spans="1:11" s="7" customFormat="1" ht="60.75" customHeight="1" x14ac:dyDescent="0.25">
      <c r="A96" s="37" t="s">
        <v>53</v>
      </c>
      <c r="B96" s="3" t="s">
        <v>13</v>
      </c>
      <c r="C96" s="3" t="s">
        <v>55</v>
      </c>
      <c r="D96" s="4">
        <v>188</v>
      </c>
      <c r="E96" s="4">
        <v>59</v>
      </c>
      <c r="F96" s="4">
        <v>82</v>
      </c>
      <c r="G96" s="4">
        <v>97</v>
      </c>
      <c r="H96" s="4">
        <v>131</v>
      </c>
      <c r="I96" s="4">
        <v>0</v>
      </c>
      <c r="J96" s="4">
        <v>0</v>
      </c>
      <c r="K96" s="6">
        <f t="shared" si="21"/>
        <v>557</v>
      </c>
    </row>
    <row r="97" spans="1:11" s="14" customFormat="1" ht="60.75" customHeight="1" x14ac:dyDescent="0.25">
      <c r="A97" s="37">
        <v>8715</v>
      </c>
      <c r="B97" s="49" t="s">
        <v>13</v>
      </c>
      <c r="C97" s="49" t="s">
        <v>55</v>
      </c>
      <c r="D97" s="50">
        <v>91</v>
      </c>
      <c r="E97" s="50">
        <v>0</v>
      </c>
      <c r="F97" s="50">
        <v>104</v>
      </c>
      <c r="G97" s="50">
        <v>57</v>
      </c>
      <c r="H97" s="50">
        <v>14</v>
      </c>
      <c r="I97" s="50">
        <v>51</v>
      </c>
      <c r="J97" s="50">
        <v>41</v>
      </c>
      <c r="K97" s="50">
        <f t="shared" si="21"/>
        <v>358</v>
      </c>
    </row>
    <row r="98" spans="1:11" s="14" customFormat="1" ht="60.75" customHeight="1" x14ac:dyDescent="0.25">
      <c r="A98" s="37" t="s">
        <v>104</v>
      </c>
      <c r="B98" s="3" t="s">
        <v>13</v>
      </c>
      <c r="C98" s="3" t="s">
        <v>55</v>
      </c>
      <c r="D98" s="4">
        <v>48</v>
      </c>
      <c r="E98" s="4">
        <v>101</v>
      </c>
      <c r="F98" s="4">
        <v>59</v>
      </c>
      <c r="G98" s="4">
        <v>74</v>
      </c>
      <c r="H98" s="4">
        <v>59</v>
      </c>
      <c r="I98" s="4">
        <v>0</v>
      </c>
      <c r="J98" s="4">
        <v>0</v>
      </c>
      <c r="K98" s="4">
        <f t="shared" si="21"/>
        <v>341</v>
      </c>
    </row>
    <row r="99" spans="1:11" s="7" customFormat="1" ht="60.75" customHeight="1" x14ac:dyDescent="0.25">
      <c r="A99" s="37" t="s">
        <v>105</v>
      </c>
      <c r="B99" s="3" t="s">
        <v>13</v>
      </c>
      <c r="C99" s="3" t="s">
        <v>55</v>
      </c>
      <c r="D99" s="4">
        <v>45</v>
      </c>
      <c r="E99" s="4">
        <v>66</v>
      </c>
      <c r="F99" s="4">
        <v>13</v>
      </c>
      <c r="G99" s="4">
        <v>5</v>
      </c>
      <c r="H99" s="4">
        <v>14</v>
      </c>
      <c r="I99" s="4">
        <v>0</v>
      </c>
      <c r="J99" s="4">
        <v>0</v>
      </c>
      <c r="K99" s="6">
        <f t="shared" si="21"/>
        <v>143</v>
      </c>
    </row>
    <row r="100" spans="1:11" ht="15" customHeight="1" x14ac:dyDescent="0.25">
      <c r="A100" s="61" t="s">
        <v>20</v>
      </c>
      <c r="B100" s="62"/>
      <c r="C100" s="63"/>
      <c r="D100" s="12">
        <f t="shared" ref="D100:J100" si="23">SUM(D94:D99,D93,D89:D90)</f>
        <v>1029</v>
      </c>
      <c r="E100" s="12">
        <f t="shared" si="23"/>
        <v>925</v>
      </c>
      <c r="F100" s="12">
        <f t="shared" si="23"/>
        <v>1041</v>
      </c>
      <c r="G100" s="12">
        <f t="shared" si="23"/>
        <v>869</v>
      </c>
      <c r="H100" s="12">
        <f t="shared" si="23"/>
        <v>792</v>
      </c>
      <c r="I100" s="12">
        <f t="shared" si="23"/>
        <v>464</v>
      </c>
      <c r="J100" s="12">
        <f t="shared" si="23"/>
        <v>460</v>
      </c>
      <c r="K100" s="12">
        <f>SUM(K94:K99,K93,K89:K90)</f>
        <v>5580</v>
      </c>
    </row>
    <row r="102" spans="1:11" s="14" customFormat="1" ht="60.75" customHeight="1" x14ac:dyDescent="0.25">
      <c r="A102" s="37" t="s">
        <v>108</v>
      </c>
      <c r="B102" s="3" t="s">
        <v>13</v>
      </c>
      <c r="C102" s="3" t="s">
        <v>116</v>
      </c>
      <c r="D102" s="6">
        <v>35</v>
      </c>
      <c r="E102" s="6">
        <v>133</v>
      </c>
      <c r="F102" s="6">
        <v>125</v>
      </c>
      <c r="G102" s="6">
        <v>121</v>
      </c>
      <c r="H102" s="6">
        <v>93</v>
      </c>
      <c r="I102" s="6">
        <v>78</v>
      </c>
      <c r="J102" s="6">
        <v>12</v>
      </c>
      <c r="K102" s="4">
        <f t="shared" ref="K102:K107" si="24">SUM(D102:J102)</f>
        <v>597</v>
      </c>
    </row>
    <row r="103" spans="1:11" s="14" customFormat="1" ht="60.75" customHeight="1" x14ac:dyDescent="0.25">
      <c r="A103" s="37" t="s">
        <v>109</v>
      </c>
      <c r="B103" s="3" t="s">
        <v>13</v>
      </c>
      <c r="C103" s="3" t="s">
        <v>116</v>
      </c>
      <c r="D103" s="6">
        <v>44</v>
      </c>
      <c r="E103" s="6">
        <v>41</v>
      </c>
      <c r="F103" s="6">
        <v>87</v>
      </c>
      <c r="G103" s="6">
        <v>63</v>
      </c>
      <c r="H103" s="6">
        <v>7</v>
      </c>
      <c r="I103" s="6">
        <v>18</v>
      </c>
      <c r="J103" s="6">
        <v>21</v>
      </c>
      <c r="K103" s="4">
        <f t="shared" si="24"/>
        <v>281</v>
      </c>
    </row>
    <row r="104" spans="1:11" s="14" customFormat="1" ht="60.75" customHeight="1" x14ac:dyDescent="0.25">
      <c r="A104" s="37" t="s">
        <v>110</v>
      </c>
      <c r="B104" s="3" t="s">
        <v>13</v>
      </c>
      <c r="C104" s="3" t="s">
        <v>116</v>
      </c>
      <c r="D104" s="6">
        <v>57</v>
      </c>
      <c r="E104" s="6">
        <v>115</v>
      </c>
      <c r="F104" s="6">
        <v>151</v>
      </c>
      <c r="G104" s="6">
        <v>124</v>
      </c>
      <c r="H104" s="6">
        <v>51</v>
      </c>
      <c r="I104" s="6">
        <v>31</v>
      </c>
      <c r="J104" s="6">
        <v>45</v>
      </c>
      <c r="K104" s="4">
        <f t="shared" si="24"/>
        <v>574</v>
      </c>
    </row>
    <row r="105" spans="1:11" s="14" customFormat="1" ht="60.75" customHeight="1" x14ac:dyDescent="0.25">
      <c r="A105" s="37" t="s">
        <v>111</v>
      </c>
      <c r="B105" s="3" t="s">
        <v>13</v>
      </c>
      <c r="C105" s="3" t="s">
        <v>116</v>
      </c>
      <c r="D105" s="4">
        <v>45</v>
      </c>
      <c r="E105" s="4">
        <v>0</v>
      </c>
      <c r="F105" s="4">
        <v>28</v>
      </c>
      <c r="G105" s="4">
        <v>19</v>
      </c>
      <c r="H105" s="4">
        <v>0</v>
      </c>
      <c r="I105" s="4">
        <v>0</v>
      </c>
      <c r="J105" s="4">
        <v>0</v>
      </c>
      <c r="K105" s="4">
        <f t="shared" si="24"/>
        <v>92</v>
      </c>
    </row>
    <row r="106" spans="1:11" s="14" customFormat="1" ht="60.75" customHeight="1" x14ac:dyDescent="0.25">
      <c r="A106" s="37" t="s">
        <v>112</v>
      </c>
      <c r="B106" s="3" t="s">
        <v>13</v>
      </c>
      <c r="C106" s="3" t="s">
        <v>116</v>
      </c>
      <c r="D106" s="6">
        <v>51</v>
      </c>
      <c r="E106" s="6">
        <v>74</v>
      </c>
      <c r="F106" s="6">
        <v>97</v>
      </c>
      <c r="G106" s="6">
        <v>55</v>
      </c>
      <c r="H106" s="6">
        <v>37</v>
      </c>
      <c r="I106" s="6">
        <v>0</v>
      </c>
      <c r="J106" s="6">
        <v>0</v>
      </c>
      <c r="K106" s="4">
        <f t="shared" si="24"/>
        <v>314</v>
      </c>
    </row>
    <row r="107" spans="1:11" s="20" customFormat="1" x14ac:dyDescent="0.25">
      <c r="A107" s="61" t="s">
        <v>141</v>
      </c>
      <c r="B107" s="62"/>
      <c r="C107" s="63"/>
      <c r="D107" s="2">
        <f t="shared" ref="D107:J107" si="25">SUM(D102:D106)</f>
        <v>232</v>
      </c>
      <c r="E107" s="2">
        <f t="shared" si="25"/>
        <v>363</v>
      </c>
      <c r="F107" s="2">
        <f t="shared" si="25"/>
        <v>488</v>
      </c>
      <c r="G107" s="2">
        <f t="shared" si="25"/>
        <v>382</v>
      </c>
      <c r="H107" s="2">
        <f t="shared" si="25"/>
        <v>188</v>
      </c>
      <c r="I107" s="2">
        <f t="shared" si="25"/>
        <v>127</v>
      </c>
      <c r="J107" s="2">
        <f t="shared" si="25"/>
        <v>78</v>
      </c>
      <c r="K107" s="2">
        <f t="shared" si="24"/>
        <v>1858</v>
      </c>
    </row>
    <row r="108" spans="1:11" s="14" customFormat="1" x14ac:dyDescent="0.25">
      <c r="D108" s="21"/>
      <c r="E108" s="21"/>
      <c r="F108" s="21"/>
      <c r="G108" s="21"/>
      <c r="H108" s="21"/>
      <c r="I108" s="21"/>
      <c r="J108" s="21"/>
      <c r="K108" s="21"/>
    </row>
    <row r="109" spans="1:11" ht="60.75" customHeight="1" x14ac:dyDescent="0.25">
      <c r="A109" s="37" t="s">
        <v>46</v>
      </c>
      <c r="B109" s="3" t="s">
        <v>13</v>
      </c>
      <c r="C109" s="3" t="s">
        <v>87</v>
      </c>
      <c r="D109" s="4">
        <v>39</v>
      </c>
      <c r="E109" s="4">
        <v>0</v>
      </c>
      <c r="F109" s="4">
        <v>4</v>
      </c>
      <c r="G109" s="4">
        <v>0</v>
      </c>
      <c r="H109" s="4">
        <v>0</v>
      </c>
      <c r="I109" s="4">
        <v>0</v>
      </c>
      <c r="J109" s="4">
        <v>0</v>
      </c>
      <c r="K109" s="4">
        <f t="shared" ref="K109:K118" si="26">SUM(D109:J109)</f>
        <v>43</v>
      </c>
    </row>
    <row r="110" spans="1:11" s="14" customFormat="1" ht="60.75" customHeight="1" x14ac:dyDescent="0.25">
      <c r="A110" s="37" t="s">
        <v>108</v>
      </c>
      <c r="B110" s="3" t="s">
        <v>13</v>
      </c>
      <c r="C110" s="3" t="s">
        <v>117</v>
      </c>
      <c r="D110" s="6">
        <v>63</v>
      </c>
      <c r="E110" s="6">
        <v>142</v>
      </c>
      <c r="F110" s="6">
        <v>209</v>
      </c>
      <c r="G110" s="6">
        <v>126</v>
      </c>
      <c r="H110" s="6">
        <v>150</v>
      </c>
      <c r="I110" s="6">
        <v>91</v>
      </c>
      <c r="J110" s="6">
        <v>53</v>
      </c>
      <c r="K110" s="4">
        <f t="shared" si="26"/>
        <v>834</v>
      </c>
    </row>
    <row r="111" spans="1:11" s="14" customFormat="1" ht="60.75" customHeight="1" x14ac:dyDescent="0.25">
      <c r="A111" s="37" t="s">
        <v>109</v>
      </c>
      <c r="B111" s="3" t="s">
        <v>13</v>
      </c>
      <c r="C111" s="3" t="s">
        <v>117</v>
      </c>
      <c r="D111" s="6">
        <v>28</v>
      </c>
      <c r="E111" s="6">
        <v>18</v>
      </c>
      <c r="F111" s="6">
        <v>59</v>
      </c>
      <c r="G111" s="6">
        <v>0</v>
      </c>
      <c r="H111" s="6">
        <v>0</v>
      </c>
      <c r="I111" s="6">
        <v>17</v>
      </c>
      <c r="J111" s="6">
        <v>0</v>
      </c>
      <c r="K111" s="4">
        <f t="shared" si="26"/>
        <v>122</v>
      </c>
    </row>
    <row r="112" spans="1:11" ht="60.75" customHeight="1" x14ac:dyDescent="0.25">
      <c r="A112" s="37" t="s">
        <v>47</v>
      </c>
      <c r="B112" s="3" t="s">
        <v>13</v>
      </c>
      <c r="C112" s="3" t="s">
        <v>87</v>
      </c>
      <c r="D112" s="4">
        <v>54</v>
      </c>
      <c r="E112" s="4">
        <v>71</v>
      </c>
      <c r="F112" s="4">
        <v>169</v>
      </c>
      <c r="G112" s="4">
        <v>82</v>
      </c>
      <c r="H112" s="4">
        <v>82</v>
      </c>
      <c r="I112" s="4">
        <v>22</v>
      </c>
      <c r="J112" s="4">
        <v>24</v>
      </c>
      <c r="K112" s="4">
        <f t="shared" si="26"/>
        <v>504</v>
      </c>
    </row>
    <row r="113" spans="1:11" ht="60.75" customHeight="1" x14ac:dyDescent="0.25">
      <c r="A113" s="37" t="s">
        <v>45</v>
      </c>
      <c r="B113" s="3" t="s">
        <v>13</v>
      </c>
      <c r="C113" s="3" t="s">
        <v>87</v>
      </c>
      <c r="D113" s="4">
        <v>7</v>
      </c>
      <c r="E113" s="4">
        <v>44</v>
      </c>
      <c r="F113" s="4">
        <v>11</v>
      </c>
      <c r="G113" s="4">
        <v>0</v>
      </c>
      <c r="H113" s="4">
        <v>1</v>
      </c>
      <c r="I113" s="4">
        <v>0</v>
      </c>
      <c r="J113" s="4">
        <v>0</v>
      </c>
      <c r="K113" s="4">
        <f t="shared" si="26"/>
        <v>63</v>
      </c>
    </row>
    <row r="114" spans="1:11" ht="60.75" customHeight="1" x14ac:dyDescent="0.25">
      <c r="A114" s="37" t="s">
        <v>48</v>
      </c>
      <c r="B114" s="3" t="s">
        <v>13</v>
      </c>
      <c r="C114" s="3" t="s">
        <v>87</v>
      </c>
      <c r="D114" s="4">
        <v>31</v>
      </c>
      <c r="E114" s="4">
        <v>28</v>
      </c>
      <c r="F114" s="4">
        <v>23</v>
      </c>
      <c r="G114" s="4">
        <v>42</v>
      </c>
      <c r="H114" s="4">
        <v>64</v>
      </c>
      <c r="I114" s="4">
        <v>0</v>
      </c>
      <c r="J114" s="4">
        <v>0</v>
      </c>
      <c r="K114" s="4">
        <f t="shared" si="26"/>
        <v>188</v>
      </c>
    </row>
    <row r="115" spans="1:11" s="14" customFormat="1" ht="60.75" customHeight="1" x14ac:dyDescent="0.25">
      <c r="A115" s="37" t="s">
        <v>110</v>
      </c>
      <c r="B115" s="3" t="s">
        <v>13</v>
      </c>
      <c r="C115" s="3" t="s">
        <v>117</v>
      </c>
      <c r="D115" s="4">
        <v>37</v>
      </c>
      <c r="E115" s="4">
        <v>49</v>
      </c>
      <c r="F115" s="4">
        <v>0</v>
      </c>
      <c r="G115" s="4">
        <v>0</v>
      </c>
      <c r="H115" s="4">
        <v>4</v>
      </c>
      <c r="I115" s="4">
        <v>10</v>
      </c>
      <c r="J115" s="4">
        <v>0</v>
      </c>
      <c r="K115" s="4">
        <f t="shared" si="26"/>
        <v>100</v>
      </c>
    </row>
    <row r="116" spans="1:11" s="14" customFormat="1" ht="60.75" customHeight="1" x14ac:dyDescent="0.25">
      <c r="A116" s="37" t="s">
        <v>111</v>
      </c>
      <c r="B116" s="3" t="s">
        <v>13</v>
      </c>
      <c r="C116" s="3" t="s">
        <v>117</v>
      </c>
      <c r="D116" s="4">
        <v>65</v>
      </c>
      <c r="E116" s="4">
        <v>32</v>
      </c>
      <c r="F116" s="4">
        <v>25</v>
      </c>
      <c r="G116" s="4">
        <v>0</v>
      </c>
      <c r="H116" s="4">
        <v>24</v>
      </c>
      <c r="I116" s="4">
        <v>0</v>
      </c>
      <c r="J116" s="4">
        <v>0</v>
      </c>
      <c r="K116" s="4">
        <f t="shared" si="26"/>
        <v>146</v>
      </c>
    </row>
    <row r="117" spans="1:11" s="14" customFormat="1" ht="60.75" customHeight="1" x14ac:dyDescent="0.25">
      <c r="A117" s="37" t="s">
        <v>112</v>
      </c>
      <c r="B117" s="3" t="s">
        <v>13</v>
      </c>
      <c r="C117" s="3" t="s">
        <v>117</v>
      </c>
      <c r="D117" s="4">
        <v>27</v>
      </c>
      <c r="E117" s="4">
        <v>61</v>
      </c>
      <c r="F117" s="4">
        <v>61</v>
      </c>
      <c r="G117" s="4">
        <v>45</v>
      </c>
      <c r="H117" s="4">
        <v>21</v>
      </c>
      <c r="I117" s="4">
        <v>0</v>
      </c>
      <c r="J117" s="4">
        <v>0</v>
      </c>
      <c r="K117" s="4">
        <f t="shared" si="26"/>
        <v>215</v>
      </c>
    </row>
    <row r="118" spans="1:11" s="13" customFormat="1" x14ac:dyDescent="0.25">
      <c r="A118" s="64" t="s">
        <v>126</v>
      </c>
      <c r="B118" s="65"/>
      <c r="C118" s="66"/>
      <c r="D118" s="12">
        <f t="shared" ref="D118:J118" si="27">SUM(D109:D114)</f>
        <v>222</v>
      </c>
      <c r="E118" s="12">
        <f t="shared" si="27"/>
        <v>303</v>
      </c>
      <c r="F118" s="12">
        <f t="shared" si="27"/>
        <v>475</v>
      </c>
      <c r="G118" s="12">
        <f t="shared" si="27"/>
        <v>250</v>
      </c>
      <c r="H118" s="12">
        <f t="shared" si="27"/>
        <v>297</v>
      </c>
      <c r="I118" s="12">
        <f t="shared" si="27"/>
        <v>130</v>
      </c>
      <c r="J118" s="12">
        <f t="shared" si="27"/>
        <v>77</v>
      </c>
      <c r="K118" s="12">
        <f t="shared" si="26"/>
        <v>1754</v>
      </c>
    </row>
    <row r="120" spans="1:11" ht="60.75" customHeight="1" x14ac:dyDescent="0.25">
      <c r="A120" s="37" t="s">
        <v>49</v>
      </c>
      <c r="B120" s="3" t="s">
        <v>13</v>
      </c>
      <c r="C120" s="3" t="s">
        <v>56</v>
      </c>
      <c r="D120" s="4">
        <v>74</v>
      </c>
      <c r="E120" s="4">
        <v>0</v>
      </c>
      <c r="F120" s="4">
        <v>0</v>
      </c>
      <c r="G120" s="4">
        <v>0</v>
      </c>
      <c r="H120" s="4">
        <v>44</v>
      </c>
      <c r="I120" s="4">
        <v>137</v>
      </c>
      <c r="J120" s="4">
        <v>114</v>
      </c>
      <c r="K120" s="4">
        <f t="shared" ref="K120:K126" si="28">SUM(D120:J120)</f>
        <v>369</v>
      </c>
    </row>
    <row r="121" spans="1:11" s="14" customFormat="1" ht="60.75" customHeight="1" x14ac:dyDescent="0.25">
      <c r="A121" s="37" t="s">
        <v>108</v>
      </c>
      <c r="B121" s="3" t="s">
        <v>13</v>
      </c>
      <c r="C121" s="3" t="s">
        <v>21</v>
      </c>
      <c r="D121" s="6">
        <v>85</v>
      </c>
      <c r="E121" s="6">
        <v>162</v>
      </c>
      <c r="F121" s="6">
        <v>194</v>
      </c>
      <c r="G121" s="6">
        <v>23</v>
      </c>
      <c r="H121" s="6">
        <v>63</v>
      </c>
      <c r="I121" s="6">
        <v>63</v>
      </c>
      <c r="J121" s="6">
        <v>30</v>
      </c>
      <c r="K121" s="4">
        <f t="shared" si="28"/>
        <v>620</v>
      </c>
    </row>
    <row r="122" spans="1:11" s="56" customFormat="1" x14ac:dyDescent="0.25">
      <c r="A122" s="58" t="s">
        <v>146</v>
      </c>
      <c r="B122" s="59"/>
      <c r="C122" s="60"/>
      <c r="D122" s="6">
        <v>30</v>
      </c>
      <c r="E122" s="6">
        <v>100</v>
      </c>
      <c r="F122" s="6">
        <v>140</v>
      </c>
      <c r="G122" s="6">
        <v>212</v>
      </c>
      <c r="H122" s="6">
        <v>100</v>
      </c>
      <c r="I122" s="6">
        <v>30</v>
      </c>
      <c r="J122" s="6">
        <v>0</v>
      </c>
      <c r="K122" s="6">
        <f>SUM(D122:J122)</f>
        <v>612</v>
      </c>
    </row>
    <row r="123" spans="1:11" s="56" customFormat="1" x14ac:dyDescent="0.25">
      <c r="A123" s="58" t="s">
        <v>147</v>
      </c>
      <c r="B123" s="59"/>
      <c r="C123" s="60"/>
      <c r="D123" s="6">
        <f t="shared" ref="D123:J123" si="29">SUM(D121:D122)</f>
        <v>115</v>
      </c>
      <c r="E123" s="6">
        <f t="shared" si="29"/>
        <v>262</v>
      </c>
      <c r="F123" s="6">
        <f t="shared" si="29"/>
        <v>334</v>
      </c>
      <c r="G123" s="6">
        <f t="shared" si="29"/>
        <v>235</v>
      </c>
      <c r="H123" s="6">
        <f t="shared" si="29"/>
        <v>163</v>
      </c>
      <c r="I123" s="6">
        <f t="shared" si="29"/>
        <v>93</v>
      </c>
      <c r="J123" s="6">
        <f t="shared" si="29"/>
        <v>30</v>
      </c>
      <c r="K123" s="6">
        <f>SUM(D123:J123)</f>
        <v>1232</v>
      </c>
    </row>
    <row r="124" spans="1:11" ht="60.75" customHeight="1" x14ac:dyDescent="0.25">
      <c r="A124" s="37" t="s">
        <v>51</v>
      </c>
      <c r="B124" s="3" t="s">
        <v>13</v>
      </c>
      <c r="C124" s="3" t="s">
        <v>56</v>
      </c>
      <c r="D124" s="4">
        <v>13</v>
      </c>
      <c r="E124" s="4">
        <v>0</v>
      </c>
      <c r="F124" s="4">
        <v>0</v>
      </c>
      <c r="G124" s="4">
        <v>0</v>
      </c>
      <c r="H124" s="4">
        <v>0</v>
      </c>
      <c r="I124" s="4">
        <v>38</v>
      </c>
      <c r="J124" s="4">
        <v>13</v>
      </c>
      <c r="K124" s="4">
        <f t="shared" si="28"/>
        <v>64</v>
      </c>
    </row>
    <row r="125" spans="1:11" ht="60.75" customHeight="1" x14ac:dyDescent="0.25">
      <c r="A125" s="37" t="s">
        <v>52</v>
      </c>
      <c r="B125" s="3" t="s">
        <v>13</v>
      </c>
      <c r="C125" s="3" t="s">
        <v>56</v>
      </c>
      <c r="D125" s="4">
        <v>12</v>
      </c>
      <c r="E125" s="4">
        <v>0</v>
      </c>
      <c r="F125" s="4">
        <v>0</v>
      </c>
      <c r="G125" s="4">
        <v>6</v>
      </c>
      <c r="H125" s="4">
        <v>49</v>
      </c>
      <c r="I125" s="4">
        <v>0</v>
      </c>
      <c r="J125" s="4">
        <v>0</v>
      </c>
      <c r="K125" s="4">
        <f t="shared" si="28"/>
        <v>67</v>
      </c>
    </row>
    <row r="126" spans="1:11" ht="60.75" customHeight="1" x14ac:dyDescent="0.25">
      <c r="A126" s="37" t="s">
        <v>53</v>
      </c>
      <c r="B126" s="3" t="s">
        <v>13</v>
      </c>
      <c r="C126" s="3" t="s">
        <v>56</v>
      </c>
      <c r="D126" s="4">
        <v>62</v>
      </c>
      <c r="E126" s="4">
        <v>46</v>
      </c>
      <c r="F126" s="4">
        <v>68</v>
      </c>
      <c r="G126" s="4">
        <v>52</v>
      </c>
      <c r="H126" s="4">
        <v>62</v>
      </c>
      <c r="I126" s="4">
        <v>0</v>
      </c>
      <c r="J126" s="4">
        <v>0</v>
      </c>
      <c r="K126" s="4">
        <f t="shared" si="28"/>
        <v>290</v>
      </c>
    </row>
    <row r="127" spans="1:11" s="9" customFormat="1" x14ac:dyDescent="0.25">
      <c r="A127" s="73" t="s">
        <v>28</v>
      </c>
      <c r="B127" s="74"/>
      <c r="C127" s="75"/>
      <c r="D127" s="15">
        <f t="shared" ref="D127:J127" si="30">SUM(D124:D126,D123,D120)</f>
        <v>276</v>
      </c>
      <c r="E127" s="15">
        <f t="shared" si="30"/>
        <v>308</v>
      </c>
      <c r="F127" s="15">
        <f t="shared" si="30"/>
        <v>402</v>
      </c>
      <c r="G127" s="15">
        <f t="shared" si="30"/>
        <v>293</v>
      </c>
      <c r="H127" s="15">
        <f t="shared" si="30"/>
        <v>318</v>
      </c>
      <c r="I127" s="15">
        <f t="shared" si="30"/>
        <v>268</v>
      </c>
      <c r="J127" s="15">
        <f t="shared" si="30"/>
        <v>157</v>
      </c>
      <c r="K127" s="15">
        <f>SUM(K124:K126,K123,K120)</f>
        <v>2022</v>
      </c>
    </row>
    <row r="128" spans="1:11" s="7" customFormat="1" x14ac:dyDescent="0.25">
      <c r="D128" s="10"/>
      <c r="E128" s="10"/>
      <c r="F128" s="10"/>
      <c r="G128" s="10"/>
      <c r="H128" s="10"/>
      <c r="I128" s="10"/>
      <c r="J128" s="10"/>
      <c r="K128" s="10"/>
    </row>
    <row r="129" spans="1:11" ht="60.75" customHeight="1" x14ac:dyDescent="0.25">
      <c r="A129" s="37" t="s">
        <v>46</v>
      </c>
      <c r="B129" s="3" t="s">
        <v>13</v>
      </c>
      <c r="C129" s="3" t="s">
        <v>121</v>
      </c>
      <c r="D129" s="4">
        <v>67</v>
      </c>
      <c r="E129" s="4">
        <v>53</v>
      </c>
      <c r="F129" s="4">
        <v>66</v>
      </c>
      <c r="G129" s="4">
        <v>33</v>
      </c>
      <c r="H129" s="4">
        <v>0</v>
      </c>
      <c r="I129" s="4">
        <v>0</v>
      </c>
      <c r="J129" s="4">
        <v>0</v>
      </c>
      <c r="K129" s="4">
        <f t="shared" ref="K129:K138" si="31">SUM(D129:J129)</f>
        <v>219</v>
      </c>
    </row>
    <row r="130" spans="1:11" s="14" customFormat="1" ht="60.75" customHeight="1" x14ac:dyDescent="0.25">
      <c r="A130" s="37" t="s">
        <v>108</v>
      </c>
      <c r="B130" s="3" t="s">
        <v>13</v>
      </c>
      <c r="C130" s="3" t="s">
        <v>88</v>
      </c>
      <c r="D130" s="6">
        <v>50</v>
      </c>
      <c r="E130" s="6">
        <v>150</v>
      </c>
      <c r="F130" s="6">
        <v>151</v>
      </c>
      <c r="G130" s="6">
        <v>115</v>
      </c>
      <c r="H130" s="6">
        <v>89</v>
      </c>
      <c r="I130" s="6">
        <v>50</v>
      </c>
      <c r="J130" s="6">
        <v>43</v>
      </c>
      <c r="K130" s="4">
        <f t="shared" si="31"/>
        <v>648</v>
      </c>
    </row>
    <row r="131" spans="1:11" s="14" customFormat="1" ht="60.75" customHeight="1" x14ac:dyDescent="0.25">
      <c r="A131" s="37" t="s">
        <v>109</v>
      </c>
      <c r="B131" s="3" t="s">
        <v>13</v>
      </c>
      <c r="C131" s="3" t="s">
        <v>88</v>
      </c>
      <c r="D131" s="6">
        <v>56</v>
      </c>
      <c r="E131" s="6">
        <v>41</v>
      </c>
      <c r="F131" s="6">
        <v>186</v>
      </c>
      <c r="G131" s="6">
        <v>128</v>
      </c>
      <c r="H131" s="6">
        <v>43</v>
      </c>
      <c r="I131" s="6">
        <v>64</v>
      </c>
      <c r="J131" s="6">
        <v>48</v>
      </c>
      <c r="K131" s="4">
        <f t="shared" si="31"/>
        <v>566</v>
      </c>
    </row>
    <row r="132" spans="1:11" ht="60.75" customHeight="1" x14ac:dyDescent="0.25">
      <c r="A132" s="37" t="s">
        <v>47</v>
      </c>
      <c r="B132" s="3" t="s">
        <v>13</v>
      </c>
      <c r="C132" s="3" t="s">
        <v>121</v>
      </c>
      <c r="D132" s="4">
        <v>68</v>
      </c>
      <c r="E132" s="4">
        <v>116</v>
      </c>
      <c r="F132" s="4">
        <v>118</v>
      </c>
      <c r="G132" s="4">
        <v>85</v>
      </c>
      <c r="H132" s="4">
        <v>51</v>
      </c>
      <c r="I132" s="4">
        <v>11</v>
      </c>
      <c r="J132" s="4">
        <v>4</v>
      </c>
      <c r="K132" s="4">
        <f t="shared" si="31"/>
        <v>453</v>
      </c>
    </row>
    <row r="133" spans="1:11" ht="60.75" customHeight="1" x14ac:dyDescent="0.25">
      <c r="A133" s="37" t="s">
        <v>45</v>
      </c>
      <c r="B133" s="3" t="s">
        <v>13</v>
      </c>
      <c r="C133" s="3" t="s">
        <v>121</v>
      </c>
      <c r="D133" s="4">
        <v>20</v>
      </c>
      <c r="E133" s="4">
        <v>33</v>
      </c>
      <c r="F133" s="4">
        <v>29</v>
      </c>
      <c r="G133" s="4">
        <v>44</v>
      </c>
      <c r="H133" s="4">
        <v>11</v>
      </c>
      <c r="I133" s="4">
        <v>0</v>
      </c>
      <c r="J133" s="4">
        <v>0</v>
      </c>
      <c r="K133" s="4">
        <f t="shared" si="31"/>
        <v>137</v>
      </c>
    </row>
    <row r="134" spans="1:11" ht="60.75" customHeight="1" x14ac:dyDescent="0.25">
      <c r="A134" s="37" t="s">
        <v>48</v>
      </c>
      <c r="B134" s="3" t="s">
        <v>13</v>
      </c>
      <c r="C134" s="3" t="s">
        <v>121</v>
      </c>
      <c r="D134" s="4">
        <v>9</v>
      </c>
      <c r="E134" s="4">
        <v>10</v>
      </c>
      <c r="F134" s="4">
        <v>16</v>
      </c>
      <c r="G134" s="4">
        <v>24</v>
      </c>
      <c r="H134" s="4">
        <v>6</v>
      </c>
      <c r="I134" s="4">
        <v>0</v>
      </c>
      <c r="J134" s="4">
        <v>0</v>
      </c>
      <c r="K134" s="4">
        <f t="shared" si="31"/>
        <v>65</v>
      </c>
    </row>
    <row r="135" spans="1:11" s="14" customFormat="1" ht="60.75" customHeight="1" x14ac:dyDescent="0.25">
      <c r="A135" s="37" t="s">
        <v>110</v>
      </c>
      <c r="B135" s="3" t="s">
        <v>13</v>
      </c>
      <c r="C135" s="3" t="s">
        <v>88</v>
      </c>
      <c r="D135" s="4">
        <v>4</v>
      </c>
      <c r="E135" s="4">
        <v>44</v>
      </c>
      <c r="F135" s="4">
        <v>43</v>
      </c>
      <c r="G135" s="4">
        <v>0</v>
      </c>
      <c r="H135" s="4">
        <v>33</v>
      </c>
      <c r="I135" s="4">
        <v>33</v>
      </c>
      <c r="J135" s="4">
        <v>5</v>
      </c>
      <c r="K135" s="4">
        <f t="shared" si="31"/>
        <v>162</v>
      </c>
    </row>
    <row r="136" spans="1:11" s="14" customFormat="1" ht="60.75" customHeight="1" x14ac:dyDescent="0.25">
      <c r="A136" s="37" t="s">
        <v>111</v>
      </c>
      <c r="B136" s="3" t="s">
        <v>13</v>
      </c>
      <c r="C136" s="3" t="s">
        <v>88</v>
      </c>
      <c r="D136" s="4">
        <v>32</v>
      </c>
      <c r="E136" s="4">
        <v>28</v>
      </c>
      <c r="F136" s="4">
        <v>26</v>
      </c>
      <c r="G136" s="4">
        <v>1</v>
      </c>
      <c r="H136" s="4">
        <v>15</v>
      </c>
      <c r="I136" s="4">
        <v>0</v>
      </c>
      <c r="J136" s="4">
        <v>0</v>
      </c>
      <c r="K136" s="4">
        <f t="shared" si="31"/>
        <v>102</v>
      </c>
    </row>
    <row r="137" spans="1:11" s="14" customFormat="1" ht="60.75" customHeight="1" x14ac:dyDescent="0.25">
      <c r="A137" s="37" t="s">
        <v>112</v>
      </c>
      <c r="B137" s="3" t="s">
        <v>13</v>
      </c>
      <c r="C137" s="3" t="s">
        <v>88</v>
      </c>
      <c r="D137" s="4">
        <v>46</v>
      </c>
      <c r="E137" s="4">
        <v>69</v>
      </c>
      <c r="F137" s="4">
        <v>86</v>
      </c>
      <c r="G137" s="4">
        <v>68</v>
      </c>
      <c r="H137" s="4">
        <v>42</v>
      </c>
      <c r="I137" s="4">
        <v>0</v>
      </c>
      <c r="J137" s="4">
        <v>0</v>
      </c>
      <c r="K137" s="4">
        <f t="shared" si="31"/>
        <v>311</v>
      </c>
    </row>
    <row r="138" spans="1:11" s="13" customFormat="1" x14ac:dyDescent="0.25">
      <c r="A138" s="64" t="s">
        <v>139</v>
      </c>
      <c r="B138" s="65"/>
      <c r="C138" s="66"/>
      <c r="D138" s="12">
        <f t="shared" ref="D138:J138" si="32">SUM(D129:D137)</f>
        <v>352</v>
      </c>
      <c r="E138" s="12">
        <f t="shared" si="32"/>
        <v>544</v>
      </c>
      <c r="F138" s="12">
        <f t="shared" si="32"/>
        <v>721</v>
      </c>
      <c r="G138" s="12">
        <f t="shared" si="32"/>
        <v>498</v>
      </c>
      <c r="H138" s="12">
        <f t="shared" si="32"/>
        <v>290</v>
      </c>
      <c r="I138" s="12">
        <f t="shared" si="32"/>
        <v>158</v>
      </c>
      <c r="J138" s="12">
        <f t="shared" si="32"/>
        <v>100</v>
      </c>
      <c r="K138" s="12">
        <f t="shared" si="31"/>
        <v>2663</v>
      </c>
    </row>
    <row r="140" spans="1:11" s="51" customFormat="1" ht="60.75" customHeight="1" x14ac:dyDescent="0.25">
      <c r="A140" s="37">
        <v>8403</v>
      </c>
      <c r="B140" s="3" t="s">
        <v>13</v>
      </c>
      <c r="C140" s="3" t="s">
        <v>107</v>
      </c>
      <c r="D140" s="4">
        <v>103</v>
      </c>
      <c r="E140" s="4">
        <v>60</v>
      </c>
      <c r="F140" s="4">
        <v>38</v>
      </c>
      <c r="G140" s="4">
        <v>3</v>
      </c>
      <c r="H140" s="4">
        <v>0</v>
      </c>
      <c r="I140" s="4">
        <v>17</v>
      </c>
      <c r="J140" s="4">
        <v>0</v>
      </c>
      <c r="K140" s="50">
        <f t="shared" ref="K140:K148" si="33">SUM(D140:J140)</f>
        <v>221</v>
      </c>
    </row>
    <row r="141" spans="1:11" s="51" customFormat="1" ht="60.75" customHeight="1" x14ac:dyDescent="0.25">
      <c r="A141" s="37">
        <v>8458</v>
      </c>
      <c r="B141" s="49" t="s">
        <v>13</v>
      </c>
      <c r="C141" s="49" t="s">
        <v>107</v>
      </c>
      <c r="D141" s="50">
        <v>0</v>
      </c>
      <c r="E141" s="50">
        <v>0</v>
      </c>
      <c r="F141" s="50">
        <v>0</v>
      </c>
      <c r="G141" s="50">
        <v>9</v>
      </c>
      <c r="H141" s="50">
        <v>0</v>
      </c>
      <c r="I141" s="50">
        <v>24</v>
      </c>
      <c r="J141" s="50">
        <v>62</v>
      </c>
      <c r="K141" s="50">
        <f t="shared" si="33"/>
        <v>95</v>
      </c>
    </row>
    <row r="142" spans="1:11" ht="60.75" customHeight="1" x14ac:dyDescent="0.25">
      <c r="A142" s="37">
        <v>8705</v>
      </c>
      <c r="B142" s="3" t="s">
        <v>13</v>
      </c>
      <c r="C142" s="3" t="s">
        <v>107</v>
      </c>
      <c r="D142" s="4">
        <v>59</v>
      </c>
      <c r="E142" s="4">
        <v>6</v>
      </c>
      <c r="F142" s="4">
        <v>0</v>
      </c>
      <c r="G142" s="4">
        <v>43</v>
      </c>
      <c r="H142" s="4">
        <v>35</v>
      </c>
      <c r="I142" s="4">
        <v>8</v>
      </c>
      <c r="J142" s="4">
        <v>27</v>
      </c>
      <c r="K142" s="4">
        <f t="shared" si="33"/>
        <v>178</v>
      </c>
    </row>
    <row r="143" spans="1:11" ht="60.75" customHeight="1" x14ac:dyDescent="0.25">
      <c r="A143" s="37" t="s">
        <v>45</v>
      </c>
      <c r="B143" s="3" t="s">
        <v>13</v>
      </c>
      <c r="C143" s="3" t="s">
        <v>107</v>
      </c>
      <c r="D143" s="4">
        <v>52</v>
      </c>
      <c r="E143" s="4">
        <v>59</v>
      </c>
      <c r="F143" s="4">
        <v>42</v>
      </c>
      <c r="G143" s="4">
        <v>52</v>
      </c>
      <c r="H143" s="4">
        <v>33</v>
      </c>
      <c r="I143" s="4">
        <v>0</v>
      </c>
      <c r="J143" s="4">
        <v>0</v>
      </c>
      <c r="K143" s="4">
        <f t="shared" si="33"/>
        <v>238</v>
      </c>
    </row>
    <row r="144" spans="1:11" s="51" customFormat="1" ht="60.75" customHeight="1" x14ac:dyDescent="0.25">
      <c r="A144" s="37" t="s">
        <v>48</v>
      </c>
      <c r="B144" s="3" t="s">
        <v>13</v>
      </c>
      <c r="C144" s="3" t="s">
        <v>107</v>
      </c>
      <c r="D144" s="4">
        <v>36</v>
      </c>
      <c r="E144" s="4">
        <v>50</v>
      </c>
      <c r="F144" s="4">
        <v>69</v>
      </c>
      <c r="G144" s="4">
        <v>24</v>
      </c>
      <c r="H144" s="4">
        <v>21</v>
      </c>
      <c r="I144" s="4">
        <v>0</v>
      </c>
      <c r="J144" s="4">
        <v>0</v>
      </c>
      <c r="K144" s="50">
        <f t="shared" si="33"/>
        <v>200</v>
      </c>
    </row>
    <row r="145" spans="1:11" ht="60.75" customHeight="1" x14ac:dyDescent="0.25">
      <c r="A145" s="37">
        <v>8715</v>
      </c>
      <c r="B145" s="3" t="s">
        <v>13</v>
      </c>
      <c r="C145" s="3" t="s">
        <v>107</v>
      </c>
      <c r="D145" s="4">
        <v>43</v>
      </c>
      <c r="E145" s="4">
        <v>6</v>
      </c>
      <c r="F145" s="4">
        <v>98</v>
      </c>
      <c r="G145" s="4">
        <v>121</v>
      </c>
      <c r="H145" s="4">
        <v>4</v>
      </c>
      <c r="I145" s="4">
        <v>13</v>
      </c>
      <c r="J145" s="4">
        <v>11</v>
      </c>
      <c r="K145" s="4">
        <f t="shared" si="33"/>
        <v>296</v>
      </c>
    </row>
    <row r="146" spans="1:11" ht="60.75" customHeight="1" x14ac:dyDescent="0.25">
      <c r="A146" s="37" t="s">
        <v>104</v>
      </c>
      <c r="B146" s="3" t="s">
        <v>13</v>
      </c>
      <c r="C146" s="3" t="s">
        <v>107</v>
      </c>
      <c r="D146" s="4">
        <v>5</v>
      </c>
      <c r="E146" s="4">
        <v>13</v>
      </c>
      <c r="F146" s="4">
        <v>43</v>
      </c>
      <c r="G146" s="4">
        <v>49</v>
      </c>
      <c r="H146" s="4">
        <v>30</v>
      </c>
      <c r="I146" s="4">
        <v>0</v>
      </c>
      <c r="J146" s="4">
        <v>0</v>
      </c>
      <c r="K146" s="4">
        <f t="shared" si="33"/>
        <v>140</v>
      </c>
    </row>
    <row r="147" spans="1:11" s="51" customFormat="1" ht="60.75" customHeight="1" x14ac:dyDescent="0.25">
      <c r="A147" s="37" t="s">
        <v>105</v>
      </c>
      <c r="B147" s="49" t="s">
        <v>13</v>
      </c>
      <c r="C147" s="49" t="s">
        <v>107</v>
      </c>
      <c r="D147" s="50">
        <v>0</v>
      </c>
      <c r="E147" s="50">
        <v>0</v>
      </c>
      <c r="F147" s="50">
        <v>0</v>
      </c>
      <c r="G147" s="50">
        <v>2</v>
      </c>
      <c r="H147" s="50">
        <v>0</v>
      </c>
      <c r="I147" s="50">
        <v>0</v>
      </c>
      <c r="J147" s="50">
        <v>0</v>
      </c>
      <c r="K147" s="50">
        <f t="shared" si="33"/>
        <v>2</v>
      </c>
    </row>
    <row r="148" spans="1:11" s="13" customFormat="1" x14ac:dyDescent="0.25">
      <c r="A148" s="64" t="s">
        <v>142</v>
      </c>
      <c r="B148" s="65"/>
      <c r="C148" s="66"/>
      <c r="D148" s="12">
        <f t="shared" ref="D148:J148" si="34">SUM(D128:D147)</f>
        <v>1002</v>
      </c>
      <c r="E148" s="12">
        <f t="shared" si="34"/>
        <v>1282</v>
      </c>
      <c r="F148" s="12">
        <f t="shared" si="34"/>
        <v>1732</v>
      </c>
      <c r="G148" s="12">
        <f t="shared" si="34"/>
        <v>1299</v>
      </c>
      <c r="H148" s="12">
        <f t="shared" si="34"/>
        <v>703</v>
      </c>
      <c r="I148" s="12">
        <f t="shared" si="34"/>
        <v>378</v>
      </c>
      <c r="J148" s="12">
        <f t="shared" si="34"/>
        <v>300</v>
      </c>
      <c r="K148" s="12">
        <f t="shared" si="33"/>
        <v>6696</v>
      </c>
    </row>
    <row r="150" spans="1:11" ht="60.75" customHeight="1" x14ac:dyDescent="0.25">
      <c r="A150" s="37" t="s">
        <v>49</v>
      </c>
      <c r="B150" s="3" t="s">
        <v>13</v>
      </c>
      <c r="C150" s="3" t="s">
        <v>59</v>
      </c>
      <c r="D150" s="4">
        <v>65</v>
      </c>
      <c r="E150" s="4">
        <v>0</v>
      </c>
      <c r="F150" s="4">
        <v>0</v>
      </c>
      <c r="G150" s="4">
        <v>0</v>
      </c>
      <c r="H150" s="4">
        <v>29</v>
      </c>
      <c r="I150" s="4">
        <v>19</v>
      </c>
      <c r="J150" s="4">
        <v>6</v>
      </c>
      <c r="K150" s="4">
        <f t="shared" ref="K150:K156" si="35">SUM(D150:J150)</f>
        <v>119</v>
      </c>
    </row>
    <row r="151" spans="1:11" s="14" customFormat="1" ht="60.75" customHeight="1" x14ac:dyDescent="0.25">
      <c r="A151" s="37" t="s">
        <v>108</v>
      </c>
      <c r="B151" s="3" t="s">
        <v>13</v>
      </c>
      <c r="C151" s="3" t="s">
        <v>22</v>
      </c>
      <c r="D151" s="6">
        <v>147</v>
      </c>
      <c r="E151" s="6">
        <v>171</v>
      </c>
      <c r="F151" s="6">
        <v>215</v>
      </c>
      <c r="G151" s="6">
        <v>114</v>
      </c>
      <c r="H151" s="6">
        <v>165</v>
      </c>
      <c r="I151" s="6">
        <v>98</v>
      </c>
      <c r="J151" s="6">
        <v>42</v>
      </c>
      <c r="K151" s="4">
        <f t="shared" si="35"/>
        <v>952</v>
      </c>
    </row>
    <row r="152" spans="1:11" s="56" customFormat="1" x14ac:dyDescent="0.25">
      <c r="A152" s="58" t="s">
        <v>146</v>
      </c>
      <c r="B152" s="59"/>
      <c r="C152" s="60"/>
      <c r="D152" s="6">
        <v>192</v>
      </c>
      <c r="E152" s="6">
        <v>287</v>
      </c>
      <c r="F152" s="6">
        <v>288</v>
      </c>
      <c r="G152" s="6">
        <v>290</v>
      </c>
      <c r="H152" s="6">
        <v>195</v>
      </c>
      <c r="I152" s="6">
        <v>98</v>
      </c>
      <c r="J152" s="6">
        <v>50</v>
      </c>
      <c r="K152" s="6">
        <f>SUM(D152:J152)</f>
        <v>1400</v>
      </c>
    </row>
    <row r="153" spans="1:11" s="56" customFormat="1" x14ac:dyDescent="0.25">
      <c r="A153" s="58" t="s">
        <v>147</v>
      </c>
      <c r="B153" s="59"/>
      <c r="C153" s="60"/>
      <c r="D153" s="6">
        <f t="shared" ref="D153:J153" si="36">SUM(D151:D152)</f>
        <v>339</v>
      </c>
      <c r="E153" s="6">
        <f t="shared" si="36"/>
        <v>458</v>
      </c>
      <c r="F153" s="6">
        <f t="shared" si="36"/>
        <v>503</v>
      </c>
      <c r="G153" s="6">
        <f t="shared" si="36"/>
        <v>404</v>
      </c>
      <c r="H153" s="6">
        <f t="shared" si="36"/>
        <v>360</v>
      </c>
      <c r="I153" s="6">
        <f t="shared" si="36"/>
        <v>196</v>
      </c>
      <c r="J153" s="6">
        <f t="shared" si="36"/>
        <v>92</v>
      </c>
      <c r="K153" s="6">
        <f>SUM(D153:J153)</f>
        <v>2352</v>
      </c>
    </row>
    <row r="154" spans="1:11" s="7" customFormat="1" ht="60.75" customHeight="1" x14ac:dyDescent="0.25">
      <c r="A154" s="37" t="s">
        <v>51</v>
      </c>
      <c r="B154" s="3" t="s">
        <v>13</v>
      </c>
      <c r="C154" s="3" t="s">
        <v>59</v>
      </c>
      <c r="D154" s="4">
        <v>76</v>
      </c>
      <c r="E154" s="4">
        <v>16</v>
      </c>
      <c r="F154" s="4">
        <v>43</v>
      </c>
      <c r="G154" s="4">
        <v>115</v>
      </c>
      <c r="H154" s="4">
        <v>104</v>
      </c>
      <c r="I154" s="4">
        <v>43</v>
      </c>
      <c r="J154" s="4">
        <v>16</v>
      </c>
      <c r="K154" s="6">
        <f t="shared" si="35"/>
        <v>413</v>
      </c>
    </row>
    <row r="155" spans="1:11" s="7" customFormat="1" ht="60.75" customHeight="1" x14ac:dyDescent="0.25">
      <c r="A155" s="37" t="s">
        <v>52</v>
      </c>
      <c r="B155" s="3" t="s">
        <v>13</v>
      </c>
      <c r="C155" s="3" t="s">
        <v>59</v>
      </c>
      <c r="D155" s="4">
        <v>13</v>
      </c>
      <c r="E155" s="4">
        <v>1</v>
      </c>
      <c r="F155" s="4">
        <v>0</v>
      </c>
      <c r="G155" s="4">
        <v>0</v>
      </c>
      <c r="H155" s="4">
        <v>39</v>
      </c>
      <c r="I155" s="4">
        <v>0</v>
      </c>
      <c r="J155" s="4">
        <v>0</v>
      </c>
      <c r="K155" s="6">
        <f t="shared" si="35"/>
        <v>53</v>
      </c>
    </row>
    <row r="156" spans="1:11" s="7" customFormat="1" ht="60.75" customHeight="1" x14ac:dyDescent="0.25">
      <c r="A156" s="37" t="s">
        <v>53</v>
      </c>
      <c r="B156" s="3" t="s">
        <v>13</v>
      </c>
      <c r="C156" s="3" t="s">
        <v>59</v>
      </c>
      <c r="D156" s="4">
        <v>35</v>
      </c>
      <c r="E156" s="4">
        <v>12</v>
      </c>
      <c r="F156" s="4">
        <v>32</v>
      </c>
      <c r="G156" s="4">
        <v>48</v>
      </c>
      <c r="H156" s="4">
        <v>52</v>
      </c>
      <c r="I156" s="4">
        <v>0</v>
      </c>
      <c r="J156" s="4">
        <v>0</v>
      </c>
      <c r="K156" s="6">
        <f t="shared" si="35"/>
        <v>179</v>
      </c>
    </row>
    <row r="157" spans="1:11" x14ac:dyDescent="0.25">
      <c r="A157" s="61" t="s">
        <v>23</v>
      </c>
      <c r="B157" s="62"/>
      <c r="C157" s="63"/>
      <c r="D157" s="12">
        <f t="shared" ref="D157:J157" si="37">SUM(D154:D156,D153,D150)</f>
        <v>528</v>
      </c>
      <c r="E157" s="12">
        <f t="shared" si="37"/>
        <v>487</v>
      </c>
      <c r="F157" s="12">
        <f t="shared" si="37"/>
        <v>578</v>
      </c>
      <c r="G157" s="12">
        <f t="shared" si="37"/>
        <v>567</v>
      </c>
      <c r="H157" s="12">
        <f t="shared" si="37"/>
        <v>584</v>
      </c>
      <c r="I157" s="12">
        <f t="shared" si="37"/>
        <v>258</v>
      </c>
      <c r="J157" s="12">
        <f t="shared" si="37"/>
        <v>114</v>
      </c>
      <c r="K157" s="12">
        <f>SUM(K154:K156,K153,K150)</f>
        <v>3116</v>
      </c>
    </row>
    <row r="159" spans="1:11" s="51" customFormat="1" ht="60.75" customHeight="1" x14ac:dyDescent="0.25">
      <c r="A159" s="37">
        <v>8403</v>
      </c>
      <c r="B159" s="3" t="s">
        <v>13</v>
      </c>
      <c r="C159" s="3" t="s">
        <v>122</v>
      </c>
      <c r="D159" s="4">
        <v>48</v>
      </c>
      <c r="E159" s="4">
        <v>62</v>
      </c>
      <c r="F159" s="4">
        <v>0</v>
      </c>
      <c r="G159" s="4">
        <v>0</v>
      </c>
      <c r="H159" s="4">
        <v>0</v>
      </c>
      <c r="I159" s="4">
        <v>28</v>
      </c>
      <c r="J159" s="4">
        <v>6</v>
      </c>
      <c r="K159" s="50">
        <f t="shared" ref="K159:K167" si="38">SUM(D159:J159)</f>
        <v>144</v>
      </c>
    </row>
    <row r="160" spans="1:11" s="51" customFormat="1" ht="60.75" customHeight="1" x14ac:dyDescent="0.25">
      <c r="A160" s="37">
        <v>8458</v>
      </c>
      <c r="B160" s="3" t="s">
        <v>13</v>
      </c>
      <c r="C160" s="3" t="s">
        <v>122</v>
      </c>
      <c r="D160" s="4">
        <v>0</v>
      </c>
      <c r="E160" s="4">
        <v>0</v>
      </c>
      <c r="F160" s="4">
        <v>19</v>
      </c>
      <c r="G160" s="4">
        <v>0</v>
      </c>
      <c r="H160" s="4">
        <v>0</v>
      </c>
      <c r="I160" s="4">
        <v>49</v>
      </c>
      <c r="J160" s="4">
        <v>64</v>
      </c>
      <c r="K160" s="50">
        <f t="shared" si="38"/>
        <v>132</v>
      </c>
    </row>
    <row r="161" spans="1:11" ht="60.75" customHeight="1" x14ac:dyDescent="0.25">
      <c r="A161" s="37">
        <v>8705</v>
      </c>
      <c r="B161" s="3" t="s">
        <v>13</v>
      </c>
      <c r="C161" s="3" t="s">
        <v>122</v>
      </c>
      <c r="D161" s="4">
        <v>248</v>
      </c>
      <c r="E161" s="4">
        <v>213</v>
      </c>
      <c r="F161" s="4">
        <v>433</v>
      </c>
      <c r="G161" s="4">
        <v>629</v>
      </c>
      <c r="H161" s="4">
        <v>159</v>
      </c>
      <c r="I161" s="4">
        <v>170</v>
      </c>
      <c r="J161" s="4">
        <v>89</v>
      </c>
      <c r="K161" s="4">
        <f t="shared" si="38"/>
        <v>1941</v>
      </c>
    </row>
    <row r="162" spans="1:11" ht="60.75" customHeight="1" x14ac:dyDescent="0.25">
      <c r="A162" s="37" t="s">
        <v>45</v>
      </c>
      <c r="B162" s="3" t="s">
        <v>13</v>
      </c>
      <c r="C162" s="3" t="s">
        <v>122</v>
      </c>
      <c r="D162" s="4">
        <v>74</v>
      </c>
      <c r="E162" s="4">
        <v>65</v>
      </c>
      <c r="F162" s="4">
        <v>18</v>
      </c>
      <c r="G162" s="4">
        <v>64</v>
      </c>
      <c r="H162" s="4">
        <v>18</v>
      </c>
      <c r="I162" s="4">
        <v>0</v>
      </c>
      <c r="J162" s="4">
        <v>0</v>
      </c>
      <c r="K162" s="4">
        <f t="shared" si="38"/>
        <v>239</v>
      </c>
    </row>
    <row r="163" spans="1:11" s="51" customFormat="1" ht="60.75" customHeight="1" x14ac:dyDescent="0.25">
      <c r="A163" s="37" t="s">
        <v>48</v>
      </c>
      <c r="B163" s="3" t="s">
        <v>13</v>
      </c>
      <c r="C163" s="3" t="s">
        <v>122</v>
      </c>
      <c r="D163" s="4">
        <v>28</v>
      </c>
      <c r="E163" s="4">
        <v>43</v>
      </c>
      <c r="F163" s="4">
        <v>30</v>
      </c>
      <c r="G163" s="4">
        <v>4</v>
      </c>
      <c r="H163" s="4">
        <v>42</v>
      </c>
      <c r="I163" s="4">
        <v>0</v>
      </c>
      <c r="J163" s="4">
        <v>0</v>
      </c>
      <c r="K163" s="50">
        <f t="shared" si="38"/>
        <v>147</v>
      </c>
    </row>
    <row r="164" spans="1:11" ht="60.75" customHeight="1" x14ac:dyDescent="0.25">
      <c r="A164" s="37">
        <v>8715</v>
      </c>
      <c r="B164" s="3" t="s">
        <v>13</v>
      </c>
      <c r="C164" s="3" t="s">
        <v>122</v>
      </c>
      <c r="D164" s="4">
        <v>17</v>
      </c>
      <c r="E164" s="4">
        <v>0</v>
      </c>
      <c r="F164" s="4">
        <v>102</v>
      </c>
      <c r="G164" s="4">
        <v>140</v>
      </c>
      <c r="H164" s="4">
        <v>99</v>
      </c>
      <c r="I164" s="4">
        <v>149</v>
      </c>
      <c r="J164" s="4">
        <v>84</v>
      </c>
      <c r="K164" s="4">
        <f t="shared" si="38"/>
        <v>591</v>
      </c>
    </row>
    <row r="165" spans="1:11" ht="60.75" customHeight="1" x14ac:dyDescent="0.25">
      <c r="A165" s="37" t="s">
        <v>104</v>
      </c>
      <c r="B165" s="3" t="s">
        <v>13</v>
      </c>
      <c r="C165" s="3" t="s">
        <v>122</v>
      </c>
      <c r="D165" s="4">
        <v>38</v>
      </c>
      <c r="E165" s="4">
        <v>71</v>
      </c>
      <c r="F165" s="4">
        <v>32</v>
      </c>
      <c r="G165" s="4">
        <v>54</v>
      </c>
      <c r="H165" s="4">
        <v>37</v>
      </c>
      <c r="I165" s="4">
        <v>0</v>
      </c>
      <c r="J165" s="4">
        <v>0</v>
      </c>
      <c r="K165" s="4">
        <f t="shared" si="38"/>
        <v>232</v>
      </c>
    </row>
    <row r="166" spans="1:11" s="51" customFormat="1" ht="60.75" customHeight="1" x14ac:dyDescent="0.25">
      <c r="A166" s="37" t="s">
        <v>105</v>
      </c>
      <c r="B166" s="3" t="s">
        <v>13</v>
      </c>
      <c r="C166" s="3" t="s">
        <v>122</v>
      </c>
      <c r="D166" s="4">
        <v>40</v>
      </c>
      <c r="E166" s="4">
        <v>49</v>
      </c>
      <c r="F166" s="4">
        <v>31</v>
      </c>
      <c r="G166" s="4">
        <v>33</v>
      </c>
      <c r="H166" s="4">
        <v>34</v>
      </c>
      <c r="I166" s="4">
        <v>0</v>
      </c>
      <c r="J166" s="4">
        <v>0</v>
      </c>
      <c r="K166" s="50">
        <f t="shared" si="38"/>
        <v>187</v>
      </c>
    </row>
    <row r="167" spans="1:11" s="13" customFormat="1" x14ac:dyDescent="0.25">
      <c r="A167" s="64" t="s">
        <v>143</v>
      </c>
      <c r="B167" s="65"/>
      <c r="C167" s="66"/>
      <c r="D167" s="12">
        <f t="shared" ref="D167:J167" si="39">SUM(D149:D166)</f>
        <v>1888</v>
      </c>
      <c r="E167" s="12">
        <f t="shared" si="39"/>
        <v>1935</v>
      </c>
      <c r="F167" s="12">
        <f t="shared" si="39"/>
        <v>2324</v>
      </c>
      <c r="G167" s="12">
        <f t="shared" si="39"/>
        <v>2462</v>
      </c>
      <c r="H167" s="12">
        <f t="shared" si="39"/>
        <v>1917</v>
      </c>
      <c r="I167" s="12">
        <f t="shared" si="39"/>
        <v>1108</v>
      </c>
      <c r="J167" s="12">
        <f t="shared" si="39"/>
        <v>563</v>
      </c>
      <c r="K167" s="12">
        <f t="shared" si="38"/>
        <v>12197</v>
      </c>
    </row>
    <row r="169" spans="1:11" ht="60.75" customHeight="1" x14ac:dyDescent="0.25">
      <c r="A169" s="37">
        <v>8403</v>
      </c>
      <c r="B169" s="3" t="s">
        <v>13</v>
      </c>
      <c r="C169" s="3" t="s">
        <v>60</v>
      </c>
      <c r="D169" s="4">
        <v>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f>SUM(D169:J169)</f>
        <v>1</v>
      </c>
    </row>
    <row r="170" spans="1:11" ht="60.75" customHeight="1" x14ac:dyDescent="0.25">
      <c r="A170" s="37">
        <v>8705</v>
      </c>
      <c r="B170" s="3" t="s">
        <v>13</v>
      </c>
      <c r="C170" s="3" t="s">
        <v>60</v>
      </c>
      <c r="D170" s="4">
        <v>27</v>
      </c>
      <c r="E170" s="4">
        <v>14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f>SUM(D170:J170)</f>
        <v>41</v>
      </c>
    </row>
    <row r="171" spans="1:11" x14ac:dyDescent="0.25">
      <c r="A171" s="61" t="s">
        <v>61</v>
      </c>
      <c r="B171" s="62"/>
      <c r="C171" s="63"/>
      <c r="D171" s="2">
        <f t="shared" ref="D171:J171" si="40">SUM(D169:D170)</f>
        <v>28</v>
      </c>
      <c r="E171" s="2">
        <f t="shared" si="40"/>
        <v>14</v>
      </c>
      <c r="F171" s="2">
        <f t="shared" si="40"/>
        <v>0</v>
      </c>
      <c r="G171" s="2">
        <f t="shared" si="40"/>
        <v>0</v>
      </c>
      <c r="H171" s="2">
        <f t="shared" si="40"/>
        <v>0</v>
      </c>
      <c r="I171" s="2">
        <f t="shared" si="40"/>
        <v>0</v>
      </c>
      <c r="J171" s="2">
        <f t="shared" si="40"/>
        <v>0</v>
      </c>
      <c r="K171" s="2">
        <f>SUM(D171:J171)</f>
        <v>42</v>
      </c>
    </row>
    <row r="173" spans="1:11" ht="60.75" customHeight="1" x14ac:dyDescent="0.25">
      <c r="A173" s="37" t="s">
        <v>49</v>
      </c>
      <c r="B173" s="3" t="s">
        <v>13</v>
      </c>
      <c r="C173" s="3" t="s">
        <v>62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f>SUM(D173:J173)</f>
        <v>0</v>
      </c>
    </row>
    <row r="174" spans="1:11" s="13" customFormat="1" x14ac:dyDescent="0.25">
      <c r="A174" s="68" t="s">
        <v>57</v>
      </c>
      <c r="B174" s="69"/>
      <c r="C174" s="70"/>
      <c r="D174" s="22">
        <v>59</v>
      </c>
      <c r="E174" s="22">
        <v>61</v>
      </c>
      <c r="F174" s="22">
        <v>43</v>
      </c>
      <c r="G174" s="22">
        <v>68</v>
      </c>
      <c r="H174" s="22">
        <v>69</v>
      </c>
      <c r="I174" s="22">
        <v>60</v>
      </c>
      <c r="J174" s="22">
        <v>44</v>
      </c>
      <c r="K174" s="22">
        <f>SUM(D174:J174)</f>
        <v>404</v>
      </c>
    </row>
    <row r="175" spans="1:11" s="13" customFormat="1" x14ac:dyDescent="0.25">
      <c r="A175" s="68" t="s">
        <v>58</v>
      </c>
      <c r="B175" s="69"/>
      <c r="C175" s="70"/>
      <c r="D175" s="22">
        <f t="shared" ref="D175:J175" si="41">SUM(D173:D174)</f>
        <v>59</v>
      </c>
      <c r="E175" s="22">
        <f t="shared" si="41"/>
        <v>61</v>
      </c>
      <c r="F175" s="22">
        <f t="shared" si="41"/>
        <v>43</v>
      </c>
      <c r="G175" s="22">
        <f t="shared" si="41"/>
        <v>68</v>
      </c>
      <c r="H175" s="22">
        <f t="shared" si="41"/>
        <v>69</v>
      </c>
      <c r="I175" s="22">
        <f t="shared" si="41"/>
        <v>60</v>
      </c>
      <c r="J175" s="22">
        <f t="shared" si="41"/>
        <v>44</v>
      </c>
      <c r="K175" s="22">
        <f t="shared" ref="K175:K182" si="42">SUM(D175:J175)</f>
        <v>404</v>
      </c>
    </row>
    <row r="176" spans="1:11" ht="60.75" customHeight="1" x14ac:dyDescent="0.25">
      <c r="A176" s="37" t="s">
        <v>51</v>
      </c>
      <c r="B176" s="3" t="s">
        <v>13</v>
      </c>
      <c r="C176" s="3" t="s">
        <v>62</v>
      </c>
      <c r="D176" s="4">
        <v>89</v>
      </c>
      <c r="E176" s="4">
        <v>148</v>
      </c>
      <c r="F176" s="4">
        <v>195</v>
      </c>
      <c r="G176" s="4">
        <v>158</v>
      </c>
      <c r="H176" s="4">
        <v>91</v>
      </c>
      <c r="I176" s="4">
        <v>39</v>
      </c>
      <c r="J176" s="4">
        <v>18</v>
      </c>
      <c r="K176" s="4">
        <f>SUM(D176:J176)</f>
        <v>738</v>
      </c>
    </row>
    <row r="177" spans="1:11" s="13" customFormat="1" x14ac:dyDescent="0.25">
      <c r="A177" s="68" t="s">
        <v>57</v>
      </c>
      <c r="B177" s="69"/>
      <c r="C177" s="70"/>
      <c r="D177" s="22">
        <v>0</v>
      </c>
      <c r="E177" s="22">
        <v>0</v>
      </c>
      <c r="F177" s="22">
        <v>0</v>
      </c>
      <c r="G177" s="22">
        <v>0</v>
      </c>
      <c r="H177" s="22">
        <v>30</v>
      </c>
      <c r="I177" s="22">
        <v>60</v>
      </c>
      <c r="J177" s="22">
        <v>20</v>
      </c>
      <c r="K177" s="22">
        <f>SUM(D177:J177)</f>
        <v>110</v>
      </c>
    </row>
    <row r="178" spans="1:11" s="13" customFormat="1" x14ac:dyDescent="0.25">
      <c r="A178" s="68" t="s">
        <v>58</v>
      </c>
      <c r="B178" s="69"/>
      <c r="C178" s="70"/>
      <c r="D178" s="22">
        <f t="shared" ref="D178:J178" si="43">SUM(D176:D177)</f>
        <v>89</v>
      </c>
      <c r="E178" s="22">
        <f t="shared" si="43"/>
        <v>148</v>
      </c>
      <c r="F178" s="22">
        <f t="shared" si="43"/>
        <v>195</v>
      </c>
      <c r="G178" s="22">
        <f t="shared" si="43"/>
        <v>158</v>
      </c>
      <c r="H178" s="22">
        <f t="shared" si="43"/>
        <v>121</v>
      </c>
      <c r="I178" s="22">
        <f t="shared" si="43"/>
        <v>99</v>
      </c>
      <c r="J178" s="22">
        <f t="shared" si="43"/>
        <v>38</v>
      </c>
      <c r="K178" s="22">
        <f t="shared" si="42"/>
        <v>848</v>
      </c>
    </row>
    <row r="179" spans="1:11" ht="60.75" customHeight="1" x14ac:dyDescent="0.25">
      <c r="A179" s="37" t="s">
        <v>52</v>
      </c>
      <c r="B179" s="3" t="s">
        <v>13</v>
      </c>
      <c r="C179" s="3" t="s">
        <v>62</v>
      </c>
      <c r="D179" s="4">
        <v>48</v>
      </c>
      <c r="E179" s="4">
        <v>44</v>
      </c>
      <c r="F179" s="4">
        <v>55</v>
      </c>
      <c r="G179" s="4">
        <v>42</v>
      </c>
      <c r="H179" s="4">
        <v>26</v>
      </c>
      <c r="I179" s="4">
        <v>0</v>
      </c>
      <c r="J179" s="4">
        <v>0</v>
      </c>
      <c r="K179" s="4">
        <f>SUM(D179:J179)</f>
        <v>215</v>
      </c>
    </row>
    <row r="180" spans="1:11" ht="60.75" customHeight="1" x14ac:dyDescent="0.25">
      <c r="A180" s="37" t="s">
        <v>53</v>
      </c>
      <c r="B180" s="3" t="s">
        <v>13</v>
      </c>
      <c r="C180" s="3" t="s">
        <v>62</v>
      </c>
      <c r="D180" s="4">
        <v>39</v>
      </c>
      <c r="E180" s="4">
        <v>51</v>
      </c>
      <c r="F180" s="4">
        <v>61</v>
      </c>
      <c r="G180" s="4">
        <v>28</v>
      </c>
      <c r="H180" s="4">
        <v>29</v>
      </c>
      <c r="I180" s="4">
        <v>0</v>
      </c>
      <c r="J180" s="4">
        <v>0</v>
      </c>
      <c r="K180" s="4">
        <f>SUM(D180:J180)</f>
        <v>208</v>
      </c>
    </row>
    <row r="181" spans="1:11" s="13" customFormat="1" x14ac:dyDescent="0.25">
      <c r="A181" s="68" t="s">
        <v>57</v>
      </c>
      <c r="B181" s="69"/>
      <c r="C181" s="70"/>
      <c r="D181" s="22">
        <v>0</v>
      </c>
      <c r="E181" s="22">
        <v>0</v>
      </c>
      <c r="F181" s="22">
        <v>0</v>
      </c>
      <c r="G181" s="22">
        <v>40</v>
      </c>
      <c r="H181" s="22">
        <v>20</v>
      </c>
      <c r="I181" s="22">
        <v>0</v>
      </c>
      <c r="J181" s="22">
        <v>0</v>
      </c>
      <c r="K181" s="22">
        <f>SUM(D181:J181)</f>
        <v>60</v>
      </c>
    </row>
    <row r="182" spans="1:11" s="13" customFormat="1" x14ac:dyDescent="0.25">
      <c r="A182" s="68" t="s">
        <v>58</v>
      </c>
      <c r="B182" s="69"/>
      <c r="C182" s="70"/>
      <c r="D182" s="22">
        <f t="shared" ref="D182:J182" si="44">SUM(D180:D181)</f>
        <v>39</v>
      </c>
      <c r="E182" s="22">
        <f t="shared" si="44"/>
        <v>51</v>
      </c>
      <c r="F182" s="22">
        <f t="shared" si="44"/>
        <v>61</v>
      </c>
      <c r="G182" s="22">
        <f t="shared" si="44"/>
        <v>68</v>
      </c>
      <c r="H182" s="22">
        <f t="shared" si="44"/>
        <v>49</v>
      </c>
      <c r="I182" s="22">
        <f t="shared" si="44"/>
        <v>0</v>
      </c>
      <c r="J182" s="22">
        <f t="shared" si="44"/>
        <v>0</v>
      </c>
      <c r="K182" s="22">
        <f t="shared" si="42"/>
        <v>268</v>
      </c>
    </row>
    <row r="183" spans="1:11" s="13" customFormat="1" x14ac:dyDescent="0.25">
      <c r="A183" s="64" t="s">
        <v>144</v>
      </c>
      <c r="B183" s="65"/>
      <c r="C183" s="66"/>
      <c r="D183" s="12">
        <f t="shared" ref="D183:J183" si="45">SUM(D182,D178:D179,D175)</f>
        <v>235</v>
      </c>
      <c r="E183" s="12">
        <f t="shared" si="45"/>
        <v>304</v>
      </c>
      <c r="F183" s="12">
        <f t="shared" si="45"/>
        <v>354</v>
      </c>
      <c r="G183" s="12">
        <f t="shared" si="45"/>
        <v>336</v>
      </c>
      <c r="H183" s="12">
        <f t="shared" si="45"/>
        <v>265</v>
      </c>
      <c r="I183" s="12">
        <f t="shared" si="45"/>
        <v>159</v>
      </c>
      <c r="J183" s="12">
        <f t="shared" si="45"/>
        <v>82</v>
      </c>
      <c r="K183" s="12">
        <f>SUM(K182,K178:K179,K175)</f>
        <v>1735</v>
      </c>
    </row>
    <row r="185" spans="1:11" s="14" customFormat="1" ht="60.75" customHeight="1" x14ac:dyDescent="0.25">
      <c r="A185" s="37" t="s">
        <v>108</v>
      </c>
      <c r="B185" s="3" t="s">
        <v>13</v>
      </c>
      <c r="C185" s="3" t="s">
        <v>63</v>
      </c>
      <c r="D185" s="4">
        <v>26</v>
      </c>
      <c r="E185" s="4">
        <v>113</v>
      </c>
      <c r="F185" s="4">
        <v>29</v>
      </c>
      <c r="G185" s="4">
        <v>93</v>
      </c>
      <c r="H185" s="4">
        <v>100</v>
      </c>
      <c r="I185" s="4">
        <v>70</v>
      </c>
      <c r="J185" s="4">
        <v>1</v>
      </c>
      <c r="K185" s="4">
        <f t="shared" ref="K185" si="46">SUM(D185:J185)</f>
        <v>432</v>
      </c>
    </row>
    <row r="186" spans="1:11" s="56" customFormat="1" x14ac:dyDescent="0.25">
      <c r="A186" s="58" t="s">
        <v>146</v>
      </c>
      <c r="B186" s="59"/>
      <c r="C186" s="60"/>
      <c r="D186" s="6">
        <v>198</v>
      </c>
      <c r="E186" s="6">
        <v>291</v>
      </c>
      <c r="F186" s="6">
        <v>297</v>
      </c>
      <c r="G186" s="6">
        <v>294</v>
      </c>
      <c r="H186" s="6">
        <v>194</v>
      </c>
      <c r="I186" s="6">
        <v>72</v>
      </c>
      <c r="J186" s="6">
        <v>75</v>
      </c>
      <c r="K186" s="6">
        <f>SUM(D186:J186)</f>
        <v>1421</v>
      </c>
    </row>
    <row r="187" spans="1:11" s="20" customFormat="1" x14ac:dyDescent="0.25">
      <c r="A187" s="61" t="s">
        <v>138</v>
      </c>
      <c r="B187" s="62"/>
      <c r="C187" s="63"/>
      <c r="D187" s="2">
        <f t="shared" ref="D187:J187" si="47">SUM(D185:D185)</f>
        <v>26</v>
      </c>
      <c r="E187" s="2">
        <f t="shared" si="47"/>
        <v>113</v>
      </c>
      <c r="F187" s="2">
        <f t="shared" si="47"/>
        <v>29</v>
      </c>
      <c r="G187" s="2">
        <f t="shared" si="47"/>
        <v>93</v>
      </c>
      <c r="H187" s="2">
        <f t="shared" si="47"/>
        <v>100</v>
      </c>
      <c r="I187" s="2">
        <f t="shared" si="47"/>
        <v>70</v>
      </c>
      <c r="J187" s="2">
        <f t="shared" si="47"/>
        <v>1</v>
      </c>
      <c r="K187" s="2">
        <f>SUM(D187:J187)</f>
        <v>432</v>
      </c>
    </row>
    <row r="188" spans="1:11" s="14" customFormat="1" x14ac:dyDescent="0.25">
      <c r="D188" s="21"/>
      <c r="E188" s="21"/>
      <c r="F188" s="21"/>
      <c r="G188" s="21"/>
      <c r="H188" s="21"/>
      <c r="I188" s="21"/>
      <c r="J188" s="21"/>
      <c r="K188" s="21"/>
    </row>
    <row r="189" spans="1:11" ht="60.75" customHeight="1" x14ac:dyDescent="0.25">
      <c r="A189" s="37" t="s">
        <v>51</v>
      </c>
      <c r="B189" s="3" t="s">
        <v>13</v>
      </c>
      <c r="C189" s="3" t="s">
        <v>64</v>
      </c>
      <c r="D189" s="4">
        <v>12</v>
      </c>
      <c r="E189" s="4">
        <v>11</v>
      </c>
      <c r="F189" s="4">
        <v>25</v>
      </c>
      <c r="G189" s="4">
        <v>0</v>
      </c>
      <c r="H189" s="4">
        <v>0</v>
      </c>
      <c r="I189" s="4">
        <v>0</v>
      </c>
      <c r="J189" s="4">
        <v>0</v>
      </c>
      <c r="K189" s="4">
        <f>SUM(D189:J189)</f>
        <v>48</v>
      </c>
    </row>
    <row r="190" spans="1:11" ht="60.75" customHeight="1" x14ac:dyDescent="0.25">
      <c r="A190" s="37" t="s">
        <v>52</v>
      </c>
      <c r="B190" s="3" t="s">
        <v>13</v>
      </c>
      <c r="C190" s="3" t="s">
        <v>64</v>
      </c>
      <c r="D190" s="4">
        <v>19</v>
      </c>
      <c r="E190" s="4">
        <v>0</v>
      </c>
      <c r="F190" s="4">
        <v>0</v>
      </c>
      <c r="G190" s="4">
        <v>2</v>
      </c>
      <c r="H190" s="4">
        <v>5</v>
      </c>
      <c r="I190" s="4">
        <v>0</v>
      </c>
      <c r="J190" s="4">
        <v>0</v>
      </c>
      <c r="K190" s="4">
        <f>SUM(D190:J190)</f>
        <v>26</v>
      </c>
    </row>
    <row r="191" spans="1:11" ht="60.75" customHeight="1" x14ac:dyDescent="0.25">
      <c r="A191" s="37" t="s">
        <v>53</v>
      </c>
      <c r="B191" s="3" t="s">
        <v>13</v>
      </c>
      <c r="C191" s="3" t="s">
        <v>64</v>
      </c>
      <c r="D191" s="4">
        <v>14</v>
      </c>
      <c r="E191" s="4">
        <v>19</v>
      </c>
      <c r="F191" s="4">
        <v>29</v>
      </c>
      <c r="G191" s="4">
        <v>12</v>
      </c>
      <c r="H191" s="4">
        <v>1</v>
      </c>
      <c r="I191" s="4">
        <v>0</v>
      </c>
      <c r="J191" s="4">
        <v>0</v>
      </c>
      <c r="K191" s="4">
        <f>SUM(D191:J191)</f>
        <v>75</v>
      </c>
    </row>
    <row r="192" spans="1:11" s="13" customFormat="1" x14ac:dyDescent="0.25">
      <c r="A192" s="64" t="s">
        <v>145</v>
      </c>
      <c r="B192" s="65"/>
      <c r="C192" s="66"/>
      <c r="D192" s="12">
        <f t="shared" ref="D192:J192" si="48">SUM(D189:D191)</f>
        <v>45</v>
      </c>
      <c r="E192" s="12">
        <f t="shared" si="48"/>
        <v>30</v>
      </c>
      <c r="F192" s="12">
        <f t="shared" si="48"/>
        <v>54</v>
      </c>
      <c r="G192" s="12">
        <f t="shared" si="48"/>
        <v>14</v>
      </c>
      <c r="H192" s="12">
        <f t="shared" si="48"/>
        <v>6</v>
      </c>
      <c r="I192" s="12">
        <f t="shared" si="48"/>
        <v>0</v>
      </c>
      <c r="J192" s="12">
        <f t="shared" si="48"/>
        <v>0</v>
      </c>
      <c r="K192" s="12">
        <f>SUM(D192:J192)</f>
        <v>149</v>
      </c>
    </row>
    <row r="194" spans="1:11" s="14" customFormat="1" ht="60.75" customHeight="1" x14ac:dyDescent="0.25">
      <c r="A194" s="37" t="s">
        <v>108</v>
      </c>
      <c r="B194" s="3" t="s">
        <v>13</v>
      </c>
      <c r="C194" s="3" t="s">
        <v>24</v>
      </c>
      <c r="D194" s="4">
        <v>64</v>
      </c>
      <c r="E194" s="4">
        <v>76</v>
      </c>
      <c r="F194" s="4">
        <v>143</v>
      </c>
      <c r="G194" s="4">
        <v>177</v>
      </c>
      <c r="H194" s="4">
        <v>117</v>
      </c>
      <c r="I194" s="4">
        <v>50</v>
      </c>
      <c r="J194" s="4">
        <v>40</v>
      </c>
      <c r="K194" s="4">
        <f t="shared" ref="K194:K202" si="49">SUM(D194:J194)</f>
        <v>667</v>
      </c>
    </row>
    <row r="195" spans="1:11" s="56" customFormat="1" x14ac:dyDescent="0.25">
      <c r="A195" s="58" t="s">
        <v>146</v>
      </c>
      <c r="B195" s="59"/>
      <c r="C195" s="60"/>
      <c r="D195" s="6">
        <v>50</v>
      </c>
      <c r="E195" s="6">
        <v>241</v>
      </c>
      <c r="F195" s="6">
        <v>271</v>
      </c>
      <c r="G195" s="6">
        <v>235</v>
      </c>
      <c r="H195" s="6">
        <v>137</v>
      </c>
      <c r="I195" s="6">
        <v>50</v>
      </c>
      <c r="J195" s="6">
        <v>113</v>
      </c>
      <c r="K195" s="6">
        <f>SUM(D195:J195)</f>
        <v>1097</v>
      </c>
    </row>
    <row r="196" spans="1:11" s="56" customFormat="1" x14ac:dyDescent="0.25">
      <c r="A196" s="58" t="s">
        <v>58</v>
      </c>
      <c r="B196" s="59"/>
      <c r="C196" s="60"/>
      <c r="D196" s="6">
        <f t="shared" ref="D196:J196" si="50">SUM(D194:D195)</f>
        <v>114</v>
      </c>
      <c r="E196" s="6">
        <f t="shared" si="50"/>
        <v>317</v>
      </c>
      <c r="F196" s="6">
        <f t="shared" si="50"/>
        <v>414</v>
      </c>
      <c r="G196" s="6">
        <f t="shared" si="50"/>
        <v>412</v>
      </c>
      <c r="H196" s="6">
        <f t="shared" si="50"/>
        <v>254</v>
      </c>
      <c r="I196" s="6">
        <f t="shared" si="50"/>
        <v>100</v>
      </c>
      <c r="J196" s="6">
        <f t="shared" si="50"/>
        <v>153</v>
      </c>
      <c r="K196" s="6">
        <f>SUM(D196:J196)</f>
        <v>1764</v>
      </c>
    </row>
    <row r="197" spans="1:11" s="14" customFormat="1" ht="60.75" customHeight="1" x14ac:dyDescent="0.25">
      <c r="A197" s="37" t="s">
        <v>109</v>
      </c>
      <c r="B197" s="3" t="s">
        <v>13</v>
      </c>
      <c r="C197" s="3" t="s">
        <v>24</v>
      </c>
      <c r="D197" s="4">
        <v>26</v>
      </c>
      <c r="E197" s="4">
        <v>36</v>
      </c>
      <c r="F197" s="4">
        <v>67</v>
      </c>
      <c r="G197" s="4">
        <v>0</v>
      </c>
      <c r="H197" s="4">
        <v>0</v>
      </c>
      <c r="I197" s="4">
        <v>52</v>
      </c>
      <c r="J197" s="4">
        <v>13</v>
      </c>
      <c r="K197" s="4">
        <f t="shared" si="49"/>
        <v>194</v>
      </c>
    </row>
    <row r="198" spans="1:11" s="14" customFormat="1" ht="60.75" customHeight="1" x14ac:dyDescent="0.25">
      <c r="A198" s="37" t="s">
        <v>110</v>
      </c>
      <c r="B198" s="3" t="s">
        <v>13</v>
      </c>
      <c r="C198" s="3" t="s">
        <v>24</v>
      </c>
      <c r="D198" s="4">
        <v>85</v>
      </c>
      <c r="E198" s="4">
        <v>80</v>
      </c>
      <c r="F198" s="4">
        <v>128</v>
      </c>
      <c r="G198" s="4">
        <v>104</v>
      </c>
      <c r="H198" s="4">
        <v>36</v>
      </c>
      <c r="I198" s="4">
        <v>0</v>
      </c>
      <c r="J198" s="4">
        <v>1</v>
      </c>
      <c r="K198" s="4">
        <f t="shared" si="49"/>
        <v>434</v>
      </c>
    </row>
    <row r="199" spans="1:11" s="14" customFormat="1" ht="60.75" customHeight="1" x14ac:dyDescent="0.25">
      <c r="A199" s="37" t="s">
        <v>111</v>
      </c>
      <c r="B199" s="3" t="s">
        <v>13</v>
      </c>
      <c r="C199" s="3" t="s">
        <v>24</v>
      </c>
      <c r="D199" s="6">
        <v>0</v>
      </c>
      <c r="E199" s="6">
        <v>28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4">
        <f t="shared" si="49"/>
        <v>28</v>
      </c>
    </row>
    <row r="200" spans="1:11" s="56" customFormat="1" x14ac:dyDescent="0.25">
      <c r="A200" s="58" t="s">
        <v>146</v>
      </c>
      <c r="B200" s="59"/>
      <c r="C200" s="60"/>
      <c r="D200" s="6">
        <v>10</v>
      </c>
      <c r="E200" s="6">
        <v>40</v>
      </c>
      <c r="F200" s="6">
        <v>80</v>
      </c>
      <c r="G200" s="6">
        <v>0</v>
      </c>
      <c r="H200" s="6">
        <v>70</v>
      </c>
      <c r="I200" s="6">
        <v>0</v>
      </c>
      <c r="J200" s="6">
        <v>0</v>
      </c>
      <c r="K200" s="6">
        <f t="shared" ref="K200:K201" si="51">SUM(D200:J200)</f>
        <v>200</v>
      </c>
    </row>
    <row r="201" spans="1:11" s="56" customFormat="1" x14ac:dyDescent="0.25">
      <c r="A201" s="58" t="s">
        <v>58</v>
      </c>
      <c r="B201" s="59"/>
      <c r="C201" s="60"/>
      <c r="D201" s="6">
        <f t="shared" ref="D201:J201" si="52">SUM(D199:D200)</f>
        <v>10</v>
      </c>
      <c r="E201" s="6">
        <f t="shared" si="52"/>
        <v>68</v>
      </c>
      <c r="F201" s="6">
        <f t="shared" si="52"/>
        <v>80</v>
      </c>
      <c r="G201" s="6">
        <f t="shared" si="52"/>
        <v>0</v>
      </c>
      <c r="H201" s="6">
        <f t="shared" si="52"/>
        <v>70</v>
      </c>
      <c r="I201" s="6">
        <f t="shared" si="52"/>
        <v>0</v>
      </c>
      <c r="J201" s="6">
        <f t="shared" si="52"/>
        <v>0</v>
      </c>
      <c r="K201" s="6">
        <f t="shared" si="51"/>
        <v>228</v>
      </c>
    </row>
    <row r="202" spans="1:11" s="14" customFormat="1" ht="60.75" customHeight="1" x14ac:dyDescent="0.25">
      <c r="A202" s="37" t="s">
        <v>112</v>
      </c>
      <c r="B202" s="3" t="s">
        <v>13</v>
      </c>
      <c r="C202" s="3" t="s">
        <v>24</v>
      </c>
      <c r="D202" s="4">
        <v>109</v>
      </c>
      <c r="E202" s="4">
        <v>69</v>
      </c>
      <c r="F202" s="4">
        <v>89</v>
      </c>
      <c r="G202" s="4">
        <v>5</v>
      </c>
      <c r="H202" s="4">
        <v>32</v>
      </c>
      <c r="I202" s="4">
        <v>0</v>
      </c>
      <c r="J202" s="4">
        <v>0</v>
      </c>
      <c r="K202" s="4">
        <f t="shared" si="49"/>
        <v>304</v>
      </c>
    </row>
    <row r="203" spans="1:11" s="20" customFormat="1" x14ac:dyDescent="0.25">
      <c r="A203" s="61" t="s">
        <v>29</v>
      </c>
      <c r="B203" s="62"/>
      <c r="C203" s="63"/>
      <c r="D203" s="2">
        <f t="shared" ref="D203:J203" si="53">SUM(D202,D201,D196:D199)</f>
        <v>344</v>
      </c>
      <c r="E203" s="2">
        <f t="shared" si="53"/>
        <v>598</v>
      </c>
      <c r="F203" s="2">
        <f t="shared" si="53"/>
        <v>778</v>
      </c>
      <c r="G203" s="2">
        <f t="shared" si="53"/>
        <v>521</v>
      </c>
      <c r="H203" s="2">
        <f t="shared" si="53"/>
        <v>392</v>
      </c>
      <c r="I203" s="2">
        <f t="shared" si="53"/>
        <v>152</v>
      </c>
      <c r="J203" s="2">
        <f t="shared" si="53"/>
        <v>167</v>
      </c>
      <c r="K203" s="2">
        <f>SUM(K202,K201,K196:K199)</f>
        <v>2952</v>
      </c>
    </row>
    <row r="204" spans="1:11" s="14" customFormat="1" x14ac:dyDescent="0.25">
      <c r="D204" s="21"/>
      <c r="E204" s="21"/>
      <c r="F204" s="21"/>
      <c r="G204" s="21"/>
      <c r="H204" s="21"/>
      <c r="I204" s="21"/>
      <c r="J204" s="21"/>
      <c r="K204" s="21"/>
    </row>
    <row r="205" spans="1:11" s="13" customFormat="1" x14ac:dyDescent="0.25">
      <c r="A205" s="64" t="s">
        <v>17</v>
      </c>
      <c r="B205" s="65"/>
      <c r="C205" s="66"/>
      <c r="D205" s="12">
        <f t="shared" ref="D205:K205" si="54">SUM(D203,D192,D187,D183,D171,D167,D157,D148,D138,D127,D118,D107,D100,D87,D77,D63,D57,D50,D29,D12)</f>
        <v>9141</v>
      </c>
      <c r="E205" s="12">
        <f t="shared" si="54"/>
        <v>11066</v>
      </c>
      <c r="F205" s="12">
        <f t="shared" si="54"/>
        <v>13725</v>
      </c>
      <c r="G205" s="12">
        <f t="shared" si="54"/>
        <v>12131</v>
      </c>
      <c r="H205" s="12">
        <f t="shared" si="54"/>
        <v>9383</v>
      </c>
      <c r="I205" s="12">
        <f t="shared" si="54"/>
        <v>4889</v>
      </c>
      <c r="J205" s="12">
        <f t="shared" si="54"/>
        <v>3524</v>
      </c>
      <c r="K205" s="12">
        <f t="shared" si="54"/>
        <v>64313</v>
      </c>
    </row>
  </sheetData>
  <mergeCells count="52">
    <mergeCell ref="A12:C12"/>
    <mergeCell ref="A77:C77"/>
    <mergeCell ref="A87:C87"/>
    <mergeCell ref="A148:C148"/>
    <mergeCell ref="A50:C50"/>
    <mergeCell ref="A138:C138"/>
    <mergeCell ref="A17:C17"/>
    <mergeCell ref="A18:C18"/>
    <mergeCell ref="A33:C33"/>
    <mergeCell ref="A34:C34"/>
    <mergeCell ref="A36:C36"/>
    <mergeCell ref="A37:C37"/>
    <mergeCell ref="A42:C42"/>
    <mergeCell ref="A43:C43"/>
    <mergeCell ref="A45:C45"/>
    <mergeCell ref="A46:C46"/>
    <mergeCell ref="A1:B1"/>
    <mergeCell ref="A183:C183"/>
    <mergeCell ref="A192:C192"/>
    <mergeCell ref="A205:C205"/>
    <mergeCell ref="A174:C174"/>
    <mergeCell ref="A175:C175"/>
    <mergeCell ref="A177:C177"/>
    <mergeCell ref="A178:C178"/>
    <mergeCell ref="A181:C181"/>
    <mergeCell ref="A182:C182"/>
    <mergeCell ref="A29:C29"/>
    <mergeCell ref="A2:K2"/>
    <mergeCell ref="A157:C157"/>
    <mergeCell ref="A171:C171"/>
    <mergeCell ref="A100:C100"/>
    <mergeCell ref="A127:C127"/>
    <mergeCell ref="A203:C203"/>
    <mergeCell ref="A167:C167"/>
    <mergeCell ref="A57:C57"/>
    <mergeCell ref="A63:C63"/>
    <mergeCell ref="A107:C107"/>
    <mergeCell ref="A187:C187"/>
    <mergeCell ref="A118:C118"/>
    <mergeCell ref="A153:C153"/>
    <mergeCell ref="A186:C186"/>
    <mergeCell ref="A195:C195"/>
    <mergeCell ref="A196:C196"/>
    <mergeCell ref="A200:C200"/>
    <mergeCell ref="A201:C201"/>
    <mergeCell ref="A48:C48"/>
    <mergeCell ref="A49:C49"/>
    <mergeCell ref="A122:C122"/>
    <mergeCell ref="A123:C123"/>
    <mergeCell ref="A152:C152"/>
    <mergeCell ref="A92:C92"/>
    <mergeCell ref="A93:C93"/>
  </mergeCells>
  <pageMargins left="0.25" right="0.25" top="0.75" bottom="0.75" header="0.3" footer="0.3"/>
  <pageSetup fitToHeight="0" orientation="portrait" r:id="rId1"/>
  <headerFooter>
    <oddHeader xml:space="preserve">&amp;R
</oddHeader>
    <oddFooter>&amp;C&amp;P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91BE-6E28-43E2-AA5D-C279E59121F9}">
  <sheetPr>
    <pageSetUpPr fitToPage="1"/>
  </sheetPr>
  <dimension ref="A1:L93"/>
  <sheetViews>
    <sheetView zoomScaleNormal="100" workbookViewId="0">
      <selection sqref="A1:B1"/>
    </sheetView>
  </sheetViews>
  <sheetFormatPr defaultRowHeight="15" x14ac:dyDescent="0.25"/>
  <cols>
    <col min="1" max="2" width="7.7109375" customWidth="1"/>
    <col min="3" max="3" width="6.85546875" bestFit="1" customWidth="1"/>
    <col min="4" max="10" width="7" style="16" customWidth="1"/>
    <col min="11" max="11" width="9.28515625" style="16" customWidth="1"/>
  </cols>
  <sheetData>
    <row r="1" spans="1:12" s="7" customFormat="1" x14ac:dyDescent="0.25">
      <c r="A1" s="67">
        <v>43780</v>
      </c>
      <c r="B1" s="67"/>
      <c r="D1" s="10"/>
      <c r="E1" s="10"/>
      <c r="F1" s="10"/>
      <c r="G1" s="10"/>
      <c r="H1" s="10"/>
      <c r="I1" s="10"/>
      <c r="J1" s="10"/>
      <c r="K1" s="52"/>
    </row>
    <row r="2" spans="1:12" ht="26.25" x14ac:dyDescent="0.25">
      <c r="A2" s="76" t="s">
        <v>83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2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12</v>
      </c>
    </row>
    <row r="4" spans="1:12" s="7" customFormat="1" ht="60.75" customHeight="1" x14ac:dyDescent="0.25">
      <c r="A4" s="39">
        <v>8408</v>
      </c>
      <c r="B4" s="5"/>
      <c r="C4" s="5" t="s">
        <v>14</v>
      </c>
      <c r="D4" s="6">
        <v>3</v>
      </c>
      <c r="E4" s="6">
        <v>78</v>
      </c>
      <c r="F4" s="6">
        <v>88</v>
      </c>
      <c r="G4" s="6">
        <v>23</v>
      </c>
      <c r="H4" s="6">
        <v>72</v>
      </c>
      <c r="I4" s="6">
        <v>32</v>
      </c>
      <c r="J4" s="6">
        <v>0</v>
      </c>
      <c r="K4" s="6">
        <f t="shared" ref="K4" si="0">SUM(D4:J4)</f>
        <v>296</v>
      </c>
    </row>
    <row r="5" spans="1:12" ht="60.75" customHeight="1" x14ac:dyDescent="0.25">
      <c r="A5" s="38">
        <v>8493</v>
      </c>
      <c r="B5" s="3" t="s">
        <v>13</v>
      </c>
      <c r="C5" s="3" t="s">
        <v>30</v>
      </c>
      <c r="D5" s="11">
        <v>0</v>
      </c>
      <c r="E5" s="11">
        <v>18</v>
      </c>
      <c r="F5" s="11">
        <v>1</v>
      </c>
      <c r="G5" s="11">
        <v>18</v>
      </c>
      <c r="H5" s="11">
        <v>3</v>
      </c>
      <c r="I5" s="11">
        <v>6</v>
      </c>
      <c r="J5" s="11">
        <v>13</v>
      </c>
      <c r="K5" s="4">
        <f>SUM(D5:J5)</f>
        <v>59</v>
      </c>
    </row>
    <row r="6" spans="1:12" s="7" customFormat="1" ht="60.75" customHeight="1" x14ac:dyDescent="0.25">
      <c r="A6" s="39">
        <v>8527</v>
      </c>
      <c r="B6" s="5" t="s">
        <v>13</v>
      </c>
      <c r="C6" s="3" t="s">
        <v>30</v>
      </c>
      <c r="D6" s="17">
        <v>8</v>
      </c>
      <c r="E6" s="17">
        <v>1</v>
      </c>
      <c r="F6" s="17">
        <v>0</v>
      </c>
      <c r="G6" s="17">
        <v>13</v>
      </c>
      <c r="H6" s="17">
        <v>3</v>
      </c>
      <c r="I6" s="17">
        <v>2</v>
      </c>
      <c r="J6" s="17">
        <v>12</v>
      </c>
      <c r="K6" s="6">
        <f>SUM(D6:J6)</f>
        <v>39</v>
      </c>
    </row>
    <row r="7" spans="1:12" s="9" customFormat="1" x14ac:dyDescent="0.25">
      <c r="A7" s="77" t="s">
        <v>15</v>
      </c>
      <c r="B7" s="77"/>
      <c r="C7" s="77"/>
      <c r="D7" s="8">
        <f t="shared" ref="D7:J7" si="1">SUM(D4:D6)</f>
        <v>11</v>
      </c>
      <c r="E7" s="8">
        <f t="shared" si="1"/>
        <v>97</v>
      </c>
      <c r="F7" s="8">
        <f t="shared" si="1"/>
        <v>89</v>
      </c>
      <c r="G7" s="8">
        <f t="shared" si="1"/>
        <v>54</v>
      </c>
      <c r="H7" s="8">
        <f t="shared" si="1"/>
        <v>78</v>
      </c>
      <c r="I7" s="8">
        <f t="shared" si="1"/>
        <v>40</v>
      </c>
      <c r="J7" s="8">
        <f t="shared" si="1"/>
        <v>25</v>
      </c>
      <c r="K7" s="8">
        <f>SUM(D7:J7)</f>
        <v>394</v>
      </c>
    </row>
    <row r="8" spans="1:12" s="7" customFormat="1" x14ac:dyDescent="0.25">
      <c r="D8" s="10"/>
      <c r="E8" s="10"/>
      <c r="F8" s="10"/>
      <c r="G8" s="10"/>
      <c r="H8" s="10"/>
      <c r="I8" s="10"/>
      <c r="J8" s="10"/>
      <c r="K8" s="10"/>
    </row>
    <row r="9" spans="1:12" s="7" customFormat="1" ht="60.75" customHeight="1" x14ac:dyDescent="0.25">
      <c r="A9" s="39">
        <v>8408</v>
      </c>
      <c r="B9" s="5" t="s">
        <v>13</v>
      </c>
      <c r="C9" s="5" t="s">
        <v>16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18</v>
      </c>
      <c r="J9" s="6">
        <v>22</v>
      </c>
      <c r="K9" s="6">
        <f>SUM(D9:J9)</f>
        <v>40</v>
      </c>
    </row>
    <row r="10" spans="1:12" s="7" customFormat="1" ht="60.75" customHeight="1" x14ac:dyDescent="0.25">
      <c r="A10" s="39">
        <v>8545</v>
      </c>
      <c r="B10" s="5" t="s">
        <v>13</v>
      </c>
      <c r="C10" s="5" t="s">
        <v>16</v>
      </c>
      <c r="D10" s="6">
        <v>83</v>
      </c>
      <c r="E10" s="6">
        <v>172</v>
      </c>
      <c r="F10" s="6">
        <v>303</v>
      </c>
      <c r="G10" s="6">
        <v>136</v>
      </c>
      <c r="H10" s="6">
        <v>40</v>
      </c>
      <c r="I10" s="6">
        <v>3</v>
      </c>
      <c r="J10" s="6">
        <v>14</v>
      </c>
      <c r="K10" s="6">
        <f>SUM(D10:J10)</f>
        <v>751</v>
      </c>
    </row>
    <row r="11" spans="1:12" s="9" customFormat="1" x14ac:dyDescent="0.25">
      <c r="A11" s="77" t="s">
        <v>27</v>
      </c>
      <c r="B11" s="77"/>
      <c r="C11" s="77"/>
      <c r="D11" s="8">
        <f t="shared" ref="D11:J11" si="2">SUM(D9:D10)</f>
        <v>83</v>
      </c>
      <c r="E11" s="8">
        <f t="shared" si="2"/>
        <v>172</v>
      </c>
      <c r="F11" s="8">
        <f t="shared" si="2"/>
        <v>303</v>
      </c>
      <c r="G11" s="8">
        <f t="shared" si="2"/>
        <v>136</v>
      </c>
      <c r="H11" s="8">
        <f t="shared" si="2"/>
        <v>40</v>
      </c>
      <c r="I11" s="8">
        <f t="shared" si="2"/>
        <v>21</v>
      </c>
      <c r="J11" s="8">
        <f t="shared" si="2"/>
        <v>36</v>
      </c>
      <c r="K11" s="8">
        <f>SUM(D11:J11)</f>
        <v>791</v>
      </c>
    </row>
    <row r="12" spans="1:12" s="7" customFormat="1" x14ac:dyDescent="0.25">
      <c r="D12" s="10"/>
      <c r="E12" s="10"/>
      <c r="F12" s="10"/>
      <c r="G12" s="10"/>
      <c r="H12" s="10"/>
      <c r="I12" s="10"/>
      <c r="J12" s="10"/>
      <c r="K12" s="10"/>
    </row>
    <row r="13" spans="1:12" ht="60.75" customHeight="1" x14ac:dyDescent="0.25">
      <c r="A13" s="38">
        <v>8408</v>
      </c>
      <c r="B13" s="3" t="s">
        <v>13</v>
      </c>
      <c r="C13" s="3" t="s">
        <v>37</v>
      </c>
      <c r="D13" s="18">
        <v>1</v>
      </c>
      <c r="E13" s="18">
        <v>96</v>
      </c>
      <c r="F13" s="18">
        <v>108</v>
      </c>
      <c r="G13" s="18">
        <v>34</v>
      </c>
      <c r="H13" s="18">
        <v>34</v>
      </c>
      <c r="I13" s="18">
        <v>19</v>
      </c>
      <c r="J13" s="18">
        <v>20</v>
      </c>
      <c r="K13" s="18">
        <f>SUM(D13:J13)</f>
        <v>312</v>
      </c>
      <c r="L13" s="19"/>
    </row>
    <row r="14" spans="1:12" ht="60.75" customHeight="1" x14ac:dyDescent="0.25">
      <c r="A14" s="38" t="s">
        <v>36</v>
      </c>
      <c r="B14" s="3" t="s">
        <v>13</v>
      </c>
      <c r="C14" s="3" t="s">
        <v>37</v>
      </c>
      <c r="D14" s="18">
        <v>64</v>
      </c>
      <c r="E14" s="18">
        <v>56</v>
      </c>
      <c r="F14" s="18">
        <v>65</v>
      </c>
      <c r="G14" s="18">
        <v>64</v>
      </c>
      <c r="H14" s="18">
        <v>29</v>
      </c>
      <c r="I14" s="18">
        <v>11</v>
      </c>
      <c r="J14" s="18">
        <v>18</v>
      </c>
      <c r="K14" s="18">
        <f>SUM(D14:J14)</f>
        <v>307</v>
      </c>
      <c r="L14" s="19"/>
    </row>
    <row r="15" spans="1:12" ht="60.75" customHeight="1" x14ac:dyDescent="0.25">
      <c r="A15" s="38" t="s">
        <v>34</v>
      </c>
      <c r="B15" s="3" t="s">
        <v>13</v>
      </c>
      <c r="C15" s="3" t="s">
        <v>37</v>
      </c>
      <c r="D15" s="18">
        <v>37</v>
      </c>
      <c r="E15" s="18">
        <v>13</v>
      </c>
      <c r="F15" s="18">
        <v>22</v>
      </c>
      <c r="G15" s="18">
        <v>24</v>
      </c>
      <c r="H15" s="18">
        <v>43</v>
      </c>
      <c r="I15" s="18">
        <v>0</v>
      </c>
      <c r="J15" s="18">
        <v>0</v>
      </c>
      <c r="K15" s="18">
        <f>SUM(D15:J15)</f>
        <v>139</v>
      </c>
      <c r="L15" s="19"/>
    </row>
    <row r="16" spans="1:12" ht="60.75" customHeight="1" x14ac:dyDescent="0.25">
      <c r="A16" s="38" t="s">
        <v>35</v>
      </c>
      <c r="B16" s="3" t="s">
        <v>13</v>
      </c>
      <c r="C16" s="3" t="s">
        <v>37</v>
      </c>
      <c r="D16" s="18">
        <v>32</v>
      </c>
      <c r="E16" s="18">
        <v>15</v>
      </c>
      <c r="F16" s="18">
        <v>18</v>
      </c>
      <c r="G16" s="18">
        <v>22</v>
      </c>
      <c r="H16" s="18">
        <v>21</v>
      </c>
      <c r="I16" s="18">
        <v>0</v>
      </c>
      <c r="J16" s="18">
        <v>0</v>
      </c>
      <c r="K16" s="18">
        <f>SUM(D16:J16)</f>
        <v>108</v>
      </c>
      <c r="L16" s="19"/>
    </row>
    <row r="17" spans="1:12" s="9" customFormat="1" x14ac:dyDescent="0.25">
      <c r="A17" s="77" t="s">
        <v>38</v>
      </c>
      <c r="B17" s="77"/>
      <c r="C17" s="77"/>
      <c r="D17" s="8">
        <f t="shared" ref="D17:J17" si="3">SUM(D13:D16)</f>
        <v>134</v>
      </c>
      <c r="E17" s="8">
        <f t="shared" si="3"/>
        <v>180</v>
      </c>
      <c r="F17" s="8">
        <f t="shared" si="3"/>
        <v>213</v>
      </c>
      <c r="G17" s="8">
        <f t="shared" si="3"/>
        <v>144</v>
      </c>
      <c r="H17" s="8">
        <f t="shared" si="3"/>
        <v>127</v>
      </c>
      <c r="I17" s="8">
        <f t="shared" si="3"/>
        <v>30</v>
      </c>
      <c r="J17" s="8">
        <f t="shared" si="3"/>
        <v>38</v>
      </c>
      <c r="K17" s="8">
        <f>SUM(D17:J17)</f>
        <v>866</v>
      </c>
    </row>
    <row r="18" spans="1:12" s="7" customFormat="1" x14ac:dyDescent="0.25">
      <c r="D18" s="10"/>
      <c r="E18" s="10"/>
      <c r="F18" s="10"/>
      <c r="G18" s="10"/>
      <c r="H18" s="10"/>
      <c r="I18" s="10"/>
      <c r="J18" s="10"/>
      <c r="K18" s="10"/>
    </row>
    <row r="19" spans="1:12" s="7" customFormat="1" ht="60.75" customHeight="1" x14ac:dyDescent="0.25">
      <c r="A19" s="39">
        <v>8408</v>
      </c>
      <c r="B19" s="5" t="s">
        <v>13</v>
      </c>
      <c r="C19" s="5" t="s">
        <v>25</v>
      </c>
      <c r="D19" s="6">
        <v>280</v>
      </c>
      <c r="E19" s="6">
        <v>213</v>
      </c>
      <c r="F19" s="6">
        <v>146</v>
      </c>
      <c r="G19" s="6">
        <v>214</v>
      </c>
      <c r="H19" s="6">
        <v>0</v>
      </c>
      <c r="I19" s="6">
        <v>0</v>
      </c>
      <c r="J19" s="6">
        <v>0</v>
      </c>
      <c r="K19" s="6">
        <f>SUM(D19:J19)</f>
        <v>853</v>
      </c>
    </row>
    <row r="20" spans="1:12" s="7" customFormat="1" ht="60.75" customHeight="1" x14ac:dyDescent="0.25">
      <c r="A20" s="39">
        <v>8747</v>
      </c>
      <c r="B20" s="5" t="s">
        <v>13</v>
      </c>
      <c r="C20" s="5" t="s">
        <v>25</v>
      </c>
      <c r="D20" s="6">
        <v>222</v>
      </c>
      <c r="E20" s="6">
        <v>145</v>
      </c>
      <c r="F20" s="6">
        <v>0</v>
      </c>
      <c r="G20" s="6">
        <v>79</v>
      </c>
      <c r="H20" s="6">
        <v>37</v>
      </c>
      <c r="I20" s="6">
        <v>0</v>
      </c>
      <c r="J20" s="6">
        <v>0</v>
      </c>
      <c r="K20" s="6">
        <f>SUM(D20:J20)</f>
        <v>483</v>
      </c>
    </row>
    <row r="21" spans="1:12" s="9" customFormat="1" x14ac:dyDescent="0.25">
      <c r="A21" s="77" t="s">
        <v>26</v>
      </c>
      <c r="B21" s="77"/>
      <c r="C21" s="77"/>
      <c r="D21" s="8">
        <f t="shared" ref="D21:J21" si="4">SUM(D19:D20)</f>
        <v>502</v>
      </c>
      <c r="E21" s="8">
        <f t="shared" si="4"/>
        <v>358</v>
      </c>
      <c r="F21" s="8">
        <f t="shared" si="4"/>
        <v>146</v>
      </c>
      <c r="G21" s="8">
        <f t="shared" si="4"/>
        <v>293</v>
      </c>
      <c r="H21" s="8">
        <f t="shared" si="4"/>
        <v>37</v>
      </c>
      <c r="I21" s="8">
        <f t="shared" si="4"/>
        <v>0</v>
      </c>
      <c r="J21" s="8">
        <f t="shared" si="4"/>
        <v>0</v>
      </c>
      <c r="K21" s="8">
        <f>SUM(D21:J21)</f>
        <v>1336</v>
      </c>
    </row>
    <row r="22" spans="1:12" s="7" customFormat="1" x14ac:dyDescent="0.25">
      <c r="D22" s="10"/>
      <c r="E22" s="10"/>
      <c r="F22" s="10"/>
      <c r="G22" s="10"/>
      <c r="H22" s="10"/>
      <c r="I22" s="10"/>
      <c r="J22" s="10"/>
      <c r="K22" s="10"/>
    </row>
    <row r="23" spans="1:12" ht="60.75" customHeight="1" x14ac:dyDescent="0.25">
      <c r="A23" s="38" t="s">
        <v>36</v>
      </c>
      <c r="B23" s="3" t="s">
        <v>13</v>
      </c>
      <c r="C23" s="3" t="s">
        <v>40</v>
      </c>
      <c r="D23" s="18">
        <v>32</v>
      </c>
      <c r="E23" s="18">
        <v>2</v>
      </c>
      <c r="F23" s="18">
        <v>3</v>
      </c>
      <c r="G23" s="18">
        <v>0</v>
      </c>
      <c r="H23" s="18">
        <v>10</v>
      </c>
      <c r="I23" s="18">
        <v>0</v>
      </c>
      <c r="J23" s="18">
        <v>17</v>
      </c>
      <c r="K23" s="18">
        <f>SUM(D23:J23)</f>
        <v>64</v>
      </c>
      <c r="L23" s="19"/>
    </row>
    <row r="24" spans="1:12" ht="60.75" customHeight="1" x14ac:dyDescent="0.25">
      <c r="A24" s="38" t="s">
        <v>34</v>
      </c>
      <c r="B24" s="3" t="s">
        <v>13</v>
      </c>
      <c r="C24" s="3" t="s">
        <v>40</v>
      </c>
      <c r="D24" s="18">
        <v>0</v>
      </c>
      <c r="E24" s="18">
        <v>0</v>
      </c>
      <c r="F24" s="18">
        <v>2</v>
      </c>
      <c r="G24" s="18">
        <v>5</v>
      </c>
      <c r="H24" s="18">
        <v>16</v>
      </c>
      <c r="I24" s="18">
        <v>0</v>
      </c>
      <c r="J24" s="18">
        <v>0</v>
      </c>
      <c r="K24" s="18">
        <f>SUM(D24:J24)</f>
        <v>23</v>
      </c>
      <c r="L24" s="19"/>
    </row>
    <row r="25" spans="1:12" ht="60.75" customHeight="1" x14ac:dyDescent="0.25">
      <c r="A25" s="38" t="s">
        <v>35</v>
      </c>
      <c r="B25" s="3" t="s">
        <v>13</v>
      </c>
      <c r="C25" s="3" t="s">
        <v>40</v>
      </c>
      <c r="D25" s="18">
        <v>36</v>
      </c>
      <c r="E25" s="18">
        <v>13</v>
      </c>
      <c r="F25" s="18">
        <v>8</v>
      </c>
      <c r="G25" s="18">
        <v>25</v>
      </c>
      <c r="H25" s="18">
        <v>30</v>
      </c>
      <c r="I25" s="18">
        <v>0</v>
      </c>
      <c r="J25" s="18">
        <v>0</v>
      </c>
      <c r="K25" s="18">
        <f>SUM(D25:J25)</f>
        <v>112</v>
      </c>
      <c r="L25" s="19"/>
    </row>
    <row r="26" spans="1:12" s="9" customFormat="1" x14ac:dyDescent="0.25">
      <c r="A26" s="77" t="s">
        <v>39</v>
      </c>
      <c r="B26" s="77"/>
      <c r="C26" s="77"/>
      <c r="D26" s="8">
        <f t="shared" ref="D26:J26" si="5">SUM(D23:D25)</f>
        <v>68</v>
      </c>
      <c r="E26" s="8">
        <f t="shared" si="5"/>
        <v>15</v>
      </c>
      <c r="F26" s="8">
        <f t="shared" si="5"/>
        <v>13</v>
      </c>
      <c r="G26" s="8">
        <f t="shared" si="5"/>
        <v>30</v>
      </c>
      <c r="H26" s="8">
        <f t="shared" si="5"/>
        <v>56</v>
      </c>
      <c r="I26" s="8">
        <f t="shared" si="5"/>
        <v>0</v>
      </c>
      <c r="J26" s="8">
        <f t="shared" si="5"/>
        <v>17</v>
      </c>
      <c r="K26" s="8">
        <f>SUM(D26:J26)</f>
        <v>199</v>
      </c>
    </row>
    <row r="27" spans="1:12" s="7" customFormat="1" x14ac:dyDescent="0.25">
      <c r="D27" s="10"/>
      <c r="E27" s="10"/>
      <c r="F27" s="10"/>
      <c r="G27" s="10"/>
      <c r="H27" s="10"/>
      <c r="I27" s="10"/>
      <c r="J27" s="10"/>
      <c r="K27" s="10"/>
    </row>
    <row r="28" spans="1:12" ht="60.75" customHeight="1" x14ac:dyDescent="0.25">
      <c r="A28" s="38">
        <v>8587</v>
      </c>
      <c r="B28" s="3" t="s">
        <v>13</v>
      </c>
      <c r="C28" s="3" t="s">
        <v>41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85</v>
      </c>
      <c r="J28" s="4">
        <v>15</v>
      </c>
      <c r="K28" s="18">
        <f t="shared" ref="K28:K35" si="6">SUM(D28:J28)</f>
        <v>100</v>
      </c>
      <c r="L28" s="19"/>
    </row>
    <row r="29" spans="1:12" ht="60.75" customHeight="1" x14ac:dyDescent="0.25">
      <c r="A29" s="38" t="s">
        <v>36</v>
      </c>
      <c r="B29" s="3" t="s">
        <v>13</v>
      </c>
      <c r="C29" s="3" t="s">
        <v>41</v>
      </c>
      <c r="D29" s="18">
        <v>33</v>
      </c>
      <c r="E29" s="18">
        <v>7</v>
      </c>
      <c r="F29" s="18">
        <v>0</v>
      </c>
      <c r="G29" s="18">
        <v>0</v>
      </c>
      <c r="H29" s="18">
        <v>0</v>
      </c>
      <c r="I29" s="18">
        <v>0</v>
      </c>
      <c r="J29" s="18">
        <v>22</v>
      </c>
      <c r="K29" s="18">
        <f t="shared" si="6"/>
        <v>62</v>
      </c>
      <c r="L29" s="19"/>
    </row>
    <row r="30" spans="1:12" ht="60.75" customHeight="1" x14ac:dyDescent="0.25">
      <c r="A30" s="38" t="s">
        <v>34</v>
      </c>
      <c r="B30" s="3" t="s">
        <v>13</v>
      </c>
      <c r="C30" s="3" t="s">
        <v>41</v>
      </c>
      <c r="D30" s="18">
        <v>13</v>
      </c>
      <c r="E30" s="18">
        <v>7</v>
      </c>
      <c r="F30" s="18">
        <v>4</v>
      </c>
      <c r="G30" s="18">
        <v>6</v>
      </c>
      <c r="H30" s="18">
        <v>16</v>
      </c>
      <c r="I30" s="18">
        <v>0</v>
      </c>
      <c r="J30" s="18">
        <v>0</v>
      </c>
      <c r="K30" s="18">
        <f t="shared" si="6"/>
        <v>46</v>
      </c>
      <c r="L30" s="19"/>
    </row>
    <row r="31" spans="1:12" ht="60.75" customHeight="1" x14ac:dyDescent="0.25">
      <c r="A31" s="38" t="s">
        <v>35</v>
      </c>
      <c r="B31" s="3" t="s">
        <v>13</v>
      </c>
      <c r="C31" s="3" t="s">
        <v>41</v>
      </c>
      <c r="D31" s="18">
        <v>27</v>
      </c>
      <c r="E31" s="18">
        <v>20</v>
      </c>
      <c r="F31" s="18">
        <v>21</v>
      </c>
      <c r="G31" s="18">
        <v>22</v>
      </c>
      <c r="H31" s="18">
        <v>35</v>
      </c>
      <c r="I31" s="18">
        <v>0</v>
      </c>
      <c r="J31" s="18">
        <v>0</v>
      </c>
      <c r="K31" s="18">
        <f t="shared" si="6"/>
        <v>125</v>
      </c>
      <c r="L31" s="19"/>
    </row>
    <row r="32" spans="1:12" ht="60.75" customHeight="1" x14ac:dyDescent="0.25">
      <c r="A32" s="38">
        <v>8719</v>
      </c>
      <c r="B32" s="3" t="s">
        <v>13</v>
      </c>
      <c r="C32" s="3" t="s">
        <v>41</v>
      </c>
      <c r="D32" s="4">
        <v>62</v>
      </c>
      <c r="E32" s="4">
        <v>111</v>
      </c>
      <c r="F32" s="4">
        <v>249</v>
      </c>
      <c r="G32" s="4">
        <v>253</v>
      </c>
      <c r="H32" s="4">
        <v>216</v>
      </c>
      <c r="I32" s="4">
        <v>113</v>
      </c>
      <c r="J32" s="4">
        <v>75</v>
      </c>
      <c r="K32" s="18">
        <f t="shared" si="6"/>
        <v>1079</v>
      </c>
      <c r="L32" s="19"/>
    </row>
    <row r="33" spans="1:12" ht="60.75" customHeight="1" x14ac:dyDescent="0.25">
      <c r="A33" s="38" t="s">
        <v>123</v>
      </c>
      <c r="B33" s="3" t="s">
        <v>13</v>
      </c>
      <c r="C33" s="3" t="s">
        <v>41</v>
      </c>
      <c r="D33" s="4">
        <v>140</v>
      </c>
      <c r="E33" s="4">
        <v>225</v>
      </c>
      <c r="F33" s="4">
        <v>172</v>
      </c>
      <c r="G33" s="4">
        <v>167</v>
      </c>
      <c r="H33" s="4">
        <v>113</v>
      </c>
      <c r="I33" s="4">
        <v>0</v>
      </c>
      <c r="J33" s="4">
        <v>0</v>
      </c>
      <c r="K33" s="18">
        <f t="shared" si="6"/>
        <v>817</v>
      </c>
      <c r="L33" s="19"/>
    </row>
    <row r="34" spans="1:12" ht="60.75" customHeight="1" x14ac:dyDescent="0.25">
      <c r="A34" s="38" t="s">
        <v>124</v>
      </c>
      <c r="B34" s="3" t="s">
        <v>13</v>
      </c>
      <c r="C34" s="3" t="s">
        <v>41</v>
      </c>
      <c r="D34" s="4">
        <v>0</v>
      </c>
      <c r="E34" s="4">
        <v>0</v>
      </c>
      <c r="F34" s="4">
        <v>0</v>
      </c>
      <c r="G34" s="4">
        <v>0</v>
      </c>
      <c r="H34" s="4">
        <v>5</v>
      </c>
      <c r="I34" s="4">
        <v>0</v>
      </c>
      <c r="J34" s="4">
        <v>0</v>
      </c>
      <c r="K34" s="18">
        <f t="shared" si="6"/>
        <v>5</v>
      </c>
      <c r="L34" s="19"/>
    </row>
    <row r="35" spans="1:12" s="9" customFormat="1" x14ac:dyDescent="0.25">
      <c r="A35" s="77" t="s">
        <v>42</v>
      </c>
      <c r="B35" s="77"/>
      <c r="C35" s="77"/>
      <c r="D35" s="8">
        <f t="shared" ref="D35:J35" si="7">SUM(D28:D34)</f>
        <v>275</v>
      </c>
      <c r="E35" s="8">
        <f t="shared" si="7"/>
        <v>370</v>
      </c>
      <c r="F35" s="8">
        <f t="shared" si="7"/>
        <v>446</v>
      </c>
      <c r="G35" s="8">
        <f t="shared" si="7"/>
        <v>448</v>
      </c>
      <c r="H35" s="8">
        <f t="shared" si="7"/>
        <v>385</v>
      </c>
      <c r="I35" s="8">
        <f t="shared" si="7"/>
        <v>198</v>
      </c>
      <c r="J35" s="8">
        <f t="shared" si="7"/>
        <v>112</v>
      </c>
      <c r="K35" s="8">
        <f t="shared" si="6"/>
        <v>2234</v>
      </c>
    </row>
    <row r="36" spans="1:12" s="7" customFormat="1" x14ac:dyDescent="0.25">
      <c r="D36" s="10"/>
      <c r="E36" s="10"/>
      <c r="F36" s="10"/>
      <c r="G36" s="10"/>
      <c r="H36" s="10"/>
      <c r="I36" s="10"/>
      <c r="J36" s="10"/>
      <c r="K36" s="10"/>
    </row>
    <row r="37" spans="1:12" s="14" customFormat="1" ht="60.75" customHeight="1" x14ac:dyDescent="0.25">
      <c r="A37" s="39">
        <v>8408</v>
      </c>
      <c r="B37" s="5"/>
      <c r="C37" s="5" t="s">
        <v>113</v>
      </c>
      <c r="D37" s="6">
        <v>103</v>
      </c>
      <c r="E37" s="6">
        <v>163</v>
      </c>
      <c r="F37" s="6">
        <v>148</v>
      </c>
      <c r="G37" s="6">
        <v>182</v>
      </c>
      <c r="H37" s="6">
        <v>100</v>
      </c>
      <c r="I37" s="6">
        <v>66</v>
      </c>
      <c r="J37" s="6">
        <v>28</v>
      </c>
      <c r="K37" s="4">
        <f>SUM(D37:J37)</f>
        <v>790</v>
      </c>
    </row>
    <row r="38" spans="1:12" x14ac:dyDescent="0.25">
      <c r="A38" s="61" t="s">
        <v>125</v>
      </c>
      <c r="B38" s="62"/>
      <c r="C38" s="63"/>
      <c r="D38" s="12">
        <f t="shared" ref="D38:J38" si="8">SUM(D37:D37)</f>
        <v>103</v>
      </c>
      <c r="E38" s="12">
        <f t="shared" si="8"/>
        <v>163</v>
      </c>
      <c r="F38" s="12">
        <f t="shared" si="8"/>
        <v>148</v>
      </c>
      <c r="G38" s="12">
        <f t="shared" si="8"/>
        <v>182</v>
      </c>
      <c r="H38" s="12">
        <f t="shared" si="8"/>
        <v>100</v>
      </c>
      <c r="I38" s="12">
        <f t="shared" si="8"/>
        <v>66</v>
      </c>
      <c r="J38" s="12">
        <f t="shared" si="8"/>
        <v>28</v>
      </c>
      <c r="K38" s="12">
        <f>SUM(D38:J38)</f>
        <v>790</v>
      </c>
    </row>
    <row r="40" spans="1:12" s="7" customFormat="1" ht="60.75" customHeight="1" x14ac:dyDescent="0.25">
      <c r="A40" s="39">
        <v>8408</v>
      </c>
      <c r="B40" s="5"/>
      <c r="C40" s="5" t="s">
        <v>33</v>
      </c>
      <c r="D40" s="6">
        <v>111</v>
      </c>
      <c r="E40" s="6">
        <v>107</v>
      </c>
      <c r="F40" s="6">
        <v>62</v>
      </c>
      <c r="G40" s="6">
        <v>3</v>
      </c>
      <c r="H40" s="6">
        <v>20</v>
      </c>
      <c r="I40" s="6">
        <v>57</v>
      </c>
      <c r="J40" s="6">
        <v>90</v>
      </c>
      <c r="K40" s="6">
        <f>SUM(D40:J40)</f>
        <v>450</v>
      </c>
    </row>
    <row r="41" spans="1:12" s="7" customFormat="1" ht="60.75" customHeight="1" x14ac:dyDescent="0.25">
      <c r="A41" s="39">
        <v>8758</v>
      </c>
      <c r="B41" s="5"/>
      <c r="C41" s="5" t="s">
        <v>33</v>
      </c>
      <c r="D41" s="6">
        <v>75</v>
      </c>
      <c r="E41" s="6">
        <v>143</v>
      </c>
      <c r="F41" s="6">
        <v>80</v>
      </c>
      <c r="G41" s="6">
        <v>189</v>
      </c>
      <c r="H41" s="6">
        <v>126</v>
      </c>
      <c r="I41" s="6">
        <v>177</v>
      </c>
      <c r="J41" s="6">
        <v>82</v>
      </c>
      <c r="K41" s="6">
        <f>SUM(D41:J41)</f>
        <v>872</v>
      </c>
    </row>
    <row r="42" spans="1:12" s="9" customFormat="1" x14ac:dyDescent="0.25">
      <c r="A42" s="77" t="s">
        <v>32</v>
      </c>
      <c r="B42" s="77"/>
      <c r="C42" s="77"/>
      <c r="D42" s="8">
        <f t="shared" ref="D42:J42" si="9">SUM(D40:D41)</f>
        <v>186</v>
      </c>
      <c r="E42" s="8">
        <f t="shared" si="9"/>
        <v>250</v>
      </c>
      <c r="F42" s="8">
        <f t="shared" si="9"/>
        <v>142</v>
      </c>
      <c r="G42" s="8">
        <f t="shared" si="9"/>
        <v>192</v>
      </c>
      <c r="H42" s="8">
        <f t="shared" si="9"/>
        <v>146</v>
      </c>
      <c r="I42" s="8">
        <f t="shared" si="9"/>
        <v>234</v>
      </c>
      <c r="J42" s="8">
        <f t="shared" si="9"/>
        <v>172</v>
      </c>
      <c r="K42" s="8">
        <f>SUM(D42:J42)</f>
        <v>1322</v>
      </c>
    </row>
    <row r="43" spans="1:12" s="7" customFormat="1" x14ac:dyDescent="0.25">
      <c r="D43" s="10"/>
      <c r="E43" s="10"/>
      <c r="F43" s="10"/>
      <c r="G43" s="10"/>
      <c r="H43" s="10"/>
      <c r="I43" s="10"/>
      <c r="J43" s="10"/>
      <c r="K43" s="10"/>
    </row>
    <row r="44" spans="1:12" s="7" customFormat="1" ht="60.75" customHeight="1" x14ac:dyDescent="0.25">
      <c r="A44" s="39">
        <v>8408</v>
      </c>
      <c r="B44" s="5"/>
      <c r="C44" s="5" t="s">
        <v>19</v>
      </c>
      <c r="D44" s="6">
        <v>82</v>
      </c>
      <c r="E44" s="6">
        <v>173</v>
      </c>
      <c r="F44" s="6">
        <v>28</v>
      </c>
      <c r="G44" s="6">
        <v>15</v>
      </c>
      <c r="H44" s="6">
        <v>42</v>
      </c>
      <c r="I44" s="6">
        <v>0</v>
      </c>
      <c r="J44" s="6">
        <v>0</v>
      </c>
      <c r="K44" s="6">
        <f t="shared" ref="K44" si="10">SUM(D44:J44)</f>
        <v>340</v>
      </c>
    </row>
    <row r="45" spans="1:12" s="14" customFormat="1" ht="60.75" customHeight="1" x14ac:dyDescent="0.25">
      <c r="A45" s="38">
        <v>8493</v>
      </c>
      <c r="B45" s="5" t="s">
        <v>13</v>
      </c>
      <c r="C45" s="5" t="s">
        <v>31</v>
      </c>
      <c r="D45" s="4">
        <v>9</v>
      </c>
      <c r="E45" s="4">
        <v>22</v>
      </c>
      <c r="F45" s="4">
        <v>2</v>
      </c>
      <c r="G45" s="4">
        <v>25</v>
      </c>
      <c r="H45" s="11">
        <v>11</v>
      </c>
      <c r="I45" s="4">
        <v>14</v>
      </c>
      <c r="J45" s="4">
        <v>15</v>
      </c>
      <c r="K45" s="4">
        <f>SUM(D45:J45)</f>
        <v>98</v>
      </c>
    </row>
    <row r="46" spans="1:12" x14ac:dyDescent="0.25">
      <c r="A46" s="61" t="s">
        <v>20</v>
      </c>
      <c r="B46" s="62"/>
      <c r="C46" s="63"/>
      <c r="D46" s="12">
        <f t="shared" ref="D46:J46" si="11">SUM(D44:D44)</f>
        <v>82</v>
      </c>
      <c r="E46" s="12">
        <f t="shared" si="11"/>
        <v>173</v>
      </c>
      <c r="F46" s="12">
        <f t="shared" si="11"/>
        <v>28</v>
      </c>
      <c r="G46" s="12">
        <f t="shared" si="11"/>
        <v>15</v>
      </c>
      <c r="H46" s="12">
        <f t="shared" si="11"/>
        <v>42</v>
      </c>
      <c r="I46" s="12">
        <f t="shared" si="11"/>
        <v>0</v>
      </c>
      <c r="J46" s="12">
        <f t="shared" si="11"/>
        <v>0</v>
      </c>
      <c r="K46" s="12">
        <f>SUM(D46:J46)</f>
        <v>340</v>
      </c>
    </row>
    <row r="48" spans="1:12" s="14" customFormat="1" ht="60.75" customHeight="1" x14ac:dyDescent="0.25">
      <c r="A48" s="38">
        <v>8408</v>
      </c>
      <c r="B48" s="5" t="s">
        <v>13</v>
      </c>
      <c r="C48" s="5" t="s">
        <v>97</v>
      </c>
      <c r="D48" s="4">
        <v>100</v>
      </c>
      <c r="E48" s="4">
        <v>63</v>
      </c>
      <c r="F48" s="4">
        <v>0</v>
      </c>
      <c r="G48" s="4">
        <v>1</v>
      </c>
      <c r="H48" s="11">
        <v>9</v>
      </c>
      <c r="I48" s="4">
        <v>74</v>
      </c>
      <c r="J48" s="4">
        <v>13</v>
      </c>
      <c r="K48" s="4">
        <f>SUM(D48:J48)</f>
        <v>260</v>
      </c>
    </row>
    <row r="49" spans="1:12" x14ac:dyDescent="0.25">
      <c r="A49" s="61" t="s">
        <v>98</v>
      </c>
      <c r="B49" s="62"/>
      <c r="C49" s="63"/>
      <c r="D49" s="12">
        <f t="shared" ref="D49:J49" si="12">SUM(D48:D48)</f>
        <v>100</v>
      </c>
      <c r="E49" s="12">
        <f t="shared" si="12"/>
        <v>63</v>
      </c>
      <c r="F49" s="12">
        <f t="shared" si="12"/>
        <v>0</v>
      </c>
      <c r="G49" s="12">
        <f t="shared" si="12"/>
        <v>1</v>
      </c>
      <c r="H49" s="12">
        <f t="shared" si="12"/>
        <v>9</v>
      </c>
      <c r="I49" s="12">
        <f t="shared" si="12"/>
        <v>74</v>
      </c>
      <c r="J49" s="12">
        <f t="shared" si="12"/>
        <v>13</v>
      </c>
      <c r="K49" s="12">
        <f>SUM(D49:J49)</f>
        <v>260</v>
      </c>
    </row>
    <row r="51" spans="1:12" s="14" customFormat="1" ht="60.75" customHeight="1" x14ac:dyDescent="0.25">
      <c r="A51" s="39">
        <v>8408</v>
      </c>
      <c r="B51" s="5"/>
      <c r="C51" s="5" t="s">
        <v>117</v>
      </c>
      <c r="D51" s="6">
        <v>211</v>
      </c>
      <c r="E51" s="6">
        <v>91</v>
      </c>
      <c r="F51" s="6">
        <v>162</v>
      </c>
      <c r="G51" s="6">
        <v>148</v>
      </c>
      <c r="H51" s="6">
        <v>164</v>
      </c>
      <c r="I51" s="6">
        <v>110</v>
      </c>
      <c r="J51" s="6">
        <v>41</v>
      </c>
      <c r="K51" s="4">
        <f>SUM(D51:J51)</f>
        <v>927</v>
      </c>
    </row>
    <row r="52" spans="1:12" x14ac:dyDescent="0.25">
      <c r="A52" s="61" t="s">
        <v>126</v>
      </c>
      <c r="B52" s="62"/>
      <c r="C52" s="63"/>
      <c r="D52" s="12">
        <f t="shared" ref="D52:J52" si="13">SUM(D51:D51)</f>
        <v>211</v>
      </c>
      <c r="E52" s="12">
        <f t="shared" si="13"/>
        <v>91</v>
      </c>
      <c r="F52" s="12">
        <f t="shared" si="13"/>
        <v>162</v>
      </c>
      <c r="G52" s="12">
        <f t="shared" si="13"/>
        <v>148</v>
      </c>
      <c r="H52" s="12">
        <f t="shared" si="13"/>
        <v>164</v>
      </c>
      <c r="I52" s="12">
        <f t="shared" si="13"/>
        <v>110</v>
      </c>
      <c r="J52" s="12">
        <f t="shared" si="13"/>
        <v>41</v>
      </c>
      <c r="K52" s="12">
        <f>SUM(D52:J52)</f>
        <v>927</v>
      </c>
    </row>
    <row r="54" spans="1:12" ht="60.75" customHeight="1" x14ac:dyDescent="0.25">
      <c r="A54" s="39">
        <v>8408</v>
      </c>
      <c r="B54" s="5"/>
      <c r="C54" s="5" t="s">
        <v>21</v>
      </c>
      <c r="D54" s="6">
        <v>97</v>
      </c>
      <c r="E54" s="6">
        <v>134</v>
      </c>
      <c r="F54" s="6">
        <v>128</v>
      </c>
      <c r="G54" s="6">
        <v>196</v>
      </c>
      <c r="H54" s="6">
        <v>81</v>
      </c>
      <c r="I54" s="6">
        <v>50</v>
      </c>
      <c r="J54" s="6">
        <v>42</v>
      </c>
      <c r="K54" s="18">
        <f>SUM(D54:J54)</f>
        <v>728</v>
      </c>
      <c r="L54" s="19"/>
    </row>
    <row r="55" spans="1:12" ht="60.75" customHeight="1" x14ac:dyDescent="0.25">
      <c r="A55" s="38" t="s">
        <v>36</v>
      </c>
      <c r="B55" s="3" t="s">
        <v>13</v>
      </c>
      <c r="C55" s="3" t="s">
        <v>21</v>
      </c>
      <c r="D55" s="18">
        <v>1</v>
      </c>
      <c r="E55" s="18">
        <v>1</v>
      </c>
      <c r="F55" s="18">
        <v>22</v>
      </c>
      <c r="G55" s="18">
        <v>20</v>
      </c>
      <c r="H55" s="18">
        <v>0</v>
      </c>
      <c r="I55" s="18">
        <v>6</v>
      </c>
      <c r="J55" s="18">
        <v>19</v>
      </c>
      <c r="K55" s="18">
        <f>SUM(D55:J55)</f>
        <v>69</v>
      </c>
      <c r="L55" s="19"/>
    </row>
    <row r="56" spans="1:12" ht="60.75" customHeight="1" x14ac:dyDescent="0.25">
      <c r="A56" s="38" t="s">
        <v>34</v>
      </c>
      <c r="B56" s="3" t="s">
        <v>13</v>
      </c>
      <c r="C56" s="3" t="s">
        <v>21</v>
      </c>
      <c r="D56" s="18">
        <v>6</v>
      </c>
      <c r="E56" s="18">
        <v>0</v>
      </c>
      <c r="F56" s="18">
        <v>8</v>
      </c>
      <c r="G56" s="18">
        <v>0</v>
      </c>
      <c r="H56" s="18">
        <v>0</v>
      </c>
      <c r="I56" s="18">
        <v>0</v>
      </c>
      <c r="J56" s="18">
        <v>0</v>
      </c>
      <c r="K56" s="18">
        <f>SUM(D56:J56)</f>
        <v>14</v>
      </c>
      <c r="L56" s="19"/>
    </row>
    <row r="57" spans="1:12" s="9" customFormat="1" x14ac:dyDescent="0.25">
      <c r="A57" s="73" t="s">
        <v>28</v>
      </c>
      <c r="B57" s="74"/>
      <c r="C57" s="75"/>
      <c r="D57" s="15">
        <f t="shared" ref="D57:J57" si="14">SUM(D54:D56)</f>
        <v>104</v>
      </c>
      <c r="E57" s="15">
        <f t="shared" si="14"/>
        <v>135</v>
      </c>
      <c r="F57" s="15">
        <f t="shared" si="14"/>
        <v>158</v>
      </c>
      <c r="G57" s="15">
        <f t="shared" si="14"/>
        <v>216</v>
      </c>
      <c r="H57" s="15">
        <f t="shared" si="14"/>
        <v>81</v>
      </c>
      <c r="I57" s="15">
        <f t="shared" si="14"/>
        <v>56</v>
      </c>
      <c r="J57" s="15">
        <f t="shared" si="14"/>
        <v>61</v>
      </c>
      <c r="K57" s="15">
        <f>SUM(D57:J57)</f>
        <v>811</v>
      </c>
    </row>
    <row r="58" spans="1:12" s="7" customFormat="1" x14ac:dyDescent="0.25">
      <c r="D58" s="10"/>
      <c r="E58" s="10"/>
      <c r="F58" s="10"/>
      <c r="G58" s="10"/>
      <c r="H58" s="10"/>
      <c r="I58" s="10"/>
      <c r="J58" s="10"/>
      <c r="K58" s="10"/>
    </row>
    <row r="59" spans="1:12" s="14" customFormat="1" ht="60.75" customHeight="1" x14ac:dyDescent="0.25">
      <c r="A59" s="38">
        <v>8408</v>
      </c>
      <c r="B59" s="5" t="s">
        <v>13</v>
      </c>
      <c r="C59" s="5" t="s">
        <v>88</v>
      </c>
      <c r="D59" s="4">
        <v>9</v>
      </c>
      <c r="E59" s="4">
        <v>1</v>
      </c>
      <c r="F59" s="4">
        <v>7</v>
      </c>
      <c r="G59" s="4">
        <v>5</v>
      </c>
      <c r="H59" s="11">
        <v>0</v>
      </c>
      <c r="I59" s="4">
        <v>9</v>
      </c>
      <c r="J59" s="4">
        <v>0</v>
      </c>
      <c r="K59" s="4">
        <f>SUM(D59:J59)</f>
        <v>31</v>
      </c>
    </row>
    <row r="60" spans="1:12" x14ac:dyDescent="0.25">
      <c r="A60" s="61" t="s">
        <v>99</v>
      </c>
      <c r="B60" s="62"/>
      <c r="C60" s="63"/>
      <c r="D60" s="12">
        <f t="shared" ref="D60:J60" si="15">SUM(D59:D59)</f>
        <v>9</v>
      </c>
      <c r="E60" s="12">
        <f t="shared" si="15"/>
        <v>1</v>
      </c>
      <c r="F60" s="12">
        <f t="shared" si="15"/>
        <v>7</v>
      </c>
      <c r="G60" s="12">
        <f t="shared" si="15"/>
        <v>5</v>
      </c>
      <c r="H60" s="12">
        <f t="shared" si="15"/>
        <v>0</v>
      </c>
      <c r="I60" s="12">
        <f t="shared" si="15"/>
        <v>9</v>
      </c>
      <c r="J60" s="12">
        <f t="shared" si="15"/>
        <v>0</v>
      </c>
      <c r="K60" s="12">
        <f>SUM(D60:J60)</f>
        <v>31</v>
      </c>
    </row>
    <row r="62" spans="1:12" s="7" customFormat="1" ht="60.75" customHeight="1" x14ac:dyDescent="0.25">
      <c r="A62" s="39">
        <v>8408</v>
      </c>
      <c r="B62" s="5"/>
      <c r="C62" s="5" t="s">
        <v>22</v>
      </c>
      <c r="D62" s="6">
        <v>93</v>
      </c>
      <c r="E62" s="6">
        <v>209</v>
      </c>
      <c r="F62" s="6">
        <v>234</v>
      </c>
      <c r="G62" s="6">
        <v>214</v>
      </c>
      <c r="H62" s="6">
        <v>84</v>
      </c>
      <c r="I62" s="6">
        <v>46</v>
      </c>
      <c r="J62" s="6">
        <v>48</v>
      </c>
      <c r="K62" s="6">
        <f>SUM(D62:J62)</f>
        <v>928</v>
      </c>
    </row>
    <row r="63" spans="1:12" s="7" customFormat="1" ht="60.75" customHeight="1" x14ac:dyDescent="0.25">
      <c r="A63" s="38" t="s">
        <v>36</v>
      </c>
      <c r="B63" s="3" t="s">
        <v>13</v>
      </c>
      <c r="C63" s="3" t="s">
        <v>22</v>
      </c>
      <c r="D63" s="18">
        <v>0</v>
      </c>
      <c r="E63" s="18">
        <v>0</v>
      </c>
      <c r="F63" s="18">
        <v>20</v>
      </c>
      <c r="G63" s="18">
        <v>15</v>
      </c>
      <c r="H63" s="18">
        <v>0</v>
      </c>
      <c r="I63" s="18">
        <v>5</v>
      </c>
      <c r="J63" s="18">
        <v>28</v>
      </c>
      <c r="K63" s="6">
        <f>SUM(D63:J63)</f>
        <v>68</v>
      </c>
    </row>
    <row r="64" spans="1:12" s="7" customFormat="1" ht="60.75" customHeight="1" x14ac:dyDescent="0.25">
      <c r="A64" s="38" t="s">
        <v>34</v>
      </c>
      <c r="B64" s="3" t="s">
        <v>13</v>
      </c>
      <c r="C64" s="3" t="s">
        <v>22</v>
      </c>
      <c r="D64" s="18">
        <v>3</v>
      </c>
      <c r="E64" s="18">
        <v>3</v>
      </c>
      <c r="F64" s="18">
        <v>6</v>
      </c>
      <c r="G64" s="18">
        <v>0</v>
      </c>
      <c r="H64" s="18">
        <v>8</v>
      </c>
      <c r="I64" s="18">
        <v>0</v>
      </c>
      <c r="J64" s="18">
        <v>0</v>
      </c>
      <c r="K64" s="6">
        <f>SUM(D64:J64)</f>
        <v>20</v>
      </c>
    </row>
    <row r="65" spans="1:11" s="7" customFormat="1" ht="60.75" customHeight="1" x14ac:dyDescent="0.25">
      <c r="A65" s="38" t="s">
        <v>35</v>
      </c>
      <c r="B65" s="3" t="s">
        <v>13</v>
      </c>
      <c r="C65" s="3" t="s">
        <v>22</v>
      </c>
      <c r="D65" s="18">
        <v>24</v>
      </c>
      <c r="E65" s="18">
        <v>5</v>
      </c>
      <c r="F65" s="18">
        <v>0</v>
      </c>
      <c r="G65" s="18">
        <v>0</v>
      </c>
      <c r="H65" s="18">
        <v>7</v>
      </c>
      <c r="I65" s="18">
        <v>0</v>
      </c>
      <c r="J65" s="18">
        <v>0</v>
      </c>
      <c r="K65" s="6">
        <f>SUM(D65:J65)</f>
        <v>36</v>
      </c>
    </row>
    <row r="66" spans="1:11" x14ac:dyDescent="0.25">
      <c r="A66" s="61" t="s">
        <v>23</v>
      </c>
      <c r="B66" s="62"/>
      <c r="C66" s="63"/>
      <c r="D66" s="12">
        <f t="shared" ref="D66:J66" si="16">SUM(D62:D65)</f>
        <v>120</v>
      </c>
      <c r="E66" s="12">
        <f t="shared" si="16"/>
        <v>217</v>
      </c>
      <c r="F66" s="12">
        <f t="shared" si="16"/>
        <v>260</v>
      </c>
      <c r="G66" s="12">
        <f t="shared" si="16"/>
        <v>229</v>
      </c>
      <c r="H66" s="12">
        <f t="shared" si="16"/>
        <v>99</v>
      </c>
      <c r="I66" s="12">
        <f t="shared" si="16"/>
        <v>51</v>
      </c>
      <c r="J66" s="12">
        <f t="shared" si="16"/>
        <v>76</v>
      </c>
      <c r="K66" s="12">
        <f>SUM(D66:J66)</f>
        <v>1052</v>
      </c>
    </row>
    <row r="68" spans="1:11" s="14" customFormat="1" ht="60.75" customHeight="1" x14ac:dyDescent="0.25">
      <c r="A68" s="38" t="s">
        <v>128</v>
      </c>
      <c r="B68" s="3" t="s">
        <v>13</v>
      </c>
      <c r="C68" s="3" t="s">
        <v>129</v>
      </c>
      <c r="D68" s="4">
        <v>44</v>
      </c>
      <c r="E68" s="4">
        <v>114</v>
      </c>
      <c r="F68" s="4">
        <v>90</v>
      </c>
      <c r="G68" s="4">
        <v>85</v>
      </c>
      <c r="H68" s="4">
        <v>36</v>
      </c>
      <c r="I68" s="4">
        <v>47</v>
      </c>
      <c r="J68" s="4">
        <v>41</v>
      </c>
      <c r="K68" s="4">
        <f>SUM(D68:J68)</f>
        <v>457</v>
      </c>
    </row>
    <row r="69" spans="1:11" x14ac:dyDescent="0.25">
      <c r="A69" s="61" t="s">
        <v>130</v>
      </c>
      <c r="B69" s="62"/>
      <c r="C69" s="63"/>
      <c r="D69" s="12">
        <f t="shared" ref="D69:J69" si="17">SUM(D68:D68)</f>
        <v>44</v>
      </c>
      <c r="E69" s="12">
        <f t="shared" si="17"/>
        <v>114</v>
      </c>
      <c r="F69" s="12">
        <f t="shared" si="17"/>
        <v>90</v>
      </c>
      <c r="G69" s="12">
        <f t="shared" si="17"/>
        <v>85</v>
      </c>
      <c r="H69" s="12">
        <f t="shared" si="17"/>
        <v>36</v>
      </c>
      <c r="I69" s="12">
        <f t="shared" si="17"/>
        <v>47</v>
      </c>
      <c r="J69" s="12">
        <f t="shared" si="17"/>
        <v>41</v>
      </c>
      <c r="K69" s="12">
        <f>SUM(D69:J69)</f>
        <v>457</v>
      </c>
    </row>
    <row r="71" spans="1:11" s="14" customFormat="1" ht="60.75" customHeight="1" x14ac:dyDescent="0.25">
      <c r="A71" s="38">
        <v>8408</v>
      </c>
      <c r="B71" s="5" t="s">
        <v>13</v>
      </c>
      <c r="C71" s="5" t="s">
        <v>89</v>
      </c>
      <c r="D71" s="4">
        <v>15</v>
      </c>
      <c r="E71" s="4">
        <v>7</v>
      </c>
      <c r="F71" s="4">
        <v>21</v>
      </c>
      <c r="G71" s="4">
        <v>6</v>
      </c>
      <c r="H71" s="11">
        <v>23</v>
      </c>
      <c r="I71" s="4">
        <v>0</v>
      </c>
      <c r="J71" s="4">
        <v>0</v>
      </c>
      <c r="K71" s="4">
        <f t="shared" ref="K71:K79" si="18">SUM(D71:J71)</f>
        <v>72</v>
      </c>
    </row>
    <row r="72" spans="1:11" s="14" customFormat="1" ht="60.75" customHeight="1" x14ac:dyDescent="0.25">
      <c r="A72" s="38" t="s">
        <v>131</v>
      </c>
      <c r="B72" s="53" t="s">
        <v>13</v>
      </c>
      <c r="C72" s="49" t="s">
        <v>89</v>
      </c>
      <c r="D72" s="50">
        <v>17</v>
      </c>
      <c r="E72" s="50">
        <v>0</v>
      </c>
      <c r="F72" s="50">
        <v>0</v>
      </c>
      <c r="G72" s="50">
        <v>29</v>
      </c>
      <c r="H72" s="50">
        <v>62</v>
      </c>
      <c r="I72" s="50">
        <v>103</v>
      </c>
      <c r="J72" s="50">
        <v>72</v>
      </c>
      <c r="K72" s="50">
        <f t="shared" si="18"/>
        <v>283</v>
      </c>
    </row>
    <row r="73" spans="1:11" s="14" customFormat="1" ht="60.75" customHeight="1" x14ac:dyDescent="0.25">
      <c r="A73" s="38" t="s">
        <v>132</v>
      </c>
      <c r="B73" s="53" t="s">
        <v>13</v>
      </c>
      <c r="C73" s="49" t="s">
        <v>89</v>
      </c>
      <c r="D73" s="50">
        <v>0</v>
      </c>
      <c r="E73" s="50">
        <v>12</v>
      </c>
      <c r="F73" s="50">
        <v>22</v>
      </c>
      <c r="G73" s="50">
        <v>81</v>
      </c>
      <c r="H73" s="50">
        <v>131</v>
      </c>
      <c r="I73" s="50">
        <v>69</v>
      </c>
      <c r="J73" s="50">
        <v>55</v>
      </c>
      <c r="K73" s="50">
        <f t="shared" si="18"/>
        <v>370</v>
      </c>
    </row>
    <row r="74" spans="1:11" s="14" customFormat="1" ht="60.75" customHeight="1" x14ac:dyDescent="0.25">
      <c r="A74" s="38" t="s">
        <v>133</v>
      </c>
      <c r="B74" s="3" t="s">
        <v>13</v>
      </c>
      <c r="C74" s="49" t="s">
        <v>89</v>
      </c>
      <c r="D74" s="50">
        <v>46</v>
      </c>
      <c r="E74" s="50">
        <v>29</v>
      </c>
      <c r="F74" s="50">
        <v>51</v>
      </c>
      <c r="G74" s="50">
        <v>30</v>
      </c>
      <c r="H74" s="50">
        <v>52</v>
      </c>
      <c r="I74" s="50">
        <v>0</v>
      </c>
      <c r="J74" s="50">
        <v>0</v>
      </c>
      <c r="K74" s="50">
        <f t="shared" si="18"/>
        <v>208</v>
      </c>
    </row>
    <row r="75" spans="1:11" s="14" customFormat="1" ht="60.75" customHeight="1" x14ac:dyDescent="0.25">
      <c r="A75" s="38" t="s">
        <v>134</v>
      </c>
      <c r="B75" s="3" t="s">
        <v>13</v>
      </c>
      <c r="C75" s="49" t="s">
        <v>89</v>
      </c>
      <c r="D75" s="50">
        <v>45</v>
      </c>
      <c r="E75" s="50">
        <v>38</v>
      </c>
      <c r="F75" s="50">
        <v>22</v>
      </c>
      <c r="G75" s="50">
        <v>42</v>
      </c>
      <c r="H75" s="50">
        <v>44</v>
      </c>
      <c r="I75" s="50">
        <v>0</v>
      </c>
      <c r="J75" s="50">
        <v>0</v>
      </c>
      <c r="K75" s="50">
        <f t="shared" si="18"/>
        <v>191</v>
      </c>
    </row>
    <row r="76" spans="1:11" s="14" customFormat="1" ht="60.75" customHeight="1" x14ac:dyDescent="0.25">
      <c r="A76" s="38" t="s">
        <v>135</v>
      </c>
      <c r="B76" s="3" t="s">
        <v>13</v>
      </c>
      <c r="C76" s="3" t="s">
        <v>89</v>
      </c>
      <c r="D76" s="4">
        <v>72</v>
      </c>
      <c r="E76" s="4">
        <v>143</v>
      </c>
      <c r="F76" s="4">
        <v>365</v>
      </c>
      <c r="G76" s="4">
        <v>436</v>
      </c>
      <c r="H76" s="4">
        <v>324</v>
      </c>
      <c r="I76" s="4">
        <v>216</v>
      </c>
      <c r="J76" s="4">
        <v>106</v>
      </c>
      <c r="K76" s="4">
        <f t="shared" si="18"/>
        <v>1662</v>
      </c>
    </row>
    <row r="77" spans="1:11" s="14" customFormat="1" ht="60.75" customHeight="1" x14ac:dyDescent="0.25">
      <c r="A77" s="38" t="s">
        <v>136</v>
      </c>
      <c r="B77" s="3" t="s">
        <v>13</v>
      </c>
      <c r="C77" s="3" t="s">
        <v>89</v>
      </c>
      <c r="D77" s="4">
        <v>74</v>
      </c>
      <c r="E77" s="4">
        <v>30</v>
      </c>
      <c r="F77" s="4">
        <v>49</v>
      </c>
      <c r="G77" s="4">
        <v>39</v>
      </c>
      <c r="H77" s="4">
        <v>107</v>
      </c>
      <c r="I77" s="4">
        <v>0</v>
      </c>
      <c r="J77" s="4">
        <v>0</v>
      </c>
      <c r="K77" s="4">
        <f t="shared" si="18"/>
        <v>299</v>
      </c>
    </row>
    <row r="78" spans="1:11" s="14" customFormat="1" ht="60.75" customHeight="1" x14ac:dyDescent="0.25">
      <c r="A78" s="38" t="s">
        <v>137</v>
      </c>
      <c r="B78" s="3" t="s">
        <v>13</v>
      </c>
      <c r="C78" s="3" t="s">
        <v>89</v>
      </c>
      <c r="D78" s="4">
        <v>28</v>
      </c>
      <c r="E78" s="4">
        <v>8</v>
      </c>
      <c r="F78" s="4">
        <v>8</v>
      </c>
      <c r="G78" s="4">
        <v>39</v>
      </c>
      <c r="H78" s="4">
        <v>65</v>
      </c>
      <c r="I78" s="4">
        <v>0</v>
      </c>
      <c r="J78" s="4">
        <v>0</v>
      </c>
      <c r="K78" s="4">
        <f t="shared" si="18"/>
        <v>148</v>
      </c>
    </row>
    <row r="79" spans="1:11" x14ac:dyDescent="0.25">
      <c r="A79" s="61" t="s">
        <v>100</v>
      </c>
      <c r="B79" s="62"/>
      <c r="C79" s="63"/>
      <c r="D79" s="12">
        <f t="shared" ref="D79:J79" si="19">SUM(D71:D78)</f>
        <v>297</v>
      </c>
      <c r="E79" s="12">
        <f t="shared" si="19"/>
        <v>267</v>
      </c>
      <c r="F79" s="12">
        <f t="shared" si="19"/>
        <v>538</v>
      </c>
      <c r="G79" s="12">
        <f t="shared" si="19"/>
        <v>702</v>
      </c>
      <c r="H79" s="12">
        <f t="shared" si="19"/>
        <v>808</v>
      </c>
      <c r="I79" s="12">
        <f t="shared" si="19"/>
        <v>388</v>
      </c>
      <c r="J79" s="12">
        <f t="shared" si="19"/>
        <v>233</v>
      </c>
      <c r="K79" s="12">
        <f t="shared" si="18"/>
        <v>3233</v>
      </c>
    </row>
    <row r="81" spans="1:11" s="7" customFormat="1" ht="60.75" customHeight="1" x14ac:dyDescent="0.25">
      <c r="A81" s="39">
        <v>8408</v>
      </c>
      <c r="B81" s="5"/>
      <c r="C81" s="5" t="s">
        <v>127</v>
      </c>
      <c r="D81" s="6">
        <v>54</v>
      </c>
      <c r="E81" s="6">
        <v>54</v>
      </c>
      <c r="F81" s="6">
        <v>48</v>
      </c>
      <c r="G81" s="6">
        <v>57</v>
      </c>
      <c r="H81" s="6">
        <v>53</v>
      </c>
      <c r="I81" s="6">
        <v>40</v>
      </c>
      <c r="J81" s="6">
        <v>23</v>
      </c>
      <c r="K81" s="6">
        <f>SUM(D81:J81)</f>
        <v>329</v>
      </c>
    </row>
    <row r="82" spans="1:11" s="7" customFormat="1" ht="60.75" customHeight="1" x14ac:dyDescent="0.25">
      <c r="A82" s="38" t="s">
        <v>36</v>
      </c>
      <c r="B82" s="3" t="s">
        <v>13</v>
      </c>
      <c r="C82" s="3" t="s">
        <v>43</v>
      </c>
      <c r="D82" s="18">
        <v>33</v>
      </c>
      <c r="E82" s="18">
        <v>60</v>
      </c>
      <c r="F82" s="18">
        <v>71</v>
      </c>
      <c r="G82" s="18">
        <v>4</v>
      </c>
      <c r="H82" s="18">
        <v>11</v>
      </c>
      <c r="I82" s="18">
        <v>0</v>
      </c>
      <c r="J82" s="18">
        <v>21</v>
      </c>
      <c r="K82" s="6">
        <f>SUM(D82:J82)</f>
        <v>200</v>
      </c>
    </row>
    <row r="83" spans="1:11" s="7" customFormat="1" ht="60.75" customHeight="1" x14ac:dyDescent="0.25">
      <c r="A83" s="38" t="s">
        <v>34</v>
      </c>
      <c r="B83" s="3" t="s">
        <v>13</v>
      </c>
      <c r="C83" s="3" t="s">
        <v>43</v>
      </c>
      <c r="D83" s="18">
        <v>0</v>
      </c>
      <c r="E83" s="18">
        <v>1</v>
      </c>
      <c r="F83" s="18">
        <v>8</v>
      </c>
      <c r="G83" s="18">
        <v>0</v>
      </c>
      <c r="H83" s="18">
        <v>1</v>
      </c>
      <c r="I83" s="18">
        <v>0</v>
      </c>
      <c r="J83" s="18">
        <v>0</v>
      </c>
      <c r="K83" s="6">
        <f>SUM(D83:J83)</f>
        <v>10</v>
      </c>
    </row>
    <row r="84" spans="1:11" s="7" customFormat="1" ht="60.75" customHeight="1" x14ac:dyDescent="0.25">
      <c r="A84" s="38" t="s">
        <v>35</v>
      </c>
      <c r="B84" s="3" t="s">
        <v>13</v>
      </c>
      <c r="C84" s="3" t="s">
        <v>43</v>
      </c>
      <c r="D84" s="18">
        <v>17</v>
      </c>
      <c r="E84" s="18">
        <v>13</v>
      </c>
      <c r="F84" s="18">
        <v>13</v>
      </c>
      <c r="G84" s="18">
        <v>16</v>
      </c>
      <c r="H84" s="18">
        <v>23</v>
      </c>
      <c r="I84" s="18">
        <v>0</v>
      </c>
      <c r="J84" s="18">
        <v>0</v>
      </c>
      <c r="K84" s="6">
        <f>SUM(D84:J84)</f>
        <v>82</v>
      </c>
    </row>
    <row r="85" spans="1:11" x14ac:dyDescent="0.25">
      <c r="A85" s="61" t="s">
        <v>44</v>
      </c>
      <c r="B85" s="62"/>
      <c r="C85" s="63"/>
      <c r="D85" s="12">
        <f t="shared" ref="D85:J85" si="20">SUM(D81:D84)</f>
        <v>104</v>
      </c>
      <c r="E85" s="12">
        <f t="shared" si="20"/>
        <v>128</v>
      </c>
      <c r="F85" s="12">
        <f t="shared" si="20"/>
        <v>140</v>
      </c>
      <c r="G85" s="12">
        <f t="shared" si="20"/>
        <v>77</v>
      </c>
      <c r="H85" s="12">
        <f t="shared" si="20"/>
        <v>88</v>
      </c>
      <c r="I85" s="12">
        <f t="shared" si="20"/>
        <v>40</v>
      </c>
      <c r="J85" s="12">
        <f t="shared" si="20"/>
        <v>44</v>
      </c>
      <c r="K85" s="12">
        <f>SUM(D85:J85)</f>
        <v>621</v>
      </c>
    </row>
    <row r="87" spans="1:11" s="7" customFormat="1" ht="60.75" customHeight="1" x14ac:dyDescent="0.25">
      <c r="A87" s="39">
        <v>8408</v>
      </c>
      <c r="B87" s="5"/>
      <c r="C87" s="5" t="s">
        <v>24</v>
      </c>
      <c r="D87" s="6">
        <v>96</v>
      </c>
      <c r="E87" s="6">
        <v>110</v>
      </c>
      <c r="F87" s="6">
        <v>119</v>
      </c>
      <c r="G87" s="6">
        <v>116</v>
      </c>
      <c r="H87" s="6">
        <v>121</v>
      </c>
      <c r="I87" s="6">
        <v>60</v>
      </c>
      <c r="J87" s="6">
        <v>24</v>
      </c>
      <c r="K87" s="6">
        <f>SUM(D87:J87)</f>
        <v>646</v>
      </c>
    </row>
    <row r="88" spans="1:11" s="7" customFormat="1" ht="60.75" customHeight="1" x14ac:dyDescent="0.25">
      <c r="A88" s="38" t="s">
        <v>36</v>
      </c>
      <c r="B88" s="3" t="s">
        <v>13</v>
      </c>
      <c r="C88" s="3" t="s">
        <v>24</v>
      </c>
      <c r="D88" s="18">
        <v>42</v>
      </c>
      <c r="E88" s="18">
        <v>26</v>
      </c>
      <c r="F88" s="18">
        <v>25</v>
      </c>
      <c r="G88" s="18">
        <v>25</v>
      </c>
      <c r="H88" s="18">
        <v>20</v>
      </c>
      <c r="I88" s="18">
        <v>2</v>
      </c>
      <c r="J88" s="18">
        <v>17</v>
      </c>
      <c r="K88" s="6">
        <f>SUM(D88:J88)</f>
        <v>157</v>
      </c>
    </row>
    <row r="89" spans="1:11" s="7" customFormat="1" ht="60.75" customHeight="1" x14ac:dyDescent="0.25">
      <c r="A89" s="38" t="s">
        <v>34</v>
      </c>
      <c r="B89" s="3" t="s">
        <v>13</v>
      </c>
      <c r="C89" s="3" t="s">
        <v>24</v>
      </c>
      <c r="D89" s="18">
        <v>22</v>
      </c>
      <c r="E89" s="18">
        <v>13</v>
      </c>
      <c r="F89" s="18">
        <v>26</v>
      </c>
      <c r="G89" s="18">
        <v>10</v>
      </c>
      <c r="H89" s="18">
        <v>19</v>
      </c>
      <c r="I89" s="18">
        <v>0</v>
      </c>
      <c r="J89" s="18">
        <v>0</v>
      </c>
      <c r="K89" s="6">
        <f>SUM(D89:J89)</f>
        <v>90</v>
      </c>
    </row>
    <row r="90" spans="1:11" s="7" customFormat="1" ht="60.75" customHeight="1" x14ac:dyDescent="0.25">
      <c r="A90" s="38" t="s">
        <v>35</v>
      </c>
      <c r="B90" s="3" t="s">
        <v>13</v>
      </c>
      <c r="C90" s="3" t="s">
        <v>24</v>
      </c>
      <c r="D90" s="18">
        <v>0</v>
      </c>
      <c r="E90" s="18">
        <v>19</v>
      </c>
      <c r="F90" s="18">
        <v>14</v>
      </c>
      <c r="G90" s="18">
        <v>25</v>
      </c>
      <c r="H90" s="18">
        <v>18</v>
      </c>
      <c r="I90" s="18">
        <v>0</v>
      </c>
      <c r="J90" s="18">
        <v>0</v>
      </c>
      <c r="K90" s="6">
        <f>SUM(D90:J90)</f>
        <v>76</v>
      </c>
    </row>
    <row r="91" spans="1:11" x14ac:dyDescent="0.25">
      <c r="A91" s="61" t="s">
        <v>29</v>
      </c>
      <c r="B91" s="62"/>
      <c r="C91" s="63"/>
      <c r="D91" s="12">
        <f t="shared" ref="D91:J91" si="21">SUM(D87:D90)</f>
        <v>160</v>
      </c>
      <c r="E91" s="12">
        <f t="shared" si="21"/>
        <v>168</v>
      </c>
      <c r="F91" s="12">
        <f t="shared" si="21"/>
        <v>184</v>
      </c>
      <c r="G91" s="12">
        <f t="shared" si="21"/>
        <v>176</v>
      </c>
      <c r="H91" s="12">
        <f t="shared" si="21"/>
        <v>178</v>
      </c>
      <c r="I91" s="12">
        <f t="shared" si="21"/>
        <v>62</v>
      </c>
      <c r="J91" s="12">
        <f t="shared" si="21"/>
        <v>41</v>
      </c>
      <c r="K91" s="12">
        <f>SUM(D91:J91)</f>
        <v>969</v>
      </c>
    </row>
    <row r="93" spans="1:11" s="13" customFormat="1" x14ac:dyDescent="0.25">
      <c r="A93" s="64" t="s">
        <v>17</v>
      </c>
      <c r="B93" s="65"/>
      <c r="C93" s="66"/>
      <c r="D93" s="12">
        <f t="shared" ref="D93:J93" si="22">SUM(D91,D85,D79,D69,D66,D60,D57,D52,D49,D46,D42,D38,D35,D26,D21,D17,D11,D7)</f>
        <v>2593</v>
      </c>
      <c r="E93" s="12">
        <f t="shared" si="22"/>
        <v>2962</v>
      </c>
      <c r="F93" s="12">
        <f t="shared" si="22"/>
        <v>3067</v>
      </c>
      <c r="G93" s="12">
        <f t="shared" si="22"/>
        <v>3133</v>
      </c>
      <c r="H93" s="12">
        <f t="shared" si="22"/>
        <v>2474</v>
      </c>
      <c r="I93" s="12">
        <f t="shared" si="22"/>
        <v>1426</v>
      </c>
      <c r="J93" s="12">
        <f t="shared" si="22"/>
        <v>978</v>
      </c>
      <c r="K93" s="12">
        <f>SUM(K91,K85,K79,K69,K66,K60,K57,K52,K49,K46,K42,K38,K35,K26,K21,K17,K11,K7)</f>
        <v>16633</v>
      </c>
    </row>
  </sheetData>
  <mergeCells count="21">
    <mergeCell ref="A1:B1"/>
    <mergeCell ref="A93:C93"/>
    <mergeCell ref="A21:C21"/>
    <mergeCell ref="A57:C57"/>
    <mergeCell ref="A66:C66"/>
    <mergeCell ref="A91:C91"/>
    <mergeCell ref="A85:C85"/>
    <mergeCell ref="A46:C46"/>
    <mergeCell ref="A35:C35"/>
    <mergeCell ref="A42:C42"/>
    <mergeCell ref="A26:C26"/>
    <mergeCell ref="A49:C49"/>
    <mergeCell ref="A60:C60"/>
    <mergeCell ref="A79:C79"/>
    <mergeCell ref="A38:C38"/>
    <mergeCell ref="A52:C52"/>
    <mergeCell ref="A69:C69"/>
    <mergeCell ref="A2:K2"/>
    <mergeCell ref="A7:C7"/>
    <mergeCell ref="A11:C11"/>
    <mergeCell ref="A17:C17"/>
  </mergeCells>
  <pageMargins left="0.25" right="0.25" top="0.75" bottom="0.75" header="0.3" footer="0.3"/>
  <pageSetup fitToHeight="0" orientation="portrait" r:id="rId1"/>
  <headerFooter>
    <oddHeader xml:space="preserve">&amp;R
</oddHeader>
    <oddFooter>&amp;C&amp;P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F1B2-415F-4834-86D8-25AF62533CAA}">
  <sheetPr>
    <pageSetUpPr fitToPage="1"/>
  </sheetPr>
  <dimension ref="A1:M333"/>
  <sheetViews>
    <sheetView zoomScaleNormal="100" workbookViewId="0">
      <selection sqref="A1:B1"/>
    </sheetView>
  </sheetViews>
  <sheetFormatPr defaultColWidth="8.85546875" defaultRowHeight="15" x14ac:dyDescent="0.25"/>
  <cols>
    <col min="1" max="1" width="5.28515625" customWidth="1"/>
    <col min="2" max="2" width="8.140625" customWidth="1"/>
    <col min="3" max="3" width="6" customWidth="1"/>
    <col min="4" max="5" width="6.7109375" customWidth="1"/>
    <col min="6" max="6" width="7.28515625" customWidth="1"/>
    <col min="7" max="10" width="6.7109375" customWidth="1"/>
    <col min="11" max="11" width="7.7109375" customWidth="1"/>
    <col min="12" max="12" width="6.7109375" customWidth="1"/>
    <col min="13" max="13" width="9.140625" customWidth="1"/>
  </cols>
  <sheetData>
    <row r="1" spans="1:13" s="7" customFormat="1" x14ac:dyDescent="0.25">
      <c r="A1" s="67">
        <v>43780</v>
      </c>
      <c r="B1" s="67"/>
      <c r="D1" s="10"/>
      <c r="E1" s="10"/>
      <c r="F1" s="10"/>
      <c r="G1" s="10"/>
      <c r="H1" s="10"/>
      <c r="I1" s="10"/>
      <c r="J1" s="10"/>
      <c r="K1" s="52"/>
    </row>
    <row r="2" spans="1:13" ht="26.25" x14ac:dyDescent="0.25">
      <c r="A2" s="79" t="s">
        <v>84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x14ac:dyDescent="0.25">
      <c r="A3" s="43" t="s">
        <v>0</v>
      </c>
      <c r="B3" s="43" t="s">
        <v>1</v>
      </c>
      <c r="C3" s="43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</row>
    <row r="4" spans="1:13" ht="60.75" customHeight="1" x14ac:dyDescent="0.25">
      <c r="A4" s="44" t="s">
        <v>72</v>
      </c>
      <c r="B4" s="45" t="s">
        <v>13</v>
      </c>
      <c r="C4" s="45" t="s">
        <v>14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59</v>
      </c>
      <c r="J4" s="29">
        <v>64</v>
      </c>
      <c r="K4" s="29">
        <v>0</v>
      </c>
      <c r="L4" s="29">
        <v>0</v>
      </c>
      <c r="M4" s="29">
        <f t="shared" ref="M4:M31" si="0">SUM(D4:L4)</f>
        <v>123</v>
      </c>
    </row>
    <row r="5" spans="1:13" ht="60.75" customHeight="1" x14ac:dyDescent="0.25">
      <c r="A5" s="46" t="s">
        <v>73</v>
      </c>
      <c r="B5" s="47" t="s">
        <v>13</v>
      </c>
      <c r="C5" s="47" t="s">
        <v>14</v>
      </c>
      <c r="D5" s="30">
        <v>0</v>
      </c>
      <c r="E5" s="30">
        <v>12</v>
      </c>
      <c r="F5" s="30">
        <v>0</v>
      </c>
      <c r="G5" s="30">
        <v>0</v>
      </c>
      <c r="H5" s="30">
        <v>0</v>
      </c>
      <c r="I5" s="30">
        <v>3</v>
      </c>
      <c r="J5" s="30">
        <v>0</v>
      </c>
      <c r="K5" s="30">
        <v>2</v>
      </c>
      <c r="L5" s="30">
        <v>0</v>
      </c>
      <c r="M5" s="30">
        <f t="shared" si="0"/>
        <v>17</v>
      </c>
    </row>
    <row r="6" spans="1:13" ht="60.75" customHeight="1" x14ac:dyDescent="0.25">
      <c r="A6" s="46" t="s">
        <v>74</v>
      </c>
      <c r="B6" s="47" t="s">
        <v>13</v>
      </c>
      <c r="C6" s="47" t="s">
        <v>14</v>
      </c>
      <c r="D6" s="30">
        <v>48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10</v>
      </c>
      <c r="K6" s="30">
        <v>0</v>
      </c>
      <c r="L6" s="30">
        <v>0</v>
      </c>
      <c r="M6" s="30">
        <f t="shared" si="0"/>
        <v>58</v>
      </c>
    </row>
    <row r="7" spans="1:13" ht="60.75" customHeight="1" x14ac:dyDescent="0.25">
      <c r="A7" s="46" t="s">
        <v>75</v>
      </c>
      <c r="B7" s="47" t="s">
        <v>13</v>
      </c>
      <c r="C7" s="47" t="s">
        <v>14</v>
      </c>
      <c r="D7" s="30">
        <v>3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f t="shared" si="0"/>
        <v>3</v>
      </c>
    </row>
    <row r="8" spans="1:13" x14ac:dyDescent="0.25">
      <c r="A8" s="80" t="s">
        <v>95</v>
      </c>
      <c r="B8" s="81"/>
      <c r="C8" s="82"/>
      <c r="D8" s="31">
        <f t="shared" ref="D8:L8" si="1">SUM(D4:D7)</f>
        <v>51</v>
      </c>
      <c r="E8" s="31">
        <f t="shared" si="1"/>
        <v>12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62</v>
      </c>
      <c r="J8" s="31">
        <f t="shared" si="1"/>
        <v>74</v>
      </c>
      <c r="K8" s="31">
        <f t="shared" si="1"/>
        <v>2</v>
      </c>
      <c r="L8" s="31">
        <f t="shared" si="1"/>
        <v>0</v>
      </c>
      <c r="M8" s="31">
        <f>SUM(D8:L8)</f>
        <v>201</v>
      </c>
    </row>
    <row r="9" spans="1:13" ht="60.75" customHeight="1" x14ac:dyDescent="0.25">
      <c r="A9" s="46" t="s">
        <v>72</v>
      </c>
      <c r="B9" s="47" t="s">
        <v>13</v>
      </c>
      <c r="C9" s="47" t="s">
        <v>19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43</v>
      </c>
      <c r="J9" s="30">
        <v>0</v>
      </c>
      <c r="K9" s="30">
        <v>0</v>
      </c>
      <c r="L9" s="30">
        <v>0</v>
      </c>
      <c r="M9" s="30">
        <f t="shared" si="0"/>
        <v>43</v>
      </c>
    </row>
    <row r="10" spans="1:13" ht="60.75" customHeight="1" x14ac:dyDescent="0.25">
      <c r="A10" s="46" t="s">
        <v>73</v>
      </c>
      <c r="B10" s="47" t="s">
        <v>13</v>
      </c>
      <c r="C10" s="47" t="s">
        <v>19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14</v>
      </c>
      <c r="J10" s="30">
        <v>0</v>
      </c>
      <c r="K10" s="30">
        <v>0</v>
      </c>
      <c r="L10" s="30">
        <v>0</v>
      </c>
      <c r="M10" s="30">
        <f t="shared" si="0"/>
        <v>14</v>
      </c>
    </row>
    <row r="11" spans="1:13" ht="60.75" customHeight="1" x14ac:dyDescent="0.25">
      <c r="A11" s="46" t="s">
        <v>74</v>
      </c>
      <c r="B11" s="47" t="s">
        <v>13</v>
      </c>
      <c r="C11" s="47" t="s">
        <v>19</v>
      </c>
      <c r="D11" s="30">
        <v>35</v>
      </c>
      <c r="E11" s="30">
        <v>0</v>
      </c>
      <c r="F11" s="30">
        <v>0</v>
      </c>
      <c r="G11" s="30">
        <v>0</v>
      </c>
      <c r="H11" s="30">
        <v>0</v>
      </c>
      <c r="I11" s="30">
        <v>80</v>
      </c>
      <c r="J11" s="30">
        <v>49</v>
      </c>
      <c r="K11" s="30">
        <v>0</v>
      </c>
      <c r="L11" s="30">
        <v>0</v>
      </c>
      <c r="M11" s="30">
        <f t="shared" si="0"/>
        <v>164</v>
      </c>
    </row>
    <row r="12" spans="1:13" x14ac:dyDescent="0.25">
      <c r="A12" s="80" t="s">
        <v>94</v>
      </c>
      <c r="B12" s="81"/>
      <c r="C12" s="82"/>
      <c r="D12" s="31">
        <f t="shared" ref="D12:L12" si="2">SUM(D9:D11)</f>
        <v>35</v>
      </c>
      <c r="E12" s="31">
        <f t="shared" si="2"/>
        <v>0</v>
      </c>
      <c r="F12" s="31">
        <f t="shared" si="2"/>
        <v>0</v>
      </c>
      <c r="G12" s="31">
        <f t="shared" si="2"/>
        <v>0</v>
      </c>
      <c r="H12" s="31">
        <f t="shared" si="2"/>
        <v>0</v>
      </c>
      <c r="I12" s="31">
        <f t="shared" si="2"/>
        <v>137</v>
      </c>
      <c r="J12" s="31">
        <f t="shared" si="2"/>
        <v>49</v>
      </c>
      <c r="K12" s="31">
        <f t="shared" si="2"/>
        <v>0</v>
      </c>
      <c r="L12" s="31">
        <f t="shared" si="2"/>
        <v>0</v>
      </c>
      <c r="M12" s="31">
        <f>SUM(D12:L12)</f>
        <v>221</v>
      </c>
    </row>
    <row r="13" spans="1:13" ht="60.75" customHeight="1" x14ac:dyDescent="0.25">
      <c r="A13" s="46" t="s">
        <v>72</v>
      </c>
      <c r="B13" s="47" t="s">
        <v>13</v>
      </c>
      <c r="C13" s="47" t="s">
        <v>22</v>
      </c>
      <c r="D13" s="30">
        <v>0</v>
      </c>
      <c r="E13" s="30">
        <v>0</v>
      </c>
      <c r="F13" s="30">
        <v>12</v>
      </c>
      <c r="G13" s="30">
        <v>1</v>
      </c>
      <c r="H13" s="30">
        <v>0</v>
      </c>
      <c r="I13" s="30">
        <v>24</v>
      </c>
      <c r="J13" s="30">
        <v>12</v>
      </c>
      <c r="K13" s="30">
        <v>4</v>
      </c>
      <c r="L13" s="30">
        <v>0</v>
      </c>
      <c r="M13" s="30">
        <f t="shared" si="0"/>
        <v>53</v>
      </c>
    </row>
    <row r="14" spans="1:13" ht="60.75" customHeight="1" x14ac:dyDescent="0.25">
      <c r="A14" s="46" t="s">
        <v>73</v>
      </c>
      <c r="B14" s="47" t="s">
        <v>13</v>
      </c>
      <c r="C14" s="47" t="s">
        <v>22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188</v>
      </c>
      <c r="J14" s="30">
        <v>99</v>
      </c>
      <c r="K14" s="30">
        <v>1</v>
      </c>
      <c r="L14" s="30">
        <v>1</v>
      </c>
      <c r="M14" s="30">
        <f t="shared" si="0"/>
        <v>289</v>
      </c>
    </row>
    <row r="15" spans="1:13" ht="60.75" customHeight="1" x14ac:dyDescent="0.25">
      <c r="A15" s="46" t="s">
        <v>74</v>
      </c>
      <c r="B15" s="47" t="s">
        <v>13</v>
      </c>
      <c r="C15" s="47" t="s">
        <v>22</v>
      </c>
      <c r="D15" s="30">
        <v>18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41</v>
      </c>
      <c r="K15" s="30">
        <v>0</v>
      </c>
      <c r="L15" s="30">
        <v>0</v>
      </c>
      <c r="M15" s="30">
        <f t="shared" si="0"/>
        <v>59</v>
      </c>
    </row>
    <row r="16" spans="1:13" x14ac:dyDescent="0.25">
      <c r="A16" s="80" t="s">
        <v>93</v>
      </c>
      <c r="B16" s="81"/>
      <c r="C16" s="82"/>
      <c r="D16" s="31">
        <f t="shared" ref="D16:L16" si="3">SUM(D13:D15)</f>
        <v>18</v>
      </c>
      <c r="E16" s="31">
        <f t="shared" si="3"/>
        <v>0</v>
      </c>
      <c r="F16" s="31">
        <f t="shared" si="3"/>
        <v>12</v>
      </c>
      <c r="G16" s="31">
        <f t="shared" si="3"/>
        <v>1</v>
      </c>
      <c r="H16" s="31">
        <f t="shared" si="3"/>
        <v>0</v>
      </c>
      <c r="I16" s="31">
        <f t="shared" si="3"/>
        <v>212</v>
      </c>
      <c r="J16" s="31">
        <f t="shared" si="3"/>
        <v>152</v>
      </c>
      <c r="K16" s="31">
        <f t="shared" si="3"/>
        <v>5</v>
      </c>
      <c r="L16" s="31">
        <f t="shared" si="3"/>
        <v>1</v>
      </c>
      <c r="M16" s="31">
        <f>SUM(D16:L16)</f>
        <v>401</v>
      </c>
    </row>
    <row r="17" spans="1:13" ht="60.75" customHeight="1" x14ac:dyDescent="0.25">
      <c r="A17" s="46" t="s">
        <v>72</v>
      </c>
      <c r="B17" s="47" t="s">
        <v>13</v>
      </c>
      <c r="C17" s="47" t="s">
        <v>63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70</v>
      </c>
      <c r="J17" s="30">
        <v>39</v>
      </c>
      <c r="K17" s="30">
        <v>10</v>
      </c>
      <c r="L17" s="30">
        <v>0</v>
      </c>
      <c r="M17" s="30">
        <f t="shared" si="0"/>
        <v>119</v>
      </c>
    </row>
    <row r="18" spans="1:13" ht="60.75" customHeight="1" x14ac:dyDescent="0.25">
      <c r="A18" s="46" t="s">
        <v>73</v>
      </c>
      <c r="B18" s="47" t="s">
        <v>13</v>
      </c>
      <c r="C18" s="47" t="s">
        <v>63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114</v>
      </c>
      <c r="J18" s="30">
        <v>34</v>
      </c>
      <c r="K18" s="30">
        <v>0</v>
      </c>
      <c r="L18" s="30">
        <v>0</v>
      </c>
      <c r="M18" s="30">
        <f t="shared" si="0"/>
        <v>148</v>
      </c>
    </row>
    <row r="19" spans="1:13" ht="60.75" customHeight="1" x14ac:dyDescent="0.25">
      <c r="A19" s="46" t="s">
        <v>74</v>
      </c>
      <c r="B19" s="47" t="s">
        <v>13</v>
      </c>
      <c r="C19" s="47" t="s">
        <v>63</v>
      </c>
      <c r="D19" s="30">
        <v>46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119</v>
      </c>
      <c r="K19" s="30">
        <v>0</v>
      </c>
      <c r="L19" s="30">
        <v>0</v>
      </c>
      <c r="M19" s="30">
        <f t="shared" si="0"/>
        <v>165</v>
      </c>
    </row>
    <row r="20" spans="1:13" ht="60.75" customHeight="1" x14ac:dyDescent="0.25">
      <c r="A20" s="46" t="s">
        <v>75</v>
      </c>
      <c r="B20" s="47" t="s">
        <v>13</v>
      </c>
      <c r="C20" s="47" t="s">
        <v>63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f t="shared" si="0"/>
        <v>0</v>
      </c>
    </row>
    <row r="21" spans="1:13" x14ac:dyDescent="0.25">
      <c r="A21" s="80" t="s">
        <v>92</v>
      </c>
      <c r="B21" s="81"/>
      <c r="C21" s="82"/>
      <c r="D21" s="31">
        <f t="shared" ref="D21:L21" si="4">SUM(D17:D20)</f>
        <v>46</v>
      </c>
      <c r="E21" s="31">
        <f t="shared" si="4"/>
        <v>0</v>
      </c>
      <c r="F21" s="31">
        <f t="shared" si="4"/>
        <v>0</v>
      </c>
      <c r="G21" s="31">
        <f t="shared" si="4"/>
        <v>0</v>
      </c>
      <c r="H21" s="31">
        <f t="shared" si="4"/>
        <v>0</v>
      </c>
      <c r="I21" s="31">
        <f t="shared" si="4"/>
        <v>184</v>
      </c>
      <c r="J21" s="31">
        <f t="shared" si="4"/>
        <v>192</v>
      </c>
      <c r="K21" s="31">
        <f t="shared" si="4"/>
        <v>10</v>
      </c>
      <c r="L21" s="31">
        <f t="shared" si="4"/>
        <v>0</v>
      </c>
      <c r="M21" s="31">
        <f t="shared" si="0"/>
        <v>432</v>
      </c>
    </row>
    <row r="22" spans="1:13" s="14" customFormat="1" ht="60.75" customHeight="1" x14ac:dyDescent="0.25">
      <c r="A22" s="46">
        <v>8486</v>
      </c>
      <c r="B22" s="47"/>
      <c r="C22" s="47" t="s">
        <v>37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7</v>
      </c>
      <c r="K22" s="30">
        <v>0</v>
      </c>
      <c r="L22" s="30">
        <v>0</v>
      </c>
      <c r="M22" s="30">
        <f t="shared" ref="M22" si="5">SUM(D22:J22)</f>
        <v>7</v>
      </c>
    </row>
    <row r="23" spans="1:13" s="20" customFormat="1" x14ac:dyDescent="0.25">
      <c r="A23" s="80" t="s">
        <v>96</v>
      </c>
      <c r="B23" s="81"/>
      <c r="C23" s="82"/>
      <c r="D23" s="31">
        <f t="shared" ref="D23:J23" si="6">SUM(D22:D22)</f>
        <v>0</v>
      </c>
      <c r="E23" s="31">
        <f t="shared" si="6"/>
        <v>0</v>
      </c>
      <c r="F23" s="31">
        <f t="shared" si="6"/>
        <v>0</v>
      </c>
      <c r="G23" s="31">
        <f t="shared" si="6"/>
        <v>0</v>
      </c>
      <c r="H23" s="31">
        <f t="shared" si="6"/>
        <v>0</v>
      </c>
      <c r="I23" s="31">
        <f t="shared" si="6"/>
        <v>0</v>
      </c>
      <c r="J23" s="31">
        <f t="shared" si="6"/>
        <v>7</v>
      </c>
      <c r="K23" s="31"/>
      <c r="L23" s="31"/>
      <c r="M23" s="31">
        <f>SUM(D23:J23)</f>
        <v>7</v>
      </c>
    </row>
    <row r="24" spans="1:13" ht="60.75" customHeight="1" x14ac:dyDescent="0.25">
      <c r="A24" s="46">
        <v>8471</v>
      </c>
      <c r="B24" s="47" t="s">
        <v>13</v>
      </c>
      <c r="C24" s="47" t="s">
        <v>76</v>
      </c>
      <c r="D24" s="30">
        <v>3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10</v>
      </c>
      <c r="K24" s="30">
        <v>0</v>
      </c>
      <c r="L24" s="47" t="s">
        <v>18</v>
      </c>
      <c r="M24" s="32">
        <f t="shared" si="0"/>
        <v>13</v>
      </c>
    </row>
    <row r="25" spans="1:13" ht="60.75" customHeight="1" x14ac:dyDescent="0.25">
      <c r="A25" s="46" t="s">
        <v>77</v>
      </c>
      <c r="B25" s="47" t="s">
        <v>13</v>
      </c>
      <c r="C25" s="47" t="s">
        <v>76</v>
      </c>
      <c r="D25" s="30">
        <v>0</v>
      </c>
      <c r="E25" s="30">
        <v>0</v>
      </c>
      <c r="F25" s="30">
        <v>47</v>
      </c>
      <c r="G25" s="30">
        <v>44</v>
      </c>
      <c r="H25" s="30">
        <v>38</v>
      </c>
      <c r="I25" s="30">
        <v>18</v>
      </c>
      <c r="J25" s="30">
        <v>0</v>
      </c>
      <c r="K25" s="30">
        <v>0</v>
      </c>
      <c r="L25" s="47" t="s">
        <v>18</v>
      </c>
      <c r="M25" s="32">
        <f t="shared" si="0"/>
        <v>147</v>
      </c>
    </row>
    <row r="26" spans="1:13" ht="60.75" customHeight="1" x14ac:dyDescent="0.25">
      <c r="A26" s="46" t="s">
        <v>78</v>
      </c>
      <c r="B26" s="47" t="s">
        <v>13</v>
      </c>
      <c r="C26" s="47" t="s">
        <v>76</v>
      </c>
      <c r="D26" s="30">
        <v>0</v>
      </c>
      <c r="E26" s="30">
        <v>11</v>
      </c>
      <c r="F26" s="30">
        <v>0</v>
      </c>
      <c r="G26" s="30">
        <v>15</v>
      </c>
      <c r="H26" s="30">
        <v>0</v>
      </c>
      <c r="I26" s="30">
        <v>0</v>
      </c>
      <c r="J26" s="30">
        <v>0</v>
      </c>
      <c r="K26" s="30">
        <v>0</v>
      </c>
      <c r="L26" s="47" t="s">
        <v>18</v>
      </c>
      <c r="M26" s="32">
        <f t="shared" si="0"/>
        <v>26</v>
      </c>
    </row>
    <row r="27" spans="1:13" x14ac:dyDescent="0.25">
      <c r="A27" s="78" t="s">
        <v>79</v>
      </c>
      <c r="B27" s="78"/>
      <c r="C27" s="78"/>
      <c r="D27" s="34">
        <f t="shared" ref="D27:K27" si="7">SUM(D24:D26)</f>
        <v>3</v>
      </c>
      <c r="E27" s="34">
        <f t="shared" si="7"/>
        <v>11</v>
      </c>
      <c r="F27" s="34">
        <f t="shared" si="7"/>
        <v>47</v>
      </c>
      <c r="G27" s="34">
        <f t="shared" si="7"/>
        <v>59</v>
      </c>
      <c r="H27" s="34">
        <f t="shared" si="7"/>
        <v>38</v>
      </c>
      <c r="I27" s="34">
        <f t="shared" si="7"/>
        <v>18</v>
      </c>
      <c r="J27" s="34">
        <f t="shared" si="7"/>
        <v>10</v>
      </c>
      <c r="K27" s="34">
        <f t="shared" si="7"/>
        <v>0</v>
      </c>
      <c r="L27" s="43"/>
      <c r="M27" s="34">
        <f>SUM(D27:L27)</f>
        <v>186</v>
      </c>
    </row>
    <row r="28" spans="1:13" ht="60.75" customHeight="1" x14ac:dyDescent="0.25">
      <c r="A28" s="46" t="s">
        <v>80</v>
      </c>
      <c r="B28" s="47" t="s">
        <v>13</v>
      </c>
      <c r="C28" s="47" t="s">
        <v>24</v>
      </c>
      <c r="D28" s="30">
        <v>0</v>
      </c>
      <c r="E28" s="30">
        <v>0</v>
      </c>
      <c r="F28" s="30">
        <v>1</v>
      </c>
      <c r="G28" s="30">
        <v>0</v>
      </c>
      <c r="H28" s="30">
        <v>0</v>
      </c>
      <c r="I28" s="30">
        <v>4</v>
      </c>
      <c r="J28" s="30">
        <v>0</v>
      </c>
      <c r="K28" s="30" t="s">
        <v>18</v>
      </c>
      <c r="L28" s="47" t="s">
        <v>18</v>
      </c>
      <c r="M28" s="32">
        <f t="shared" si="0"/>
        <v>5</v>
      </c>
    </row>
    <row r="29" spans="1:13" ht="60.75" customHeight="1" x14ac:dyDescent="0.25">
      <c r="A29" s="46" t="s">
        <v>77</v>
      </c>
      <c r="B29" s="47" t="s">
        <v>13</v>
      </c>
      <c r="C29" s="47" t="s">
        <v>24</v>
      </c>
      <c r="D29" s="30">
        <v>0</v>
      </c>
      <c r="E29" s="30">
        <v>1</v>
      </c>
      <c r="F29" s="30">
        <v>0</v>
      </c>
      <c r="G29" s="30">
        <v>0</v>
      </c>
      <c r="H29" s="30">
        <v>0</v>
      </c>
      <c r="I29" s="30">
        <v>31</v>
      </c>
      <c r="J29" s="30">
        <v>39</v>
      </c>
      <c r="K29" s="30" t="s">
        <v>18</v>
      </c>
      <c r="L29" s="47" t="s">
        <v>18</v>
      </c>
      <c r="M29" s="32">
        <f t="shared" si="0"/>
        <v>71</v>
      </c>
    </row>
    <row r="30" spans="1:13" ht="60.75" customHeight="1" x14ac:dyDescent="0.25">
      <c r="A30" s="46" t="s">
        <v>81</v>
      </c>
      <c r="B30" s="47" t="s">
        <v>13</v>
      </c>
      <c r="C30" s="47" t="s">
        <v>24</v>
      </c>
      <c r="D30" s="30">
        <v>0</v>
      </c>
      <c r="E30" s="30">
        <v>0</v>
      </c>
      <c r="F30" s="30">
        <v>0</v>
      </c>
      <c r="G30" s="30">
        <v>0</v>
      </c>
      <c r="H30" s="30">
        <v>37</v>
      </c>
      <c r="I30" s="30">
        <v>0</v>
      </c>
      <c r="J30" s="30">
        <v>0</v>
      </c>
      <c r="K30" s="30" t="s">
        <v>18</v>
      </c>
      <c r="L30" s="47" t="s">
        <v>18</v>
      </c>
      <c r="M30" s="32">
        <f t="shared" si="0"/>
        <v>37</v>
      </c>
    </row>
    <row r="31" spans="1:13" x14ac:dyDescent="0.25">
      <c r="A31" s="78" t="s">
        <v>82</v>
      </c>
      <c r="B31" s="78"/>
      <c r="C31" s="78"/>
      <c r="D31" s="34">
        <f t="shared" ref="D31:K31" si="8">SUM(D28:D30)</f>
        <v>0</v>
      </c>
      <c r="E31" s="34">
        <f t="shared" si="8"/>
        <v>1</v>
      </c>
      <c r="F31" s="34">
        <f t="shared" si="8"/>
        <v>1</v>
      </c>
      <c r="G31" s="34">
        <f t="shared" si="8"/>
        <v>0</v>
      </c>
      <c r="H31" s="34">
        <f t="shared" si="8"/>
        <v>37</v>
      </c>
      <c r="I31" s="34">
        <f t="shared" si="8"/>
        <v>35</v>
      </c>
      <c r="J31" s="34">
        <f t="shared" si="8"/>
        <v>39</v>
      </c>
      <c r="K31" s="34">
        <f t="shared" si="8"/>
        <v>0</v>
      </c>
      <c r="L31" s="43"/>
      <c r="M31" s="34">
        <f t="shared" si="0"/>
        <v>113</v>
      </c>
    </row>
    <row r="32" spans="1:13" ht="5.2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6"/>
    </row>
    <row r="33" spans="1:13" ht="13.5" customHeight="1" x14ac:dyDescent="0.25">
      <c r="A33" s="61" t="s">
        <v>17</v>
      </c>
      <c r="B33" s="62"/>
      <c r="C33" s="63"/>
      <c r="D33" s="35">
        <f t="shared" ref="D33:L33" si="9">SUM(D31,D27,D23,D21,D16,D12,D8)</f>
        <v>153</v>
      </c>
      <c r="E33" s="35">
        <f t="shared" si="9"/>
        <v>24</v>
      </c>
      <c r="F33" s="35">
        <f t="shared" si="9"/>
        <v>60</v>
      </c>
      <c r="G33" s="35">
        <f t="shared" si="9"/>
        <v>60</v>
      </c>
      <c r="H33" s="35">
        <f t="shared" si="9"/>
        <v>75</v>
      </c>
      <c r="I33" s="35">
        <f t="shared" si="9"/>
        <v>648</v>
      </c>
      <c r="J33" s="35">
        <f t="shared" si="9"/>
        <v>523</v>
      </c>
      <c r="K33" s="35">
        <f t="shared" si="9"/>
        <v>17</v>
      </c>
      <c r="L33" s="35">
        <f t="shared" si="9"/>
        <v>1</v>
      </c>
      <c r="M33" s="35">
        <f>SUM(M31,M27,M23,M21,M16,M12,M8)</f>
        <v>1561</v>
      </c>
    </row>
    <row r="34" spans="1:13" ht="12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3" ht="12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spans="1:12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spans="1:12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</row>
    <row r="60" spans="1:12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</row>
    <row r="61" spans="1:12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spans="1:12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</row>
    <row r="63" spans="1:12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</row>
    <row r="64" spans="1:12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</row>
    <row r="65" spans="1:1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1:1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</row>
    <row r="67" spans="1:12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8" spans="1:12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pans="1:1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1:1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1:1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1:1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1:1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1:1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1:1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1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1:1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1:1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1:1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1:1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1:1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1:1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1:1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1:1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1:1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1:1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1:1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1:1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1:1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1:1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1:1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1:1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1:1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1:1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1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1:1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1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1:1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1:1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1:1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1:1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1:1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1:1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1:1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1:1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1:1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1:1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1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1:1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1:1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1:1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1:1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1:1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1:1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1:1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1:1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1:1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1:1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1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1:1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1:1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1:1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1:1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1:1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1:1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1:1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1:1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1:1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1:1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1:1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1:1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1:1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1:1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1:1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1:1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1:1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1:1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1:1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1:1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1:1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1:1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1:1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1:1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1:1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1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1:1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1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1:1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1:1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1:1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1:1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1:1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1:1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1:1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1:1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1:1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1:1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1:1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1:1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1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1:1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1:1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1:1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1:1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1:1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1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1:1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1:1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1:1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1:1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 spans="1:1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 spans="1:1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 spans="1:1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 spans="1:1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 spans="1:1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 spans="1:1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 spans="1:1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 spans="1:1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 spans="1:1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1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 spans="1:1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 spans="1:1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 spans="1:1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 spans="1:1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 spans="1:1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 spans="1:1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 spans="1:1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 spans="1:1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 spans="1:1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 spans="1:1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 spans="1:1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 spans="1:1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 spans="1:1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1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 spans="1:1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 spans="1:1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 spans="1:1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1:1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  <row r="234" spans="1:1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</row>
    <row r="235" spans="1:1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</row>
    <row r="236" spans="1:1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</row>
    <row r="237" spans="1:1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</row>
    <row r="238" spans="1:1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</row>
    <row r="239" spans="1:1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</row>
    <row r="240" spans="1:1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</row>
    <row r="241" spans="1:1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</row>
    <row r="242" spans="1:1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 spans="1:1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</row>
    <row r="244" spans="1:1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</row>
    <row r="245" spans="1:1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</row>
    <row r="246" spans="1:1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</row>
    <row r="247" spans="1:1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</row>
    <row r="248" spans="1:1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</row>
    <row r="249" spans="1:1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</row>
    <row r="250" spans="1:1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</row>
    <row r="251" spans="1:1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</row>
    <row r="252" spans="1:1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</row>
    <row r="253" spans="1:1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</row>
    <row r="254" spans="1:1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</row>
    <row r="255" spans="1:1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</row>
    <row r="256" spans="1:1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</row>
    <row r="257" spans="1:1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</row>
    <row r="258" spans="1:1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</row>
    <row r="259" spans="1:1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</row>
    <row r="260" spans="1:1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</row>
    <row r="261" spans="1:1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</row>
    <row r="262" spans="1:1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</row>
    <row r="264" spans="1:1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</row>
    <row r="265" spans="1:1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</row>
    <row r="266" spans="1:1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</row>
    <row r="268" spans="1:1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</row>
    <row r="269" spans="1:1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</row>
    <row r="270" spans="1:1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</row>
    <row r="271" spans="1:1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</row>
    <row r="272" spans="1:1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</row>
    <row r="273" spans="1:1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</row>
    <row r="274" spans="1:1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</row>
    <row r="275" spans="1:1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</row>
    <row r="276" spans="1:1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</row>
    <row r="277" spans="1:1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</row>
    <row r="278" spans="1:1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</row>
    <row r="279" spans="1:1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</row>
    <row r="280" spans="1:1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1" spans="1:1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</row>
    <row r="282" spans="1:1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</row>
    <row r="283" spans="1:1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</row>
    <row r="284" spans="1:1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</row>
    <row r="285" spans="1:1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</row>
    <row r="286" spans="1:1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</row>
    <row r="287" spans="1:1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</row>
    <row r="288" spans="1:1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</row>
    <row r="289" spans="1:1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</row>
    <row r="290" spans="1:1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</row>
    <row r="291" spans="1:1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</row>
    <row r="292" spans="1:1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</row>
    <row r="293" spans="1:1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</row>
    <row r="294" spans="1:1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</row>
    <row r="295" spans="1:1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</row>
    <row r="296" spans="1:1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</row>
    <row r="297" spans="1:1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</row>
    <row r="298" spans="1:1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</row>
    <row r="299" spans="1:1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</row>
    <row r="300" spans="1:1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</row>
    <row r="301" spans="1:1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</row>
    <row r="302" spans="1:1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</row>
    <row r="303" spans="1:1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</row>
    <row r="304" spans="1:1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</row>
    <row r="305" spans="1:1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</row>
    <row r="306" spans="1:1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</row>
    <row r="307" spans="1:1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</row>
    <row r="308" spans="1:1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</row>
    <row r="309" spans="1:1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</row>
    <row r="310" spans="1:1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</row>
    <row r="311" spans="1:1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</row>
    <row r="312" spans="1:1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</row>
    <row r="313" spans="1:1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</row>
    <row r="314" spans="1:1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</row>
    <row r="315" spans="1:1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</row>
    <row r="316" spans="1:1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</row>
    <row r="317" spans="1:1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</row>
    <row r="318" spans="1:1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</row>
    <row r="319" spans="1:1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</row>
    <row r="320" spans="1:1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</row>
    <row r="321" spans="1:1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</row>
    <row r="322" spans="1:1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</row>
    <row r="323" spans="1:1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</row>
    <row r="324" spans="1:1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</row>
    <row r="325" spans="1:1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</row>
    <row r="326" spans="1:1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</row>
    <row r="327" spans="1:1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</row>
    <row r="328" spans="1:1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</row>
    <row r="329" spans="1:1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</row>
    <row r="330" spans="1:1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</row>
    <row r="331" spans="1:1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</row>
    <row r="332" spans="1:1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</row>
    <row r="333" spans="1:1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</row>
  </sheetData>
  <mergeCells count="10">
    <mergeCell ref="A1:B1"/>
    <mergeCell ref="A31:C31"/>
    <mergeCell ref="A33:C33"/>
    <mergeCell ref="A2:M2"/>
    <mergeCell ref="A8:C8"/>
    <mergeCell ref="A12:C12"/>
    <mergeCell ref="A16:C16"/>
    <mergeCell ref="A21:C21"/>
    <mergeCell ref="A27:C27"/>
    <mergeCell ref="A23:C23"/>
  </mergeCells>
  <pageMargins left="0.7" right="0.7" top="0.75" bottom="0.75" header="0.3" footer="0.3"/>
  <pageSetup scale="99" fitToHeight="0" orientation="portrait" r:id="rId1"/>
  <headerFooter>
    <oddHeader>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FCB0-FFCD-43CB-A77F-68B431328A97}">
  <sheetPr>
    <pageSetUpPr fitToPage="1"/>
  </sheetPr>
  <dimension ref="A1:M15"/>
  <sheetViews>
    <sheetView workbookViewId="0">
      <selection sqref="A1:B1"/>
    </sheetView>
  </sheetViews>
  <sheetFormatPr defaultRowHeight="15" x14ac:dyDescent="0.25"/>
  <cols>
    <col min="1" max="2" width="7.7109375" style="14" customWidth="1"/>
    <col min="3" max="3" width="5.7109375" style="14" bestFit="1" customWidth="1"/>
    <col min="4" max="12" width="7" style="21" customWidth="1"/>
    <col min="13" max="13" width="11.28515625" style="21" bestFit="1" customWidth="1"/>
    <col min="14" max="16384" width="9.140625" style="14"/>
  </cols>
  <sheetData>
    <row r="1" spans="1:13" s="7" customFormat="1" x14ac:dyDescent="0.25">
      <c r="A1" s="67">
        <v>43780</v>
      </c>
      <c r="B1" s="67"/>
      <c r="D1" s="10"/>
      <c r="E1" s="10"/>
      <c r="F1" s="10"/>
      <c r="G1" s="10"/>
      <c r="H1" s="10"/>
      <c r="I1" s="10"/>
      <c r="J1" s="10"/>
      <c r="K1" s="52"/>
    </row>
    <row r="2" spans="1:13" ht="26.25" x14ac:dyDescent="0.25">
      <c r="A2" s="83" t="s">
        <v>85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x14ac:dyDescent="0.25">
      <c r="A3" s="1" t="s">
        <v>0</v>
      </c>
      <c r="B3" s="1" t="s">
        <v>1</v>
      </c>
      <c r="C3" s="1" t="s">
        <v>2</v>
      </c>
      <c r="D3" s="2" t="s">
        <v>18</v>
      </c>
      <c r="E3" s="2">
        <v>38</v>
      </c>
      <c r="F3" s="2">
        <v>40</v>
      </c>
      <c r="G3" s="2">
        <v>42</v>
      </c>
      <c r="H3" s="2">
        <v>44</v>
      </c>
      <c r="I3" s="2">
        <v>46</v>
      </c>
      <c r="J3" s="2">
        <v>48</v>
      </c>
      <c r="K3" s="2">
        <v>50</v>
      </c>
      <c r="L3" s="2">
        <v>52</v>
      </c>
      <c r="M3" s="2" t="s">
        <v>12</v>
      </c>
    </row>
    <row r="4" spans="1:13" ht="60.75" customHeight="1" x14ac:dyDescent="0.25">
      <c r="A4" s="40" t="s">
        <v>66</v>
      </c>
      <c r="B4" s="23" t="s">
        <v>13</v>
      </c>
      <c r="C4" s="23" t="s">
        <v>65</v>
      </c>
      <c r="D4" s="17">
        <v>0</v>
      </c>
      <c r="E4" s="17">
        <v>0</v>
      </c>
      <c r="F4" s="17">
        <v>61</v>
      </c>
      <c r="G4" s="17">
        <v>67</v>
      </c>
      <c r="H4" s="17">
        <v>166</v>
      </c>
      <c r="I4" s="17">
        <v>93</v>
      </c>
      <c r="J4" s="17">
        <v>112</v>
      </c>
      <c r="K4" s="17">
        <v>0</v>
      </c>
      <c r="L4" s="17">
        <v>0</v>
      </c>
      <c r="M4" s="17">
        <f>SUM(D4:L4)</f>
        <v>499</v>
      </c>
    </row>
    <row r="5" spans="1:13" ht="60.75" customHeight="1" x14ac:dyDescent="0.25">
      <c r="A5" s="40" t="s">
        <v>67</v>
      </c>
      <c r="B5" s="23" t="s">
        <v>13</v>
      </c>
      <c r="C5" s="23" t="s">
        <v>65</v>
      </c>
      <c r="D5" s="24">
        <v>0</v>
      </c>
      <c r="E5" s="24">
        <v>335</v>
      </c>
      <c r="F5" s="24">
        <v>478</v>
      </c>
      <c r="G5" s="24">
        <v>477</v>
      </c>
      <c r="H5" s="24">
        <v>364</v>
      </c>
      <c r="I5" s="24">
        <v>113</v>
      </c>
      <c r="J5" s="24">
        <v>220</v>
      </c>
      <c r="K5" s="24">
        <v>51</v>
      </c>
      <c r="L5" s="24">
        <v>100</v>
      </c>
      <c r="M5" s="24">
        <f>SUM(D5:L5)</f>
        <v>2138</v>
      </c>
    </row>
    <row r="6" spans="1:13" s="20" customFormat="1" x14ac:dyDescent="0.25">
      <c r="A6" s="61" t="s">
        <v>68</v>
      </c>
      <c r="B6" s="62"/>
      <c r="C6" s="63"/>
      <c r="D6" s="2">
        <f t="shared" ref="D6:L6" si="0">SUM(D4:D5)</f>
        <v>0</v>
      </c>
      <c r="E6" s="2">
        <f t="shared" si="0"/>
        <v>335</v>
      </c>
      <c r="F6" s="2">
        <f t="shared" si="0"/>
        <v>539</v>
      </c>
      <c r="G6" s="2">
        <f t="shared" si="0"/>
        <v>544</v>
      </c>
      <c r="H6" s="2">
        <f t="shared" si="0"/>
        <v>530</v>
      </c>
      <c r="I6" s="2">
        <f t="shared" si="0"/>
        <v>206</v>
      </c>
      <c r="J6" s="2">
        <f t="shared" si="0"/>
        <v>332</v>
      </c>
      <c r="K6" s="2">
        <f t="shared" si="0"/>
        <v>51</v>
      </c>
      <c r="L6" s="2">
        <f t="shared" si="0"/>
        <v>100</v>
      </c>
      <c r="M6" s="2">
        <f>SUM(D6:L6)</f>
        <v>2637</v>
      </c>
    </row>
    <row r="8" spans="1:13" x14ac:dyDescent="0.25">
      <c r="A8" s="1" t="s">
        <v>0</v>
      </c>
      <c r="B8" s="1" t="s">
        <v>1</v>
      </c>
      <c r="C8" s="1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</row>
    <row r="9" spans="1:13" ht="60.75" customHeight="1" x14ac:dyDescent="0.25">
      <c r="A9" s="40" t="s">
        <v>69</v>
      </c>
      <c r="B9" s="23" t="s">
        <v>13</v>
      </c>
      <c r="C9" s="23" t="s">
        <v>65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16</v>
      </c>
      <c r="J9" s="24">
        <v>0</v>
      </c>
      <c r="K9" s="24">
        <v>0</v>
      </c>
      <c r="L9" s="24">
        <v>0</v>
      </c>
      <c r="M9" s="24">
        <f>SUM(D9:L9)</f>
        <v>16</v>
      </c>
    </row>
    <row r="10" spans="1:13" ht="60.75" customHeight="1" x14ac:dyDescent="0.25">
      <c r="A10" s="40">
        <v>9604</v>
      </c>
      <c r="B10" s="23" t="s">
        <v>13</v>
      </c>
      <c r="C10" s="23" t="s">
        <v>65</v>
      </c>
      <c r="D10" s="24">
        <v>0</v>
      </c>
      <c r="E10" s="24">
        <v>0</v>
      </c>
      <c r="F10" s="24">
        <v>52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f>SUM(D10:L10)</f>
        <v>52</v>
      </c>
    </row>
    <row r="11" spans="1:13" ht="7.5" customHeight="1" x14ac:dyDescent="0.25">
      <c r="A11" s="26"/>
      <c r="B11" s="27"/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3" x14ac:dyDescent="0.25">
      <c r="A12" s="1" t="s">
        <v>0</v>
      </c>
      <c r="B12" s="1" t="s">
        <v>1</v>
      </c>
      <c r="C12" s="1" t="s">
        <v>2</v>
      </c>
      <c r="D12" s="2">
        <v>4</v>
      </c>
      <c r="E12" s="2">
        <v>6</v>
      </c>
      <c r="F12" s="2">
        <v>8</v>
      </c>
      <c r="G12" s="2">
        <v>10</v>
      </c>
      <c r="H12" s="2">
        <v>12</v>
      </c>
      <c r="I12" s="2">
        <v>14</v>
      </c>
      <c r="J12" s="2">
        <v>16</v>
      </c>
      <c r="K12" s="2">
        <v>18</v>
      </c>
      <c r="L12" s="2">
        <v>20</v>
      </c>
      <c r="M12" s="2" t="s">
        <v>12</v>
      </c>
    </row>
    <row r="13" spans="1:13" ht="60.75" customHeight="1" x14ac:dyDescent="0.25">
      <c r="A13" s="41">
        <v>6089</v>
      </c>
      <c r="B13" s="3"/>
      <c r="C13" s="3" t="s">
        <v>65</v>
      </c>
      <c r="D13" s="6">
        <v>0</v>
      </c>
      <c r="E13" s="6">
        <v>31</v>
      </c>
      <c r="F13" s="6">
        <v>116</v>
      </c>
      <c r="G13" s="6">
        <v>0</v>
      </c>
      <c r="H13" s="6">
        <v>0</v>
      </c>
      <c r="I13" s="6">
        <v>36</v>
      </c>
      <c r="J13" s="6">
        <v>0</v>
      </c>
      <c r="K13" s="11">
        <v>50</v>
      </c>
      <c r="L13" s="3" t="s">
        <v>18</v>
      </c>
      <c r="M13" s="25">
        <f>SUM(D13:L13)</f>
        <v>233</v>
      </c>
    </row>
    <row r="14" spans="1:13" ht="60.75" customHeight="1" x14ac:dyDescent="0.25">
      <c r="A14" s="41" t="s">
        <v>70</v>
      </c>
      <c r="B14" s="3" t="s">
        <v>13</v>
      </c>
      <c r="C14" s="3" t="s">
        <v>65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3</v>
      </c>
      <c r="L14" s="4">
        <v>17</v>
      </c>
      <c r="M14" s="4">
        <f>SUM(D14:L14)</f>
        <v>20</v>
      </c>
    </row>
    <row r="15" spans="1:13" x14ac:dyDescent="0.25">
      <c r="A15" s="61" t="s">
        <v>71</v>
      </c>
      <c r="B15" s="62"/>
      <c r="C15" s="63"/>
      <c r="D15" s="2">
        <f t="shared" ref="D15:L15" si="1">SUM(D13:D14,D9:D10)</f>
        <v>0</v>
      </c>
      <c r="E15" s="2">
        <f t="shared" si="1"/>
        <v>31</v>
      </c>
      <c r="F15" s="2">
        <f t="shared" si="1"/>
        <v>168</v>
      </c>
      <c r="G15" s="2">
        <f t="shared" si="1"/>
        <v>0</v>
      </c>
      <c r="H15" s="2">
        <f t="shared" si="1"/>
        <v>0</v>
      </c>
      <c r="I15" s="2">
        <f t="shared" si="1"/>
        <v>52</v>
      </c>
      <c r="J15" s="2">
        <f t="shared" si="1"/>
        <v>0</v>
      </c>
      <c r="K15" s="2">
        <f t="shared" si="1"/>
        <v>53</v>
      </c>
      <c r="L15" s="2">
        <f t="shared" si="1"/>
        <v>17</v>
      </c>
      <c r="M15" s="2">
        <f>SUM(M13:M14,M9:M10)</f>
        <v>321</v>
      </c>
    </row>
  </sheetData>
  <mergeCells count="4">
    <mergeCell ref="A2:M2"/>
    <mergeCell ref="A6:C6"/>
    <mergeCell ref="A15:C15"/>
    <mergeCell ref="A1:B1"/>
  </mergeCells>
  <pageMargins left="0.25" right="0.25" top="0.75" bottom="0.75" header="0.3" footer="0.3"/>
  <pageSetup fitToHeight="0" orientation="portrait" r:id="rId1"/>
  <headerFooter>
    <oddFooter>&amp;C&amp;P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8106-A5E6-41FD-BE29-AA3F66B4BB0D}">
  <sheetPr>
    <pageSetUpPr fitToPage="1"/>
  </sheetPr>
  <dimension ref="A1:K8"/>
  <sheetViews>
    <sheetView workbookViewId="0">
      <selection sqref="A1:B1"/>
    </sheetView>
  </sheetViews>
  <sheetFormatPr defaultRowHeight="15" x14ac:dyDescent="0.25"/>
  <cols>
    <col min="1" max="2" width="7.7109375" style="14" customWidth="1"/>
    <col min="3" max="3" width="6.28515625" style="14" bestFit="1" customWidth="1"/>
    <col min="4" max="10" width="7.28515625" style="21" customWidth="1"/>
    <col min="11" max="11" width="11.28515625" style="21" bestFit="1" customWidth="1"/>
    <col min="12" max="16384" width="9.140625" style="14"/>
  </cols>
  <sheetData>
    <row r="1" spans="1:11" s="7" customFormat="1" x14ac:dyDescent="0.25">
      <c r="A1" s="67">
        <v>43780</v>
      </c>
      <c r="B1" s="67"/>
      <c r="D1" s="10"/>
      <c r="E1" s="10"/>
      <c r="F1" s="10"/>
      <c r="G1" s="10"/>
      <c r="H1" s="10"/>
      <c r="I1" s="10"/>
      <c r="J1" s="10"/>
      <c r="K1" s="52"/>
    </row>
    <row r="2" spans="1:11" ht="26.25" x14ac:dyDescent="0.25">
      <c r="A2" s="84" t="s">
        <v>86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33" t="s">
        <v>0</v>
      </c>
      <c r="B3" s="33" t="s">
        <v>1</v>
      </c>
      <c r="C3" s="33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12</v>
      </c>
    </row>
    <row r="4" spans="1:11" ht="60.75" customHeight="1" x14ac:dyDescent="0.25">
      <c r="A4" s="42">
        <v>8499</v>
      </c>
      <c r="B4" s="3"/>
      <c r="C4" s="3" t="s">
        <v>90</v>
      </c>
      <c r="D4" s="11">
        <v>94</v>
      </c>
      <c r="E4" s="11">
        <v>0</v>
      </c>
      <c r="F4" s="11">
        <v>0</v>
      </c>
      <c r="G4" s="11">
        <v>38</v>
      </c>
      <c r="H4" s="11">
        <v>67</v>
      </c>
      <c r="I4" s="11">
        <v>4</v>
      </c>
      <c r="J4" s="11">
        <v>3</v>
      </c>
      <c r="K4" s="11">
        <f>SUM(D4:J4)</f>
        <v>206</v>
      </c>
    </row>
    <row r="5" spans="1:11" ht="60.75" customHeight="1" x14ac:dyDescent="0.25">
      <c r="A5" s="42">
        <v>8499</v>
      </c>
      <c r="B5" s="3" t="s">
        <v>13</v>
      </c>
      <c r="C5" s="3" t="s">
        <v>33</v>
      </c>
      <c r="D5" s="11">
        <v>0</v>
      </c>
      <c r="E5" s="11">
        <v>0</v>
      </c>
      <c r="F5" s="11">
        <v>0</v>
      </c>
      <c r="G5" s="11">
        <v>58</v>
      </c>
      <c r="H5" s="11">
        <v>61</v>
      </c>
      <c r="I5" s="11">
        <v>13</v>
      </c>
      <c r="J5" s="11">
        <v>37</v>
      </c>
      <c r="K5" s="11">
        <f t="shared" ref="K5:K6" si="0">SUM(D5:J5)</f>
        <v>169</v>
      </c>
    </row>
    <row r="6" spans="1:11" ht="60.75" customHeight="1" x14ac:dyDescent="0.25">
      <c r="A6" s="42">
        <v>8499</v>
      </c>
      <c r="B6" s="3"/>
      <c r="C6" s="3" t="s">
        <v>91</v>
      </c>
      <c r="D6" s="11">
        <v>0</v>
      </c>
      <c r="E6" s="11">
        <v>0</v>
      </c>
      <c r="F6" s="11">
        <v>0</v>
      </c>
      <c r="G6" s="11">
        <v>69</v>
      </c>
      <c r="H6" s="11">
        <v>132</v>
      </c>
      <c r="I6" s="11">
        <v>31</v>
      </c>
      <c r="J6" s="11">
        <v>70</v>
      </c>
      <c r="K6" s="11">
        <f t="shared" si="0"/>
        <v>302</v>
      </c>
    </row>
    <row r="7" spans="1:11" s="20" customFormat="1" x14ac:dyDescent="0.25">
      <c r="A7" s="61" t="s">
        <v>58</v>
      </c>
      <c r="B7" s="62"/>
      <c r="C7" s="63"/>
      <c r="D7" s="2">
        <f t="shared" ref="D7:J7" si="1">SUM(D4:D6)</f>
        <v>94</v>
      </c>
      <c r="E7" s="2">
        <f t="shared" si="1"/>
        <v>0</v>
      </c>
      <c r="F7" s="2">
        <f t="shared" si="1"/>
        <v>0</v>
      </c>
      <c r="G7" s="2">
        <f t="shared" si="1"/>
        <v>165</v>
      </c>
      <c r="H7" s="2">
        <f t="shared" si="1"/>
        <v>260</v>
      </c>
      <c r="I7" s="2">
        <f t="shared" si="1"/>
        <v>48</v>
      </c>
      <c r="J7" s="2">
        <f t="shared" si="1"/>
        <v>110</v>
      </c>
      <c r="K7" s="2">
        <f>SUM(D7:J7)</f>
        <v>677</v>
      </c>
    </row>
    <row r="8" spans="1:11" s="7" customFormat="1" x14ac:dyDescent="0.25">
      <c r="D8" s="10"/>
      <c r="E8" s="10"/>
      <c r="F8" s="10"/>
      <c r="G8" s="10"/>
      <c r="H8" s="10"/>
      <c r="I8" s="10"/>
      <c r="J8" s="10"/>
      <c r="K8" s="10"/>
    </row>
  </sheetData>
  <mergeCells count="3">
    <mergeCell ref="A7:C7"/>
    <mergeCell ref="A2:K2"/>
    <mergeCell ref="A1:B1"/>
  </mergeCells>
  <pageMargins left="0.25" right="0.25" top="0.75" bottom="0.75" header="0.3" footer="0.3"/>
  <pageSetup fitToHeight="0" orientation="portrait" r:id="rId1"/>
  <headerFooter>
    <oddFooter>&amp;C&amp;P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SIG</vt:lpstr>
      <vt:lpstr>ACT</vt:lpstr>
      <vt:lpstr>Men's </vt:lpstr>
      <vt:lpstr>Labs</vt:lpstr>
      <vt:lpstr>Tees</vt:lpstr>
      <vt:lpstr>'Men''s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Alayna Gallant</dc:creator>
  <cp:lastModifiedBy>Alayna Gallant</cp:lastModifiedBy>
  <cp:lastPrinted>2019-11-05T15:50:09Z</cp:lastPrinted>
  <dcterms:created xsi:type="dcterms:W3CDTF">2019-04-02T17:57:18Z</dcterms:created>
  <dcterms:modified xsi:type="dcterms:W3CDTF">2019-11-11T15:15:34Z</dcterms:modified>
</cp:coreProperties>
</file>