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andavidt/Prog_projects/COVID/ODM Import/Data/Lab/"/>
    </mc:Choice>
  </mc:AlternateContent>
  <xr:revisionPtr revIDLastSave="0" documentId="13_ncr:1_{13F96606-2EF5-AD42-B95F-CBAFE5163AF6}" xr6:coauthVersionLast="46" xr6:coauthVersionMax="46" xr10:uidLastSave="{00000000-0000-0000-0000-000000000000}"/>
  <bookViews>
    <workbookView xWindow="0" yWindow="500" windowWidth="38400" windowHeight="23500" xr2:uid="{8E0ABF76-48DF-450F-831B-299550F02197}"/>
  </bookViews>
  <sheets>
    <sheet name="Lab analyses" sheetId="4" r:id="rId1"/>
    <sheet name="Dashboard" sheetId="7" r:id="rId2"/>
    <sheet name="Pivot" sheetId="8" r:id="rId3"/>
    <sheet name="TDS" sheetId="11" r:id="rId4"/>
    <sheet name="NaCl" sheetId="9" r:id="rId5"/>
    <sheet name="VdQ" sheetId="10" r:id="rId6"/>
    <sheet name="stdv" sheetId="12" r:id="rId7"/>
  </sheets>
  <calcPr calcId="191028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44" i="4" l="1"/>
  <c r="G445" i="4"/>
  <c r="G443" i="4"/>
  <c r="G349" i="4"/>
  <c r="G46" i="4"/>
  <c r="G442" i="4"/>
  <c r="L442" i="4"/>
  <c r="K442" i="4" s="1" a="1"/>
  <c r="K442" i="4" s="1"/>
  <c r="M442" i="4"/>
  <c r="N442" i="4" s="1"/>
  <c r="L443" i="4"/>
  <c r="K443" i="4" s="1" a="1"/>
  <c r="K443" i="4" s="1"/>
  <c r="M443" i="4"/>
  <c r="N443" i="4" s="1"/>
  <c r="L444" i="4"/>
  <c r="K444" i="4" s="1" a="1"/>
  <c r="K444" i="4" s="1"/>
  <c r="M444" i="4"/>
  <c r="N444" i="4" s="1"/>
  <c r="L445" i="4"/>
  <c r="K445" i="4" s="1" a="1"/>
  <c r="K445" i="4" s="1"/>
  <c r="M445" i="4"/>
  <c r="N445" i="4" s="1"/>
  <c r="G440" i="4"/>
  <c r="G441" i="4"/>
  <c r="L440" i="4"/>
  <c r="K440" i="4" s="1" a="1"/>
  <c r="K440" i="4" s="1"/>
  <c r="L441" i="4"/>
  <c r="K441" i="4" s="1" a="1"/>
  <c r="K441" i="4" s="1"/>
  <c r="M440" i="4"/>
  <c r="N440" i="4" s="1"/>
  <c r="M441" i="4"/>
  <c r="N441" i="4" s="1"/>
  <c r="G439" i="4"/>
  <c r="L439" i="4"/>
  <c r="K439" i="4" s="1" a="1"/>
  <c r="K439" i="4" s="1"/>
  <c r="M439" i="4"/>
  <c r="N439" i="4" s="1"/>
  <c r="G438" i="4"/>
  <c r="L438" i="4"/>
  <c r="K438" i="4" s="1" a="1"/>
  <c r="K438" i="4" s="1"/>
  <c r="M438" i="4"/>
  <c r="N438" i="4" s="1"/>
  <c r="M437" i="4"/>
  <c r="N437" i="4" s="1"/>
  <c r="L437" i="4"/>
  <c r="K437" i="4" s="1" a="1"/>
  <c r="K437" i="4" s="1"/>
  <c r="M436" i="4"/>
  <c r="N436" i="4" s="1"/>
  <c r="L436" i="4"/>
  <c r="K436" i="4" s="1" a="1"/>
  <c r="K436" i="4" s="1"/>
  <c r="M435" i="4"/>
  <c r="N435" i="4" s="1"/>
  <c r="L435" i="4"/>
  <c r="K435" i="4" s="1" a="1"/>
  <c r="K435" i="4" s="1"/>
  <c r="M434" i="4"/>
  <c r="N434" i="4" s="1"/>
  <c r="L434" i="4"/>
  <c r="K434" i="4" s="1" a="1"/>
  <c r="K434" i="4" s="1"/>
  <c r="M433" i="4"/>
  <c r="N433" i="4" s="1"/>
  <c r="L433" i="4"/>
  <c r="K433" i="4" s="1" a="1"/>
  <c r="K433" i="4" s="1"/>
  <c r="M432" i="4"/>
  <c r="N432" i="4" s="1"/>
  <c r="L432" i="4"/>
  <c r="K432" i="4" s="1" a="1"/>
  <c r="K432" i="4" s="1"/>
  <c r="M431" i="4"/>
  <c r="N431" i="4" s="1"/>
  <c r="L431" i="4"/>
  <c r="K431" i="4" s="1" a="1"/>
  <c r="K431" i="4" s="1"/>
  <c r="M430" i="4"/>
  <c r="N430" i="4" s="1"/>
  <c r="L430" i="4"/>
  <c r="K430" i="4" s="1" a="1"/>
  <c r="K430" i="4" s="1"/>
  <c r="L428" i="4"/>
  <c r="K428" i="4" s="1" a="1"/>
  <c r="K428" i="4" s="1"/>
  <c r="L429" i="4"/>
  <c r="K429" i="4" s="1" a="1"/>
  <c r="K429" i="4" s="1"/>
  <c r="M428" i="4"/>
  <c r="N428" i="4" s="1"/>
  <c r="M429" i="4"/>
  <c r="N429" i="4" s="1"/>
  <c r="L426" i="4"/>
  <c r="K426" i="4" s="1" a="1"/>
  <c r="K426" i="4" s="1"/>
  <c r="L427" i="4"/>
  <c r="K427" i="4" s="1" a="1"/>
  <c r="K427" i="4" s="1"/>
  <c r="M426" i="4"/>
  <c r="N426" i="4" s="1"/>
  <c r="M427" i="4"/>
  <c r="N427" i="4" s="1"/>
  <c r="L422" i="4"/>
  <c r="K422" i="4" s="1" a="1"/>
  <c r="K422" i="4" s="1"/>
  <c r="M422" i="4"/>
  <c r="N422" i="4" s="1"/>
  <c r="L423" i="4"/>
  <c r="K423" i="4" s="1" a="1"/>
  <c r="K423" i="4" s="1"/>
  <c r="M423" i="4"/>
  <c r="N423" i="4" s="1"/>
  <c r="L424" i="4"/>
  <c r="K424" i="4" s="1" a="1"/>
  <c r="K424" i="4" s="1"/>
  <c r="M424" i="4"/>
  <c r="N424" i="4" s="1"/>
  <c r="L425" i="4"/>
  <c r="K425" i="4" s="1" a="1"/>
  <c r="K425" i="4" s="1"/>
  <c r="M425" i="4"/>
  <c r="N425" i="4" s="1"/>
  <c r="L420" i="4"/>
  <c r="K420" i="4" s="1" a="1"/>
  <c r="K420" i="4" s="1"/>
  <c r="M420" i="4"/>
  <c r="N420" i="4" s="1"/>
  <c r="L421" i="4"/>
  <c r="K421" i="4" s="1" a="1"/>
  <c r="K421" i="4" s="1"/>
  <c r="M421" i="4"/>
  <c r="N421" i="4" s="1"/>
  <c r="L419" i="4"/>
  <c r="K419" i="4" s="1" a="1"/>
  <c r="K419" i="4" s="1"/>
  <c r="M419" i="4"/>
  <c r="N419" i="4" s="1"/>
  <c r="L418" i="4"/>
  <c r="K418" i="4" s="1" a="1"/>
  <c r="K418" i="4" s="1"/>
  <c r="M418" i="4"/>
  <c r="N418" i="4" s="1"/>
  <c r="G407" i="4"/>
  <c r="G408" i="4"/>
  <c r="G409" i="4"/>
  <c r="G410" i="4"/>
  <c r="G411" i="4"/>
  <c r="G412" i="4"/>
  <c r="G413" i="4"/>
  <c r="G414" i="4"/>
  <c r="G415" i="4"/>
  <c r="G416" i="4"/>
  <c r="G417" i="4"/>
  <c r="L407" i="4"/>
  <c r="K407" i="4" s="1" a="1"/>
  <c r="K407" i="4" s="1"/>
  <c r="L408" i="4"/>
  <c r="K408" i="4" s="1" a="1"/>
  <c r="K408" i="4" s="1"/>
  <c r="L409" i="4"/>
  <c r="K409" i="4" s="1" a="1"/>
  <c r="K409" i="4" s="1"/>
  <c r="L410" i="4"/>
  <c r="K410" i="4" s="1" a="1"/>
  <c r="K410" i="4" s="1"/>
  <c r="L411" i="4"/>
  <c r="K411" i="4" s="1" a="1"/>
  <c r="K411" i="4" s="1"/>
  <c r="L412" i="4"/>
  <c r="K412" i="4" s="1" a="1"/>
  <c r="K412" i="4" s="1"/>
  <c r="L413" i="4"/>
  <c r="K413" i="4" s="1" a="1"/>
  <c r="K413" i="4" s="1"/>
  <c r="L414" i="4"/>
  <c r="K414" i="4" s="1" a="1"/>
  <c r="K414" i="4" s="1"/>
  <c r="L415" i="4"/>
  <c r="K415" i="4" s="1" a="1"/>
  <c r="K415" i="4" s="1"/>
  <c r="L416" i="4"/>
  <c r="K416" i="4" s="1" a="1"/>
  <c r="K416" i="4" s="1"/>
  <c r="L417" i="4"/>
  <c r="K417" i="4" s="1" a="1"/>
  <c r="K417" i="4" s="1"/>
  <c r="M407" i="4"/>
  <c r="N407" i="4" s="1"/>
  <c r="M408" i="4"/>
  <c r="N408" i="4" s="1"/>
  <c r="M409" i="4"/>
  <c r="N409" i="4" s="1"/>
  <c r="M410" i="4"/>
  <c r="N410" i="4" s="1"/>
  <c r="M411" i="4"/>
  <c r="N411" i="4" s="1"/>
  <c r="M412" i="4"/>
  <c r="N412" i="4" s="1"/>
  <c r="M413" i="4"/>
  <c r="N413" i="4" s="1"/>
  <c r="M414" i="4"/>
  <c r="N414" i="4" s="1"/>
  <c r="M415" i="4"/>
  <c r="N415" i="4" s="1"/>
  <c r="M416" i="4"/>
  <c r="N416" i="4" s="1"/>
  <c r="M417" i="4"/>
  <c r="N417" i="4" s="1"/>
  <c r="G406" i="4"/>
  <c r="L406" i="4"/>
  <c r="K406" i="4" s="1" a="1"/>
  <c r="K406" i="4" s="1"/>
  <c r="M406" i="4"/>
  <c r="N406" i="4" s="1"/>
  <c r="M405" i="4"/>
  <c r="N405" i="4" s="1"/>
  <c r="L405" i="4"/>
  <c r="K405" i="4" s="1" a="1"/>
  <c r="K405" i="4" s="1"/>
  <c r="G405" i="4"/>
  <c r="M404" i="4"/>
  <c r="N404" i="4" s="1"/>
  <c r="L404" i="4"/>
  <c r="K404" i="4" s="1" a="1"/>
  <c r="K404" i="4" s="1"/>
  <c r="G404" i="4"/>
  <c r="M403" i="4"/>
  <c r="N403" i="4" s="1"/>
  <c r="L403" i="4"/>
  <c r="K403" i="4" s="1" a="1"/>
  <c r="K403" i="4" s="1"/>
  <c r="G403" i="4"/>
  <c r="M402" i="4"/>
  <c r="N402" i="4" s="1"/>
  <c r="L402" i="4"/>
  <c r="K402" i="4" s="1" a="1"/>
  <c r="K402" i="4" s="1"/>
  <c r="G402" i="4"/>
  <c r="M401" i="4"/>
  <c r="N401" i="4" s="1"/>
  <c r="L401" i="4"/>
  <c r="K401" i="4" s="1" a="1"/>
  <c r="K401" i="4" s="1"/>
  <c r="G401" i="4"/>
  <c r="M400" i="4"/>
  <c r="N400" i="4" s="1"/>
  <c r="L400" i="4"/>
  <c r="K400" i="4" s="1" a="1"/>
  <c r="K400" i="4" s="1"/>
  <c r="G400" i="4"/>
  <c r="G395" i="4"/>
  <c r="L395" i="4"/>
  <c r="K395" i="4" s="1" a="1"/>
  <c r="K395" i="4" s="1"/>
  <c r="M395" i="4"/>
  <c r="N395" i="4" s="1"/>
  <c r="G396" i="4"/>
  <c r="L396" i="4"/>
  <c r="K396" i="4" s="1" a="1"/>
  <c r="K396" i="4" s="1"/>
  <c r="M396" i="4"/>
  <c r="N396" i="4" s="1"/>
  <c r="G397" i="4"/>
  <c r="L397" i="4"/>
  <c r="K397" i="4" s="1" a="1"/>
  <c r="K397" i="4" s="1"/>
  <c r="M397" i="4"/>
  <c r="N397" i="4" s="1"/>
  <c r="G398" i="4"/>
  <c r="L398" i="4"/>
  <c r="K398" i="4" s="1" a="1"/>
  <c r="K398" i="4" s="1"/>
  <c r="M398" i="4"/>
  <c r="N398" i="4" s="1"/>
  <c r="G399" i="4"/>
  <c r="L399" i="4"/>
  <c r="K399" i="4" s="1" a="1"/>
  <c r="K399" i="4" s="1"/>
  <c r="M399" i="4"/>
  <c r="N399" i="4" s="1"/>
  <c r="G394" i="4"/>
  <c r="L394" i="4"/>
  <c r="K394" i="4" s="1" a="1"/>
  <c r="K394" i="4" s="1"/>
  <c r="M394" i="4"/>
  <c r="N394" i="4" s="1"/>
  <c r="M337" i="4"/>
  <c r="N337" i="4" s="1"/>
  <c r="L337" i="4"/>
  <c r="K337" i="4" s="1" a="1"/>
  <c r="K337" i="4" s="1"/>
  <c r="G337" i="4"/>
  <c r="M336" i="4"/>
  <c r="N336" i="4" s="1"/>
  <c r="L336" i="4"/>
  <c r="K336" i="4" s="1" a="1"/>
  <c r="K336" i="4" s="1"/>
  <c r="G336" i="4"/>
  <c r="M321" i="4"/>
  <c r="N321" i="4" s="1"/>
  <c r="L321" i="4"/>
  <c r="K321" i="4" s="1" a="1"/>
  <c r="K321" i="4" s="1"/>
  <c r="G321" i="4"/>
  <c r="M320" i="4"/>
  <c r="N320" i="4" s="1"/>
  <c r="L320" i="4"/>
  <c r="K320" i="4" s="1" a="1"/>
  <c r="K320" i="4" s="1"/>
  <c r="G320" i="4"/>
  <c r="M335" i="4"/>
  <c r="N335" i="4" s="1"/>
  <c r="L335" i="4"/>
  <c r="K335" i="4" s="1" a="1"/>
  <c r="K335" i="4" s="1"/>
  <c r="G335" i="4"/>
  <c r="M334" i="4"/>
  <c r="N334" i="4" s="1"/>
  <c r="L334" i="4"/>
  <c r="K334" i="4" s="1" a="1"/>
  <c r="K334" i="4" s="1"/>
  <c r="G334" i="4"/>
  <c r="M319" i="4"/>
  <c r="N319" i="4" s="1"/>
  <c r="L319" i="4"/>
  <c r="K319" i="4" s="1" a="1"/>
  <c r="K319" i="4" s="1"/>
  <c r="G319" i="4"/>
  <c r="M318" i="4"/>
  <c r="N318" i="4" s="1"/>
  <c r="L318" i="4"/>
  <c r="K318" i="4" s="1" a="1"/>
  <c r="K318" i="4" s="1"/>
  <c r="G318" i="4"/>
  <c r="G333" i="4"/>
  <c r="L333" i="4"/>
  <c r="K333" i="4" s="1" a="1"/>
  <c r="K333" i="4" s="1"/>
  <c r="M333" i="4"/>
  <c r="N333" i="4" s="1"/>
  <c r="G332" i="4"/>
  <c r="L332" i="4"/>
  <c r="K332" i="4" s="1" a="1"/>
  <c r="K332" i="4" s="1"/>
  <c r="M332" i="4"/>
  <c r="N332" i="4" s="1"/>
  <c r="G317" i="4"/>
  <c r="L317" i="4"/>
  <c r="K317" i="4" s="1" a="1"/>
  <c r="K317" i="4" s="1"/>
  <c r="M317" i="4"/>
  <c r="N317" i="4" s="1"/>
  <c r="G315" i="4"/>
  <c r="L315" i="4"/>
  <c r="K315" i="4" s="1" a="1"/>
  <c r="K315" i="4" s="1"/>
  <c r="M315" i="4"/>
  <c r="N315" i="4" s="1"/>
  <c r="G330" i="4"/>
  <c r="L330" i="4"/>
  <c r="K330" i="4" s="1" a="1"/>
  <c r="K330" i="4" s="1"/>
  <c r="M330" i="4"/>
  <c r="N330" i="4" s="1"/>
  <c r="G331" i="4"/>
  <c r="L331" i="4"/>
  <c r="K331" i="4" s="1" a="1"/>
  <c r="K331" i="4" s="1"/>
  <c r="M331" i="4"/>
  <c r="N331" i="4" s="1"/>
  <c r="G316" i="4"/>
  <c r="L316" i="4"/>
  <c r="K316" i="4" s="1" a="1"/>
  <c r="K316" i="4" s="1"/>
  <c r="M316" i="4"/>
  <c r="N316" i="4" s="1"/>
  <c r="G314" i="4"/>
  <c r="L314" i="4"/>
  <c r="K314" i="4" s="1" a="1"/>
  <c r="K314" i="4" s="1"/>
  <c r="M314" i="4"/>
  <c r="N314" i="4" s="1"/>
  <c r="M14" i="4"/>
  <c r="N14" i="4" s="1"/>
  <c r="M15" i="4"/>
  <c r="N15" i="4" s="1"/>
  <c r="M16" i="4"/>
  <c r="N16" i="4" s="1"/>
  <c r="M17" i="4"/>
  <c r="N17" i="4" s="1"/>
  <c r="M18" i="4"/>
  <c r="N18" i="4" s="1"/>
  <c r="M19" i="4"/>
  <c r="N19" i="4" s="1"/>
  <c r="M42" i="4"/>
  <c r="N42" i="4" s="1"/>
  <c r="M43" i="4"/>
  <c r="N43" i="4" s="1"/>
  <c r="M44" i="4"/>
  <c r="N44" i="4" s="1"/>
  <c r="M45" i="4"/>
  <c r="N45" i="4" s="1"/>
  <c r="M46" i="4"/>
  <c r="N46" i="4" s="1"/>
  <c r="M47" i="4"/>
  <c r="N47" i="4" s="1"/>
  <c r="M48" i="4"/>
  <c r="N48" i="4" s="1"/>
  <c r="M49" i="4"/>
  <c r="N49" i="4" s="1"/>
  <c r="M20" i="4"/>
  <c r="N20" i="4" s="1"/>
  <c r="M21" i="4"/>
  <c r="N21" i="4" s="1"/>
  <c r="M50" i="4"/>
  <c r="N50" i="4" s="1"/>
  <c r="M51" i="4"/>
  <c r="N51" i="4" s="1"/>
  <c r="M22" i="4"/>
  <c r="N22" i="4" s="1"/>
  <c r="M23" i="4"/>
  <c r="N23" i="4" s="1"/>
  <c r="M52" i="4"/>
  <c r="N52" i="4" s="1"/>
  <c r="M53" i="4"/>
  <c r="N53" i="4" s="1"/>
  <c r="M24" i="4"/>
  <c r="N24" i="4" s="1"/>
  <c r="M54" i="4"/>
  <c r="N54" i="4" s="1"/>
  <c r="M25" i="4"/>
  <c r="N25" i="4" s="1"/>
  <c r="M55" i="4"/>
  <c r="N55" i="4" s="1"/>
  <c r="M70" i="4"/>
  <c r="N70" i="4" s="1"/>
  <c r="M71" i="4"/>
  <c r="N71" i="4" s="1"/>
  <c r="M98" i="4"/>
  <c r="N98" i="4" s="1"/>
  <c r="M99" i="4"/>
  <c r="N99" i="4" s="1"/>
  <c r="M72" i="4"/>
  <c r="N72" i="4" s="1"/>
  <c r="M73" i="4"/>
  <c r="N73" i="4" s="1"/>
  <c r="M100" i="4"/>
  <c r="N100" i="4" s="1"/>
  <c r="M101" i="4"/>
  <c r="N101" i="4" s="1"/>
  <c r="M26" i="4"/>
  <c r="N26" i="4" s="1"/>
  <c r="M27" i="4"/>
  <c r="N27" i="4" s="1"/>
  <c r="M74" i="4"/>
  <c r="N74" i="4" s="1"/>
  <c r="M75" i="4"/>
  <c r="N75" i="4" s="1"/>
  <c r="M76" i="4"/>
  <c r="N76" i="4" s="1"/>
  <c r="M77" i="4"/>
  <c r="N77" i="4" s="1"/>
  <c r="M78" i="4"/>
  <c r="N78" i="4" s="1"/>
  <c r="M79" i="4"/>
  <c r="N79" i="4" s="1"/>
  <c r="M80" i="4"/>
  <c r="N80" i="4" s="1"/>
  <c r="M81" i="4"/>
  <c r="N81" i="4" s="1"/>
  <c r="M82" i="4"/>
  <c r="N82" i="4" s="1"/>
  <c r="M83" i="4"/>
  <c r="N83" i="4" s="1"/>
  <c r="M84" i="4"/>
  <c r="N84" i="4" s="1"/>
  <c r="M85" i="4"/>
  <c r="N85" i="4" s="1"/>
  <c r="M86" i="4"/>
  <c r="N86" i="4" s="1"/>
  <c r="M87" i="4"/>
  <c r="N87" i="4" s="1"/>
  <c r="M56" i="4"/>
  <c r="N56" i="4" s="1"/>
  <c r="M57" i="4"/>
  <c r="N57" i="4" s="1"/>
  <c r="M102" i="4"/>
  <c r="N102" i="4" s="1"/>
  <c r="M103" i="4"/>
  <c r="N103" i="4" s="1"/>
  <c r="M104" i="4"/>
  <c r="N104" i="4" s="1"/>
  <c r="M105" i="4"/>
  <c r="N105" i="4" s="1"/>
  <c r="M106" i="4"/>
  <c r="N106" i="4" s="1"/>
  <c r="M107" i="4"/>
  <c r="N107" i="4" s="1"/>
  <c r="M108" i="4"/>
  <c r="N108" i="4" s="1"/>
  <c r="M109" i="4"/>
  <c r="N109" i="4" s="1"/>
  <c r="M110" i="4"/>
  <c r="N110" i="4" s="1"/>
  <c r="M111" i="4"/>
  <c r="N111" i="4" s="1"/>
  <c r="M112" i="4"/>
  <c r="N112" i="4" s="1"/>
  <c r="M113" i="4"/>
  <c r="N113" i="4" s="1"/>
  <c r="M114" i="4"/>
  <c r="N114" i="4" s="1"/>
  <c r="M115" i="4"/>
  <c r="N115" i="4" s="1"/>
  <c r="M58" i="4"/>
  <c r="N58" i="4" s="1"/>
  <c r="M59" i="4"/>
  <c r="N59" i="4" s="1"/>
  <c r="M88" i="4"/>
  <c r="N88" i="4" s="1"/>
  <c r="M89" i="4"/>
  <c r="N89" i="4" s="1"/>
  <c r="M28" i="4"/>
  <c r="N28" i="4" s="1"/>
  <c r="M29" i="4"/>
  <c r="N29" i="4" s="1"/>
  <c r="M90" i="4"/>
  <c r="N90" i="4" s="1"/>
  <c r="M91" i="4"/>
  <c r="N91" i="4" s="1"/>
  <c r="M60" i="4"/>
  <c r="N60" i="4" s="1"/>
  <c r="M61" i="4"/>
  <c r="N61" i="4" s="1"/>
  <c r="M116" i="4"/>
  <c r="N116" i="4" s="1"/>
  <c r="M117" i="4"/>
  <c r="N117" i="4" s="1"/>
  <c r="M30" i="4"/>
  <c r="N30" i="4" s="1"/>
  <c r="M31" i="4"/>
  <c r="N31" i="4" s="1"/>
  <c r="M118" i="4"/>
  <c r="N118" i="4" s="1"/>
  <c r="M119" i="4"/>
  <c r="N119" i="4" s="1"/>
  <c r="M92" i="4"/>
  <c r="N92" i="4" s="1"/>
  <c r="M93" i="4"/>
  <c r="N93" i="4" s="1"/>
  <c r="M126" i="4"/>
  <c r="N126" i="4" s="1"/>
  <c r="M127" i="4"/>
  <c r="N127" i="4" s="1"/>
  <c r="M94" i="4"/>
  <c r="N94" i="4" s="1"/>
  <c r="M95" i="4"/>
  <c r="N95" i="4" s="1"/>
  <c r="M148" i="4"/>
  <c r="N148" i="4" s="1"/>
  <c r="M149" i="4"/>
  <c r="N149" i="4" s="1"/>
  <c r="M120" i="4"/>
  <c r="N120" i="4" s="1"/>
  <c r="M121" i="4"/>
  <c r="N121" i="4" s="1"/>
  <c r="M170" i="4"/>
  <c r="N170" i="4" s="1"/>
  <c r="M171" i="4"/>
  <c r="N171" i="4" s="1"/>
  <c r="M172" i="4"/>
  <c r="N172" i="4" s="1"/>
  <c r="M173" i="4"/>
  <c r="N173" i="4" s="1"/>
  <c r="M174" i="4"/>
  <c r="N174" i="4" s="1"/>
  <c r="M175" i="4"/>
  <c r="N175" i="4" s="1"/>
  <c r="M150" i="4"/>
  <c r="N150" i="4" s="1"/>
  <c r="M151" i="4"/>
  <c r="N151" i="4" s="1"/>
  <c r="M152" i="4"/>
  <c r="N152" i="4" s="1"/>
  <c r="M153" i="4"/>
  <c r="N153" i="4" s="1"/>
  <c r="M128" i="4"/>
  <c r="N128" i="4" s="1"/>
  <c r="M129" i="4"/>
  <c r="N129" i="4" s="1"/>
  <c r="M130" i="4"/>
  <c r="N130" i="4" s="1"/>
  <c r="M131" i="4"/>
  <c r="N131" i="4" s="1"/>
  <c r="M132" i="4"/>
  <c r="N132" i="4" s="1"/>
  <c r="M133" i="4"/>
  <c r="N133" i="4" s="1"/>
  <c r="M154" i="4"/>
  <c r="N154" i="4" s="1"/>
  <c r="M155" i="4"/>
  <c r="N155" i="4" s="1"/>
  <c r="M176" i="4"/>
  <c r="N176" i="4" s="1"/>
  <c r="M177" i="4"/>
  <c r="N177" i="4" s="1"/>
  <c r="M134" i="4"/>
  <c r="N134" i="4" s="1"/>
  <c r="M135" i="4"/>
  <c r="N135" i="4" s="1"/>
  <c r="M156" i="4"/>
  <c r="N156" i="4" s="1"/>
  <c r="M157" i="4"/>
  <c r="N157" i="4" s="1"/>
  <c r="M178" i="4"/>
  <c r="N178" i="4" s="1"/>
  <c r="M179" i="4"/>
  <c r="N179" i="4" s="1"/>
  <c r="M136" i="4"/>
  <c r="N136" i="4" s="1"/>
  <c r="M158" i="4"/>
  <c r="N158" i="4" s="1"/>
  <c r="M180" i="4"/>
  <c r="N180" i="4" s="1"/>
  <c r="M137" i="4"/>
  <c r="N137" i="4" s="1"/>
  <c r="M159" i="4"/>
  <c r="N159" i="4" s="1"/>
  <c r="M181" i="4"/>
  <c r="N181" i="4" s="1"/>
  <c r="M122" i="4"/>
  <c r="N122" i="4" s="1"/>
  <c r="M123" i="4"/>
  <c r="N123" i="4" s="1"/>
  <c r="M138" i="4"/>
  <c r="N138" i="4" s="1"/>
  <c r="M139" i="4"/>
  <c r="N139" i="4" s="1"/>
  <c r="M62" i="4"/>
  <c r="N62" i="4" s="1"/>
  <c r="M63" i="4"/>
  <c r="N63" i="4" s="1"/>
  <c r="M64" i="4"/>
  <c r="N64" i="4" s="1"/>
  <c r="M65" i="4"/>
  <c r="N65" i="4" s="1"/>
  <c r="M140" i="4"/>
  <c r="N140" i="4" s="1"/>
  <c r="M141" i="4"/>
  <c r="N141" i="4" s="1"/>
  <c r="M32" i="4"/>
  <c r="N32" i="4" s="1"/>
  <c r="M33" i="4"/>
  <c r="N33" i="4" s="1"/>
  <c r="M142" i="4"/>
  <c r="N142" i="4" s="1"/>
  <c r="M143" i="4"/>
  <c r="N143" i="4" s="1"/>
  <c r="M66" i="4"/>
  <c r="N66" i="4" s="1"/>
  <c r="M67" i="4"/>
  <c r="N67" i="4" s="1"/>
  <c r="M96" i="4"/>
  <c r="N96" i="4" s="1"/>
  <c r="M97" i="4"/>
  <c r="N97" i="4" s="1"/>
  <c r="M34" i="4"/>
  <c r="N34" i="4" s="1"/>
  <c r="M35" i="4"/>
  <c r="N35" i="4" s="1"/>
  <c r="M124" i="4"/>
  <c r="N124" i="4" s="1"/>
  <c r="M125" i="4"/>
  <c r="N125" i="4" s="1"/>
  <c r="M68" i="4"/>
  <c r="N68" i="4" s="1"/>
  <c r="M69" i="4"/>
  <c r="N69" i="4" s="1"/>
  <c r="M144" i="4"/>
  <c r="N144" i="4" s="1"/>
  <c r="M145" i="4"/>
  <c r="N145" i="4" s="1"/>
  <c r="M146" i="4"/>
  <c r="N146" i="4" s="1"/>
  <c r="M147" i="4"/>
  <c r="N147" i="4" s="1"/>
  <c r="M160" i="4"/>
  <c r="N160" i="4" s="1"/>
  <c r="M161" i="4"/>
  <c r="N161" i="4" s="1"/>
  <c r="M162" i="4"/>
  <c r="N162" i="4" s="1"/>
  <c r="M163" i="4"/>
  <c r="N163" i="4" s="1"/>
  <c r="M164" i="4"/>
  <c r="N164" i="4" s="1"/>
  <c r="M165" i="4"/>
  <c r="N165" i="4" s="1"/>
  <c r="M166" i="4"/>
  <c r="N166" i="4" s="1"/>
  <c r="M167" i="4"/>
  <c r="N167" i="4" s="1"/>
  <c r="M182" i="4"/>
  <c r="N182" i="4" s="1"/>
  <c r="M183" i="4"/>
  <c r="N183" i="4" s="1"/>
  <c r="M168" i="4"/>
  <c r="N168" i="4" s="1"/>
  <c r="M169" i="4"/>
  <c r="N169" i="4" s="1"/>
  <c r="M184" i="4"/>
  <c r="N184" i="4" s="1"/>
  <c r="M185" i="4"/>
  <c r="N185" i="4" s="1"/>
  <c r="M186" i="4"/>
  <c r="N186" i="4" s="1"/>
  <c r="M187" i="4"/>
  <c r="N187" i="4" s="1"/>
  <c r="M188" i="4"/>
  <c r="N188" i="4" s="1"/>
  <c r="M189" i="4"/>
  <c r="N189" i="4" s="1"/>
  <c r="M190" i="4"/>
  <c r="N190" i="4" s="1"/>
  <c r="M191" i="4"/>
  <c r="N191" i="4" s="1"/>
  <c r="M192" i="4"/>
  <c r="N192" i="4" s="1"/>
  <c r="M193" i="4"/>
  <c r="N193" i="4" s="1"/>
  <c r="M216" i="4"/>
  <c r="N216" i="4" s="1"/>
  <c r="M217" i="4"/>
  <c r="N217" i="4" s="1"/>
  <c r="M194" i="4"/>
  <c r="N194" i="4" s="1"/>
  <c r="M195" i="4"/>
  <c r="N195" i="4" s="1"/>
  <c r="M218" i="4"/>
  <c r="N218" i="4" s="1"/>
  <c r="M219" i="4"/>
  <c r="N219" i="4" s="1"/>
  <c r="M196" i="4"/>
  <c r="N196" i="4" s="1"/>
  <c r="M220" i="4"/>
  <c r="N220" i="4" s="1"/>
  <c r="M197" i="4"/>
  <c r="N197" i="4" s="1"/>
  <c r="M221" i="4"/>
  <c r="N221" i="4" s="1"/>
  <c r="M198" i="4"/>
  <c r="N198" i="4" s="1"/>
  <c r="M222" i="4"/>
  <c r="N222" i="4" s="1"/>
  <c r="M199" i="4"/>
  <c r="N199" i="4" s="1"/>
  <c r="M223" i="4"/>
  <c r="N223" i="4" s="1"/>
  <c r="M200" i="4"/>
  <c r="N200" i="4" s="1"/>
  <c r="M201" i="4"/>
  <c r="N201" i="4" s="1"/>
  <c r="M202" i="4"/>
  <c r="N202" i="4" s="1"/>
  <c r="M203" i="4"/>
  <c r="N203" i="4" s="1"/>
  <c r="M204" i="4"/>
  <c r="N204" i="4" s="1"/>
  <c r="M205" i="4"/>
  <c r="N205" i="4" s="1"/>
  <c r="M224" i="4"/>
  <c r="N224" i="4" s="1"/>
  <c r="M225" i="4"/>
  <c r="N225" i="4" s="1"/>
  <c r="M206" i="4"/>
  <c r="N206" i="4" s="1"/>
  <c r="M207" i="4"/>
  <c r="N207" i="4" s="1"/>
  <c r="M208" i="4"/>
  <c r="N208" i="4" s="1"/>
  <c r="M209" i="4"/>
  <c r="N209" i="4" s="1"/>
  <c r="M226" i="4"/>
  <c r="N226" i="4" s="1"/>
  <c r="M227" i="4"/>
  <c r="N227" i="4" s="1"/>
  <c r="M228" i="4"/>
  <c r="N228" i="4" s="1"/>
  <c r="M229" i="4"/>
  <c r="N229" i="4" s="1"/>
  <c r="M230" i="4"/>
  <c r="N230" i="4" s="1"/>
  <c r="M231" i="4"/>
  <c r="N231" i="4" s="1"/>
  <c r="M232" i="4"/>
  <c r="N232" i="4" s="1"/>
  <c r="M233" i="4"/>
  <c r="N233" i="4" s="1"/>
  <c r="M210" i="4"/>
  <c r="N210" i="4" s="1"/>
  <c r="M211" i="4"/>
  <c r="N211" i="4" s="1"/>
  <c r="M234" i="4"/>
  <c r="N234" i="4" s="1"/>
  <c r="M235" i="4"/>
  <c r="N235" i="4" s="1"/>
  <c r="M236" i="4"/>
  <c r="N236" i="4" s="1"/>
  <c r="M237" i="4"/>
  <c r="N237" i="4" s="1"/>
  <c r="M212" i="4"/>
  <c r="N212" i="4" s="1"/>
  <c r="M213" i="4"/>
  <c r="N213" i="4" s="1"/>
  <c r="M214" i="4"/>
  <c r="N214" i="4" s="1"/>
  <c r="M215" i="4"/>
  <c r="N215" i="4" s="1"/>
  <c r="M238" i="4"/>
  <c r="N238" i="4" s="1"/>
  <c r="M239" i="4"/>
  <c r="N239" i="4" s="1"/>
  <c r="M240" i="4"/>
  <c r="N240" i="4" s="1"/>
  <c r="M241" i="4"/>
  <c r="N241" i="4" s="1"/>
  <c r="M258" i="4"/>
  <c r="N258" i="4" s="1"/>
  <c r="M259" i="4"/>
  <c r="N259" i="4" s="1"/>
  <c r="M274" i="4"/>
  <c r="N274" i="4" s="1"/>
  <c r="M275" i="4"/>
  <c r="N275" i="4" s="1"/>
  <c r="M290" i="4"/>
  <c r="N290" i="4" s="1"/>
  <c r="M291" i="4"/>
  <c r="N291" i="4" s="1"/>
  <c r="M260" i="4"/>
  <c r="N260" i="4" s="1"/>
  <c r="M261" i="4"/>
  <c r="N261" i="4" s="1"/>
  <c r="M276" i="4"/>
  <c r="N276" i="4" s="1"/>
  <c r="M277" i="4"/>
  <c r="N277" i="4" s="1"/>
  <c r="M292" i="4"/>
  <c r="N292" i="4" s="1"/>
  <c r="M293" i="4"/>
  <c r="N293" i="4" s="1"/>
  <c r="M262" i="4"/>
  <c r="N262" i="4" s="1"/>
  <c r="M278" i="4"/>
  <c r="N278" i="4" s="1"/>
  <c r="M294" i="4"/>
  <c r="N294" i="4" s="1"/>
  <c r="M263" i="4"/>
  <c r="N263" i="4" s="1"/>
  <c r="M279" i="4"/>
  <c r="N279" i="4" s="1"/>
  <c r="M295" i="4"/>
  <c r="N295" i="4" s="1"/>
  <c r="M264" i="4"/>
  <c r="N264" i="4" s="1"/>
  <c r="M280" i="4"/>
  <c r="N280" i="4" s="1"/>
  <c r="M296" i="4"/>
  <c r="N296" i="4" s="1"/>
  <c r="M265" i="4"/>
  <c r="N265" i="4" s="1"/>
  <c r="M281" i="4"/>
  <c r="N281" i="4" s="1"/>
  <c r="M297" i="4"/>
  <c r="N297" i="4" s="1"/>
  <c r="M242" i="4"/>
  <c r="N242" i="4" s="1"/>
  <c r="M243" i="4"/>
  <c r="N243" i="4" s="1"/>
  <c r="M244" i="4"/>
  <c r="N244" i="4" s="1"/>
  <c r="M245" i="4"/>
  <c r="N245" i="4" s="1"/>
  <c r="M250" i="4"/>
  <c r="N250" i="4" s="1"/>
  <c r="M251" i="4"/>
  <c r="N251" i="4" s="1"/>
  <c r="M266" i="4"/>
  <c r="N266" i="4" s="1"/>
  <c r="M267" i="4"/>
  <c r="N267" i="4" s="1"/>
  <c r="M282" i="4"/>
  <c r="N282" i="4" s="1"/>
  <c r="M283" i="4"/>
  <c r="N283" i="4" s="1"/>
  <c r="M298" i="4"/>
  <c r="N298" i="4" s="1"/>
  <c r="M299" i="4"/>
  <c r="N299" i="4" s="1"/>
  <c r="M252" i="4"/>
  <c r="N252" i="4" s="1"/>
  <c r="M253" i="4"/>
  <c r="N253" i="4" s="1"/>
  <c r="M268" i="4"/>
  <c r="N268" i="4" s="1"/>
  <c r="M269" i="4"/>
  <c r="N269" i="4" s="1"/>
  <c r="M246" i="4"/>
  <c r="N246" i="4" s="1"/>
  <c r="M247" i="4"/>
  <c r="N247" i="4" s="1"/>
  <c r="M254" i="4"/>
  <c r="N254" i="4" s="1"/>
  <c r="M255" i="4"/>
  <c r="N255" i="4" s="1"/>
  <c r="M270" i="4"/>
  <c r="N270" i="4" s="1"/>
  <c r="M271" i="4"/>
  <c r="N271" i="4" s="1"/>
  <c r="M284" i="4"/>
  <c r="N284" i="4" s="1"/>
  <c r="M285" i="4"/>
  <c r="N285" i="4" s="1"/>
  <c r="M248" i="4"/>
  <c r="N248" i="4" s="1"/>
  <c r="M249" i="4"/>
  <c r="N249" i="4" s="1"/>
  <c r="M256" i="4"/>
  <c r="N256" i="4" s="1"/>
  <c r="M257" i="4"/>
  <c r="N257" i="4" s="1"/>
  <c r="M286" i="4"/>
  <c r="N286" i="4" s="1"/>
  <c r="M287" i="4"/>
  <c r="N287" i="4" s="1"/>
  <c r="M300" i="4"/>
  <c r="N300" i="4" s="1"/>
  <c r="M301" i="4"/>
  <c r="N301" i="4" s="1"/>
  <c r="M302" i="4"/>
  <c r="N302" i="4" s="1"/>
  <c r="M303" i="4"/>
  <c r="N303" i="4" s="1"/>
  <c r="M272" i="4"/>
  <c r="N272" i="4" s="1"/>
  <c r="M273" i="4"/>
  <c r="N273" i="4" s="1"/>
  <c r="M288" i="4"/>
  <c r="N288" i="4" s="1"/>
  <c r="M289" i="4"/>
  <c r="N289" i="4" s="1"/>
  <c r="M304" i="4"/>
  <c r="N304" i="4" s="1"/>
  <c r="M305" i="4"/>
  <c r="N305" i="4" s="1"/>
  <c r="M306" i="4"/>
  <c r="N306" i="4" s="1"/>
  <c r="M307" i="4"/>
  <c r="N307" i="4" s="1"/>
  <c r="M322" i="4"/>
  <c r="N322" i="4" s="1"/>
  <c r="M323" i="4"/>
  <c r="N323" i="4" s="1"/>
  <c r="M308" i="4"/>
  <c r="N308" i="4" s="1"/>
  <c r="M309" i="4"/>
  <c r="N309" i="4" s="1"/>
  <c r="M324" i="4"/>
  <c r="N324" i="4" s="1"/>
  <c r="M325" i="4"/>
  <c r="N325" i="4" s="1"/>
  <c r="M310" i="4"/>
  <c r="N310" i="4" s="1"/>
  <c r="M326" i="4"/>
  <c r="N326" i="4" s="1"/>
  <c r="M311" i="4"/>
  <c r="N311" i="4" s="1"/>
  <c r="M327" i="4"/>
  <c r="N327" i="4" s="1"/>
  <c r="M312" i="4"/>
  <c r="N312" i="4" s="1"/>
  <c r="M328" i="4"/>
  <c r="N328" i="4" s="1"/>
  <c r="M313" i="4"/>
  <c r="N313" i="4" s="1"/>
  <c r="M329" i="4"/>
  <c r="N329" i="4" s="1"/>
  <c r="M338" i="4"/>
  <c r="N338" i="4" s="1"/>
  <c r="M354" i="4"/>
  <c r="N354" i="4" s="1"/>
  <c r="M339" i="4"/>
  <c r="N339" i="4" s="1"/>
  <c r="M355" i="4"/>
  <c r="N355" i="4" s="1"/>
  <c r="M340" i="4"/>
  <c r="N340" i="4" s="1"/>
  <c r="M356" i="4"/>
  <c r="N356" i="4" s="1"/>
  <c r="M341" i="4"/>
  <c r="N341" i="4" s="1"/>
  <c r="M357" i="4"/>
  <c r="N357" i="4" s="1"/>
  <c r="M342" i="4"/>
  <c r="N342" i="4" s="1"/>
  <c r="M343" i="4"/>
  <c r="N343" i="4" s="1"/>
  <c r="M358" i="4"/>
  <c r="N358" i="4" s="1"/>
  <c r="M359" i="4"/>
  <c r="N359" i="4" s="1"/>
  <c r="M344" i="4"/>
  <c r="N344" i="4" s="1"/>
  <c r="M345" i="4"/>
  <c r="N345" i="4" s="1"/>
  <c r="M360" i="4"/>
  <c r="N360" i="4" s="1"/>
  <c r="M361" i="4"/>
  <c r="N361" i="4" s="1"/>
  <c r="M346" i="4"/>
  <c r="N346" i="4" s="1"/>
  <c r="M347" i="4"/>
  <c r="N347" i="4" s="1"/>
  <c r="M348" i="4"/>
  <c r="N348" i="4" s="1"/>
  <c r="M349" i="4"/>
  <c r="N349" i="4" s="1"/>
  <c r="M350" i="4"/>
  <c r="N350" i="4" s="1"/>
  <c r="M351" i="4"/>
  <c r="N351" i="4" s="1"/>
  <c r="M362" i="4"/>
  <c r="N362" i="4" s="1"/>
  <c r="M363" i="4"/>
  <c r="N363" i="4" s="1"/>
  <c r="M364" i="4"/>
  <c r="N364" i="4" s="1"/>
  <c r="M365" i="4"/>
  <c r="N365" i="4" s="1"/>
  <c r="M366" i="4"/>
  <c r="N366" i="4" s="1"/>
  <c r="M367" i="4"/>
  <c r="N367" i="4" s="1"/>
  <c r="M352" i="4"/>
  <c r="N352" i="4" s="1"/>
  <c r="M353" i="4"/>
  <c r="N353" i="4" s="1"/>
  <c r="M368" i="4"/>
  <c r="N368" i="4" s="1"/>
  <c r="M369" i="4"/>
  <c r="N369" i="4" s="1"/>
  <c r="M370" i="4"/>
  <c r="N370" i="4" s="1"/>
  <c r="M378" i="4"/>
  <c r="N378" i="4" s="1"/>
  <c r="M386" i="4"/>
  <c r="N386" i="4" s="1"/>
  <c r="M371" i="4"/>
  <c r="N371" i="4" s="1"/>
  <c r="M379" i="4"/>
  <c r="N379" i="4" s="1"/>
  <c r="M387" i="4"/>
  <c r="N387" i="4" s="1"/>
  <c r="M372" i="4"/>
  <c r="N372" i="4" s="1"/>
  <c r="M380" i="4"/>
  <c r="N380" i="4" s="1"/>
  <c r="M388" i="4"/>
  <c r="N388" i="4" s="1"/>
  <c r="M373" i="4"/>
  <c r="N373" i="4" s="1"/>
  <c r="M381" i="4"/>
  <c r="N381" i="4" s="1"/>
  <c r="M389" i="4"/>
  <c r="N389" i="4" s="1"/>
  <c r="M374" i="4"/>
  <c r="N374" i="4" s="1"/>
  <c r="M375" i="4"/>
  <c r="N375" i="4" s="1"/>
  <c r="M382" i="4"/>
  <c r="N382" i="4" s="1"/>
  <c r="M383" i="4"/>
  <c r="N383" i="4" s="1"/>
  <c r="M390" i="4"/>
  <c r="N390" i="4" s="1"/>
  <c r="M391" i="4"/>
  <c r="N391" i="4" s="1"/>
  <c r="M376" i="4"/>
  <c r="N376" i="4" s="1"/>
  <c r="M377" i="4"/>
  <c r="N377" i="4" s="1"/>
  <c r="M384" i="4"/>
  <c r="N384" i="4" s="1"/>
  <c r="M385" i="4"/>
  <c r="N385" i="4" s="1"/>
  <c r="M392" i="4"/>
  <c r="N392" i="4" s="1"/>
  <c r="M393" i="4"/>
  <c r="N393" i="4" s="1"/>
  <c r="M2" i="4"/>
  <c r="N2" i="4" s="1"/>
  <c r="M3" i="4"/>
  <c r="N3" i="4" s="1"/>
  <c r="M4" i="4"/>
  <c r="N4" i="4" s="1"/>
  <c r="M5" i="4"/>
  <c r="N5" i="4" s="1"/>
  <c r="M6" i="4"/>
  <c r="N6" i="4" s="1"/>
  <c r="M7" i="4"/>
  <c r="N7" i="4" s="1"/>
  <c r="M8" i="4"/>
  <c r="N8" i="4" s="1"/>
  <c r="M9" i="4"/>
  <c r="N9" i="4" s="1"/>
  <c r="M10" i="4"/>
  <c r="N10" i="4" s="1"/>
  <c r="M11" i="4"/>
  <c r="N11" i="4" s="1"/>
  <c r="M36" i="4"/>
  <c r="N36" i="4" s="1"/>
  <c r="M37" i="4"/>
  <c r="N37" i="4" s="1"/>
  <c r="M38" i="4"/>
  <c r="N38" i="4" s="1"/>
  <c r="M39" i="4"/>
  <c r="N39" i="4" s="1"/>
  <c r="M40" i="4"/>
  <c r="N40" i="4" s="1"/>
  <c r="M41" i="4"/>
  <c r="N41" i="4" s="1"/>
  <c r="L2" i="4"/>
  <c r="K2" i="4" s="1" a="1"/>
  <c r="K2" i="4" s="1"/>
  <c r="L3" i="4"/>
  <c r="K3" i="4" s="1" a="1"/>
  <c r="K3" i="4" s="1"/>
  <c r="L4" i="4"/>
  <c r="K4" i="4" s="1" a="1"/>
  <c r="K4" i="4" s="1"/>
  <c r="L5" i="4"/>
  <c r="K5" i="4" s="1" a="1"/>
  <c r="K5" i="4" s="1"/>
  <c r="L6" i="4"/>
  <c r="K6" i="4" s="1" a="1"/>
  <c r="K6" i="4" s="1"/>
  <c r="L7" i="4"/>
  <c r="K7" i="4" s="1" a="1"/>
  <c r="K7" i="4" s="1"/>
  <c r="L8" i="4"/>
  <c r="K8" i="4" s="1" a="1"/>
  <c r="K8" i="4" s="1"/>
  <c r="L9" i="4"/>
  <c r="K9" i="4" s="1" a="1"/>
  <c r="K9" i="4" s="1"/>
  <c r="L10" i="4"/>
  <c r="K10" i="4" s="1" a="1"/>
  <c r="K10" i="4" s="1"/>
  <c r="L11" i="4"/>
  <c r="K11" i="4" s="1" a="1"/>
  <c r="K11" i="4" s="1"/>
  <c r="L36" i="4"/>
  <c r="K36" i="4" s="1" a="1"/>
  <c r="K36" i="4" s="1"/>
  <c r="L37" i="4"/>
  <c r="K37" i="4" s="1" a="1"/>
  <c r="K37" i="4" s="1"/>
  <c r="L38" i="4"/>
  <c r="K38" i="4" s="1" a="1"/>
  <c r="K38" i="4" s="1"/>
  <c r="L39" i="4"/>
  <c r="K39" i="4" s="1" a="1"/>
  <c r="K39" i="4" s="1"/>
  <c r="L40" i="4"/>
  <c r="K40" i="4" s="1" a="1"/>
  <c r="K40" i="4" s="1"/>
  <c r="L41" i="4"/>
  <c r="K41" i="4" s="1" a="1"/>
  <c r="K41" i="4" s="1"/>
  <c r="L12" i="4"/>
  <c r="K12" i="4" s="1" a="1"/>
  <c r="K12" i="4" s="1"/>
  <c r="L13" i="4"/>
  <c r="K13" i="4" s="1" a="1"/>
  <c r="K13" i="4" s="1"/>
  <c r="L14" i="4"/>
  <c r="K14" i="4" s="1" a="1"/>
  <c r="K14" i="4" s="1"/>
  <c r="L15" i="4"/>
  <c r="K15" i="4" s="1" a="1"/>
  <c r="K15" i="4" s="1"/>
  <c r="L16" i="4"/>
  <c r="K16" i="4" s="1" a="1"/>
  <c r="K16" i="4" s="1"/>
  <c r="L17" i="4"/>
  <c r="K17" i="4" s="1" a="1"/>
  <c r="K17" i="4" s="1"/>
  <c r="L18" i="4"/>
  <c r="K18" i="4" s="1" a="1"/>
  <c r="K18" i="4" s="1"/>
  <c r="L19" i="4"/>
  <c r="K19" i="4" s="1" a="1"/>
  <c r="K19" i="4" s="1"/>
  <c r="L42" i="4"/>
  <c r="K42" i="4" s="1" a="1"/>
  <c r="K42" i="4" s="1"/>
  <c r="L43" i="4"/>
  <c r="K43" i="4" s="1" a="1"/>
  <c r="K43" i="4" s="1"/>
  <c r="L44" i="4"/>
  <c r="K44" i="4" s="1" a="1"/>
  <c r="K44" i="4" s="1"/>
  <c r="L45" i="4"/>
  <c r="K45" i="4" s="1" a="1"/>
  <c r="K45" i="4" s="1"/>
  <c r="L46" i="4"/>
  <c r="K46" i="4" s="1" a="1"/>
  <c r="K46" i="4" s="1"/>
  <c r="L47" i="4"/>
  <c r="K47" i="4" s="1" a="1"/>
  <c r="K47" i="4" s="1"/>
  <c r="L48" i="4"/>
  <c r="K48" i="4" s="1" a="1"/>
  <c r="K48" i="4" s="1"/>
  <c r="L49" i="4"/>
  <c r="K49" i="4" s="1" a="1"/>
  <c r="K49" i="4" s="1"/>
  <c r="L20" i="4"/>
  <c r="K20" i="4" s="1" a="1"/>
  <c r="K20" i="4" s="1"/>
  <c r="L21" i="4"/>
  <c r="K21" i="4" s="1" a="1"/>
  <c r="K21" i="4" s="1"/>
  <c r="L50" i="4"/>
  <c r="K50" i="4" s="1" a="1"/>
  <c r="K50" i="4" s="1"/>
  <c r="L51" i="4"/>
  <c r="K51" i="4" s="1" a="1"/>
  <c r="K51" i="4" s="1"/>
  <c r="L22" i="4"/>
  <c r="K22" i="4" s="1" a="1"/>
  <c r="K22" i="4" s="1"/>
  <c r="L23" i="4"/>
  <c r="K23" i="4" s="1" a="1"/>
  <c r="K23" i="4" s="1"/>
  <c r="L52" i="4"/>
  <c r="K52" i="4" s="1" a="1"/>
  <c r="K52" i="4" s="1"/>
  <c r="L53" i="4"/>
  <c r="K53" i="4" s="1" a="1"/>
  <c r="K53" i="4" s="1"/>
  <c r="L24" i="4"/>
  <c r="K24" i="4" s="1" a="1"/>
  <c r="K24" i="4" s="1"/>
  <c r="L54" i="4"/>
  <c r="K54" i="4" s="1" a="1"/>
  <c r="K54" i="4" s="1"/>
  <c r="L25" i="4"/>
  <c r="K25" i="4" s="1" a="1"/>
  <c r="K25" i="4" s="1"/>
  <c r="L55" i="4"/>
  <c r="K55" i="4" s="1" a="1"/>
  <c r="K55" i="4" s="1"/>
  <c r="L70" i="4"/>
  <c r="K70" i="4" s="1" a="1"/>
  <c r="K70" i="4" s="1"/>
  <c r="L71" i="4"/>
  <c r="K71" i="4" s="1" a="1"/>
  <c r="K71" i="4" s="1"/>
  <c r="L98" i="4"/>
  <c r="K98" i="4" s="1" a="1"/>
  <c r="K98" i="4" s="1"/>
  <c r="L99" i="4"/>
  <c r="K99" i="4" s="1" a="1"/>
  <c r="K99" i="4" s="1"/>
  <c r="L72" i="4"/>
  <c r="K72" i="4" s="1" a="1"/>
  <c r="K72" i="4" s="1"/>
  <c r="L73" i="4"/>
  <c r="K73" i="4" s="1" a="1"/>
  <c r="K73" i="4" s="1"/>
  <c r="L100" i="4"/>
  <c r="K100" i="4" s="1" a="1"/>
  <c r="K100" i="4" s="1"/>
  <c r="L101" i="4"/>
  <c r="K101" i="4" s="1" a="1"/>
  <c r="K101" i="4" s="1"/>
  <c r="L26" i="4"/>
  <c r="K26" i="4" s="1" a="1"/>
  <c r="K26" i="4" s="1"/>
  <c r="L27" i="4"/>
  <c r="K27" i="4" s="1" a="1"/>
  <c r="K27" i="4" s="1"/>
  <c r="L74" i="4"/>
  <c r="K74" i="4" s="1" a="1"/>
  <c r="K74" i="4" s="1"/>
  <c r="L75" i="4"/>
  <c r="K75" i="4" s="1" a="1"/>
  <c r="K75" i="4" s="1"/>
  <c r="L76" i="4"/>
  <c r="K76" i="4" s="1" a="1"/>
  <c r="K76" i="4" s="1"/>
  <c r="L77" i="4"/>
  <c r="K77" i="4" s="1" a="1"/>
  <c r="K77" i="4" s="1"/>
  <c r="L78" i="4"/>
  <c r="K78" i="4" s="1" a="1"/>
  <c r="K78" i="4" s="1"/>
  <c r="L79" i="4"/>
  <c r="K79" i="4" s="1" a="1"/>
  <c r="K79" i="4" s="1"/>
  <c r="L80" i="4"/>
  <c r="K80" i="4" s="1" a="1"/>
  <c r="K80" i="4" s="1"/>
  <c r="L81" i="4"/>
  <c r="K81" i="4" s="1" a="1"/>
  <c r="K81" i="4" s="1"/>
  <c r="L82" i="4"/>
  <c r="K82" i="4" s="1" a="1"/>
  <c r="K82" i="4" s="1"/>
  <c r="L83" i="4"/>
  <c r="K83" i="4" s="1" a="1"/>
  <c r="K83" i="4" s="1"/>
  <c r="L84" i="4"/>
  <c r="K84" i="4" s="1" a="1"/>
  <c r="K84" i="4" s="1"/>
  <c r="L85" i="4"/>
  <c r="K85" i="4" s="1" a="1"/>
  <c r="K85" i="4" s="1"/>
  <c r="L86" i="4"/>
  <c r="K86" i="4" s="1" a="1"/>
  <c r="K86" i="4" s="1"/>
  <c r="L87" i="4"/>
  <c r="K87" i="4" s="1" a="1"/>
  <c r="K87" i="4" s="1"/>
  <c r="L56" i="4"/>
  <c r="K56" i="4" s="1" a="1"/>
  <c r="K56" i="4" s="1"/>
  <c r="L57" i="4"/>
  <c r="K57" i="4" s="1" a="1"/>
  <c r="K57" i="4" s="1"/>
  <c r="L102" i="4"/>
  <c r="K102" i="4" s="1" a="1"/>
  <c r="K102" i="4" s="1"/>
  <c r="L103" i="4"/>
  <c r="K103" i="4" s="1" a="1"/>
  <c r="K103" i="4" s="1"/>
  <c r="L104" i="4"/>
  <c r="K104" i="4" s="1" a="1"/>
  <c r="K104" i="4" s="1"/>
  <c r="L105" i="4"/>
  <c r="K105" i="4" s="1" a="1"/>
  <c r="K105" i="4" s="1"/>
  <c r="L106" i="4"/>
  <c r="K106" i="4" s="1" a="1"/>
  <c r="K106" i="4" s="1"/>
  <c r="L107" i="4"/>
  <c r="K107" i="4" s="1" a="1"/>
  <c r="K107" i="4" s="1"/>
  <c r="L108" i="4"/>
  <c r="K108" i="4" s="1" a="1"/>
  <c r="K108" i="4" s="1"/>
  <c r="L109" i="4"/>
  <c r="K109" i="4" s="1" a="1"/>
  <c r="K109" i="4" s="1"/>
  <c r="L110" i="4"/>
  <c r="K110" i="4" s="1" a="1"/>
  <c r="K110" i="4" s="1"/>
  <c r="L111" i="4"/>
  <c r="K111" i="4" s="1" a="1"/>
  <c r="K111" i="4" s="1"/>
  <c r="L112" i="4"/>
  <c r="K112" i="4" s="1" a="1"/>
  <c r="K112" i="4" s="1"/>
  <c r="L113" i="4"/>
  <c r="K113" i="4" s="1" a="1"/>
  <c r="K113" i="4" s="1"/>
  <c r="L114" i="4"/>
  <c r="K114" i="4" s="1" a="1"/>
  <c r="K114" i="4" s="1"/>
  <c r="L115" i="4"/>
  <c r="K115" i="4" s="1" a="1"/>
  <c r="K115" i="4" s="1"/>
  <c r="L58" i="4"/>
  <c r="K58" i="4" s="1" a="1"/>
  <c r="K58" i="4" s="1"/>
  <c r="L59" i="4"/>
  <c r="K59" i="4" s="1" a="1"/>
  <c r="K59" i="4" s="1"/>
  <c r="L88" i="4"/>
  <c r="K88" i="4" s="1" a="1"/>
  <c r="K88" i="4" s="1"/>
  <c r="L89" i="4"/>
  <c r="K89" i="4" s="1" a="1"/>
  <c r="K89" i="4" s="1"/>
  <c r="L28" i="4"/>
  <c r="K28" i="4" s="1" a="1"/>
  <c r="K28" i="4" s="1"/>
  <c r="L29" i="4"/>
  <c r="K29" i="4" s="1" a="1"/>
  <c r="K29" i="4" s="1"/>
  <c r="L90" i="4"/>
  <c r="K90" i="4" s="1" a="1"/>
  <c r="K90" i="4" s="1"/>
  <c r="L91" i="4"/>
  <c r="K91" i="4" s="1" a="1"/>
  <c r="K91" i="4" s="1"/>
  <c r="L60" i="4"/>
  <c r="K60" i="4" s="1" a="1"/>
  <c r="K60" i="4" s="1"/>
  <c r="L61" i="4"/>
  <c r="K61" i="4" s="1" a="1"/>
  <c r="K61" i="4" s="1"/>
  <c r="L116" i="4"/>
  <c r="K116" i="4" s="1" a="1"/>
  <c r="K116" i="4" s="1"/>
  <c r="L117" i="4"/>
  <c r="K117" i="4" s="1" a="1"/>
  <c r="K117" i="4" s="1"/>
  <c r="L30" i="4"/>
  <c r="K30" i="4" s="1" a="1"/>
  <c r="K30" i="4" s="1"/>
  <c r="L31" i="4"/>
  <c r="K31" i="4" s="1" a="1"/>
  <c r="K31" i="4" s="1"/>
  <c r="L118" i="4"/>
  <c r="K118" i="4" s="1" a="1"/>
  <c r="K118" i="4" s="1"/>
  <c r="L119" i="4"/>
  <c r="K119" i="4" s="1" a="1"/>
  <c r="K119" i="4" s="1"/>
  <c r="L92" i="4"/>
  <c r="K92" i="4" s="1" a="1"/>
  <c r="K92" i="4" s="1"/>
  <c r="L93" i="4"/>
  <c r="K93" i="4" s="1" a="1"/>
  <c r="K93" i="4" s="1"/>
  <c r="L126" i="4"/>
  <c r="K126" i="4" s="1" a="1"/>
  <c r="K126" i="4" s="1"/>
  <c r="L127" i="4"/>
  <c r="K127" i="4" s="1" a="1"/>
  <c r="K127" i="4" s="1"/>
  <c r="L94" i="4"/>
  <c r="K94" i="4" s="1" a="1"/>
  <c r="K94" i="4" s="1"/>
  <c r="L95" i="4"/>
  <c r="K95" i="4" s="1" a="1"/>
  <c r="K95" i="4" s="1"/>
  <c r="L148" i="4"/>
  <c r="K148" i="4" s="1" a="1"/>
  <c r="K148" i="4" s="1"/>
  <c r="L149" i="4"/>
  <c r="K149" i="4" s="1" a="1"/>
  <c r="K149" i="4" s="1"/>
  <c r="L120" i="4"/>
  <c r="K120" i="4" s="1" a="1"/>
  <c r="K120" i="4" s="1"/>
  <c r="L121" i="4"/>
  <c r="K121" i="4" s="1" a="1"/>
  <c r="K121" i="4" s="1"/>
  <c r="L170" i="4"/>
  <c r="K170" i="4" s="1" a="1"/>
  <c r="K170" i="4" s="1"/>
  <c r="L171" i="4"/>
  <c r="K171" i="4" s="1" a="1"/>
  <c r="K171" i="4" s="1"/>
  <c r="L172" i="4"/>
  <c r="K172" i="4" s="1" a="1"/>
  <c r="K172" i="4" s="1"/>
  <c r="L173" i="4"/>
  <c r="K173" i="4" s="1" a="1"/>
  <c r="K173" i="4" s="1"/>
  <c r="L174" i="4"/>
  <c r="K174" i="4" s="1" a="1"/>
  <c r="K174" i="4" s="1"/>
  <c r="L175" i="4"/>
  <c r="K175" i="4" s="1" a="1"/>
  <c r="K175" i="4" s="1"/>
  <c r="L150" i="4"/>
  <c r="K150" i="4" s="1" a="1"/>
  <c r="K150" i="4" s="1"/>
  <c r="L151" i="4"/>
  <c r="K151" i="4" s="1" a="1"/>
  <c r="K151" i="4" s="1"/>
  <c r="L152" i="4"/>
  <c r="K152" i="4" s="1" a="1"/>
  <c r="K152" i="4" s="1"/>
  <c r="L153" i="4"/>
  <c r="K153" i="4" s="1" a="1"/>
  <c r="K153" i="4" s="1"/>
  <c r="L128" i="4"/>
  <c r="K128" i="4" s="1" a="1"/>
  <c r="K128" i="4" s="1"/>
  <c r="L129" i="4"/>
  <c r="K129" i="4" s="1" a="1"/>
  <c r="K129" i="4" s="1"/>
  <c r="L130" i="4"/>
  <c r="K130" i="4" s="1" a="1"/>
  <c r="K130" i="4" s="1"/>
  <c r="L131" i="4"/>
  <c r="K131" i="4" s="1" a="1"/>
  <c r="K131" i="4" s="1"/>
  <c r="L132" i="4"/>
  <c r="K132" i="4" s="1" a="1"/>
  <c r="K132" i="4" s="1"/>
  <c r="L133" i="4"/>
  <c r="K133" i="4" s="1" a="1"/>
  <c r="K133" i="4" s="1"/>
  <c r="L154" i="4"/>
  <c r="K154" i="4" s="1" a="1"/>
  <c r="K154" i="4" s="1"/>
  <c r="L155" i="4"/>
  <c r="K155" i="4" s="1" a="1"/>
  <c r="K155" i="4" s="1"/>
  <c r="L176" i="4"/>
  <c r="K176" i="4" s="1" a="1"/>
  <c r="K176" i="4" s="1"/>
  <c r="L177" i="4"/>
  <c r="K177" i="4" s="1" a="1"/>
  <c r="K177" i="4" s="1"/>
  <c r="L134" i="4"/>
  <c r="K134" i="4" s="1" a="1"/>
  <c r="K134" i="4" s="1"/>
  <c r="L135" i="4"/>
  <c r="K135" i="4" s="1" a="1"/>
  <c r="K135" i="4" s="1"/>
  <c r="L156" i="4"/>
  <c r="K156" i="4" s="1" a="1"/>
  <c r="K156" i="4" s="1"/>
  <c r="L157" i="4"/>
  <c r="K157" i="4" s="1" a="1"/>
  <c r="K157" i="4" s="1"/>
  <c r="L178" i="4"/>
  <c r="K178" i="4" s="1" a="1"/>
  <c r="K178" i="4" s="1"/>
  <c r="L179" i="4"/>
  <c r="K179" i="4" s="1" a="1"/>
  <c r="K179" i="4" s="1"/>
  <c r="L136" i="4"/>
  <c r="K136" i="4" s="1" a="1"/>
  <c r="K136" i="4" s="1"/>
  <c r="L158" i="4"/>
  <c r="K158" i="4" s="1" a="1"/>
  <c r="K158" i="4" s="1"/>
  <c r="L180" i="4"/>
  <c r="K180" i="4" s="1" a="1"/>
  <c r="K180" i="4" s="1"/>
  <c r="L137" i="4"/>
  <c r="K137" i="4" s="1" a="1"/>
  <c r="K137" i="4" s="1"/>
  <c r="L159" i="4"/>
  <c r="K159" i="4" s="1" a="1"/>
  <c r="K159" i="4" s="1"/>
  <c r="L181" i="4"/>
  <c r="K181" i="4" s="1" a="1"/>
  <c r="K181" i="4" s="1"/>
  <c r="L122" i="4"/>
  <c r="K122" i="4" s="1" a="1"/>
  <c r="K122" i="4" s="1"/>
  <c r="L123" i="4"/>
  <c r="K123" i="4" s="1" a="1"/>
  <c r="K123" i="4" s="1"/>
  <c r="L138" i="4"/>
  <c r="K138" i="4" s="1" a="1"/>
  <c r="K138" i="4" s="1"/>
  <c r="L139" i="4"/>
  <c r="K139" i="4" s="1" a="1"/>
  <c r="K139" i="4" s="1"/>
  <c r="L62" i="4"/>
  <c r="K62" i="4" s="1" a="1"/>
  <c r="K62" i="4" s="1"/>
  <c r="L63" i="4"/>
  <c r="K63" i="4" s="1" a="1"/>
  <c r="K63" i="4" s="1"/>
  <c r="L64" i="4"/>
  <c r="K64" i="4" s="1" a="1"/>
  <c r="K64" i="4" s="1"/>
  <c r="L65" i="4"/>
  <c r="K65" i="4" s="1" a="1"/>
  <c r="K65" i="4" s="1"/>
  <c r="L140" i="4"/>
  <c r="K140" i="4" s="1" a="1"/>
  <c r="K140" i="4" s="1"/>
  <c r="L141" i="4"/>
  <c r="K141" i="4" s="1" a="1"/>
  <c r="K141" i="4" s="1"/>
  <c r="L32" i="4"/>
  <c r="K32" i="4" s="1" a="1"/>
  <c r="K32" i="4" s="1"/>
  <c r="L33" i="4"/>
  <c r="K33" i="4" s="1" a="1"/>
  <c r="K33" i="4" s="1"/>
  <c r="L142" i="4"/>
  <c r="K142" i="4" s="1" a="1"/>
  <c r="K142" i="4" s="1"/>
  <c r="L143" i="4"/>
  <c r="K143" i="4" s="1" a="1"/>
  <c r="K143" i="4" s="1"/>
  <c r="L66" i="4"/>
  <c r="K66" i="4" s="1" a="1"/>
  <c r="K66" i="4" s="1"/>
  <c r="L67" i="4"/>
  <c r="K67" i="4" s="1" a="1"/>
  <c r="K67" i="4" s="1"/>
  <c r="L96" i="4"/>
  <c r="K96" i="4" s="1" a="1"/>
  <c r="K96" i="4" s="1"/>
  <c r="L97" i="4"/>
  <c r="K97" i="4" s="1" a="1"/>
  <c r="K97" i="4" s="1"/>
  <c r="L34" i="4"/>
  <c r="K34" i="4" s="1" a="1"/>
  <c r="K34" i="4" s="1"/>
  <c r="L35" i="4"/>
  <c r="K35" i="4" s="1" a="1"/>
  <c r="K35" i="4" s="1"/>
  <c r="L124" i="4"/>
  <c r="K124" i="4" s="1" a="1"/>
  <c r="K124" i="4" s="1"/>
  <c r="L125" i="4"/>
  <c r="K125" i="4" s="1" a="1"/>
  <c r="K125" i="4" s="1"/>
  <c r="L68" i="4"/>
  <c r="K68" i="4" s="1" a="1"/>
  <c r="K68" i="4" s="1"/>
  <c r="L69" i="4"/>
  <c r="K69" i="4" s="1" a="1"/>
  <c r="K69" i="4" s="1"/>
  <c r="L144" i="4"/>
  <c r="K144" i="4" s="1" a="1"/>
  <c r="K144" i="4" s="1"/>
  <c r="L145" i="4"/>
  <c r="K145" i="4" s="1" a="1"/>
  <c r="K145" i="4" s="1"/>
  <c r="L146" i="4"/>
  <c r="K146" i="4" s="1" a="1"/>
  <c r="K146" i="4" s="1"/>
  <c r="L147" i="4"/>
  <c r="K147" i="4" s="1" a="1"/>
  <c r="K147" i="4" s="1"/>
  <c r="L160" i="4"/>
  <c r="K160" i="4" s="1" a="1"/>
  <c r="K160" i="4" s="1"/>
  <c r="L161" i="4"/>
  <c r="K161" i="4" s="1" a="1"/>
  <c r="K161" i="4" s="1"/>
  <c r="L162" i="4"/>
  <c r="K162" i="4" s="1" a="1"/>
  <c r="K162" i="4" s="1"/>
  <c r="L163" i="4"/>
  <c r="K163" i="4" s="1" a="1"/>
  <c r="K163" i="4" s="1"/>
  <c r="L164" i="4"/>
  <c r="K164" i="4" s="1" a="1"/>
  <c r="K164" i="4" s="1"/>
  <c r="L165" i="4"/>
  <c r="K165" i="4" s="1" a="1"/>
  <c r="K165" i="4" s="1"/>
  <c r="L166" i="4"/>
  <c r="K166" i="4" s="1" a="1"/>
  <c r="K166" i="4" s="1"/>
  <c r="L167" i="4"/>
  <c r="K167" i="4" s="1" a="1"/>
  <c r="K167" i="4" s="1"/>
  <c r="L182" i="4"/>
  <c r="K182" i="4" s="1" a="1"/>
  <c r="K182" i="4" s="1"/>
  <c r="L183" i="4"/>
  <c r="K183" i="4" s="1" a="1"/>
  <c r="K183" i="4" s="1"/>
  <c r="L168" i="4"/>
  <c r="K168" i="4" s="1" a="1"/>
  <c r="K168" i="4" s="1"/>
  <c r="L169" i="4"/>
  <c r="K169" i="4" s="1" a="1"/>
  <c r="K169" i="4" s="1"/>
  <c r="L184" i="4"/>
  <c r="K184" i="4" s="1" a="1"/>
  <c r="K184" i="4" s="1"/>
  <c r="L185" i="4"/>
  <c r="K185" i="4" s="1" a="1"/>
  <c r="K185" i="4" s="1"/>
  <c r="L186" i="4"/>
  <c r="K186" i="4" s="1" a="1"/>
  <c r="K186" i="4" s="1"/>
  <c r="L187" i="4"/>
  <c r="K187" i="4" s="1" a="1"/>
  <c r="K187" i="4" s="1"/>
  <c r="L188" i="4"/>
  <c r="K188" i="4" s="1" a="1"/>
  <c r="K188" i="4" s="1"/>
  <c r="L189" i="4"/>
  <c r="K189" i="4" s="1" a="1"/>
  <c r="K189" i="4" s="1"/>
  <c r="L190" i="4"/>
  <c r="K190" i="4" s="1" a="1"/>
  <c r="K190" i="4" s="1"/>
  <c r="L191" i="4"/>
  <c r="K191" i="4" s="1" a="1"/>
  <c r="K191" i="4" s="1"/>
  <c r="L192" i="4"/>
  <c r="K192" i="4" s="1" a="1"/>
  <c r="K192" i="4" s="1"/>
  <c r="L193" i="4"/>
  <c r="K193" i="4" s="1" a="1"/>
  <c r="K193" i="4" s="1"/>
  <c r="L216" i="4"/>
  <c r="K216" i="4" s="1" a="1"/>
  <c r="K216" i="4" s="1"/>
  <c r="L217" i="4"/>
  <c r="K217" i="4" s="1" a="1"/>
  <c r="K217" i="4" s="1"/>
  <c r="L194" i="4"/>
  <c r="K194" i="4" s="1" a="1"/>
  <c r="K194" i="4" s="1"/>
  <c r="L195" i="4"/>
  <c r="K195" i="4" s="1" a="1"/>
  <c r="K195" i="4" s="1"/>
  <c r="L218" i="4"/>
  <c r="K218" i="4" s="1" a="1"/>
  <c r="K218" i="4" s="1"/>
  <c r="L219" i="4"/>
  <c r="K219" i="4" s="1" a="1"/>
  <c r="K219" i="4" s="1"/>
  <c r="L196" i="4"/>
  <c r="K196" i="4" s="1" a="1"/>
  <c r="K196" i="4" s="1"/>
  <c r="L220" i="4"/>
  <c r="K220" i="4" s="1" a="1"/>
  <c r="K220" i="4" s="1"/>
  <c r="L197" i="4"/>
  <c r="K197" i="4" s="1" a="1"/>
  <c r="K197" i="4" s="1"/>
  <c r="L221" i="4"/>
  <c r="K221" i="4" s="1" a="1"/>
  <c r="K221" i="4" s="1"/>
  <c r="L198" i="4"/>
  <c r="K198" i="4" s="1" a="1"/>
  <c r="K198" i="4" s="1"/>
  <c r="L222" i="4"/>
  <c r="K222" i="4" s="1" a="1"/>
  <c r="K222" i="4" s="1"/>
  <c r="L199" i="4"/>
  <c r="K199" i="4" s="1" a="1"/>
  <c r="K199" i="4" s="1"/>
  <c r="L223" i="4"/>
  <c r="K223" i="4" s="1" a="1"/>
  <c r="K223" i="4" s="1"/>
  <c r="L200" i="4"/>
  <c r="K200" i="4" s="1" a="1"/>
  <c r="K200" i="4" s="1"/>
  <c r="L201" i="4"/>
  <c r="K201" i="4" s="1" a="1"/>
  <c r="K201" i="4" s="1"/>
  <c r="L202" i="4"/>
  <c r="K202" i="4" s="1" a="1"/>
  <c r="K202" i="4" s="1"/>
  <c r="L203" i="4"/>
  <c r="K203" i="4" s="1" a="1"/>
  <c r="K203" i="4" s="1"/>
  <c r="L204" i="4"/>
  <c r="K204" i="4" s="1" a="1"/>
  <c r="K204" i="4" s="1"/>
  <c r="L205" i="4"/>
  <c r="K205" i="4" s="1" a="1"/>
  <c r="K205" i="4" s="1"/>
  <c r="L224" i="4"/>
  <c r="K224" i="4" s="1" a="1"/>
  <c r="K224" i="4" s="1"/>
  <c r="L225" i="4"/>
  <c r="K225" i="4" s="1" a="1"/>
  <c r="K225" i="4" s="1"/>
  <c r="L206" i="4"/>
  <c r="K206" i="4" s="1" a="1"/>
  <c r="K206" i="4" s="1"/>
  <c r="L207" i="4"/>
  <c r="K207" i="4" s="1" a="1"/>
  <c r="K207" i="4" s="1"/>
  <c r="L208" i="4"/>
  <c r="K208" i="4" s="1" a="1"/>
  <c r="K208" i="4" s="1"/>
  <c r="L209" i="4"/>
  <c r="K209" i="4" s="1" a="1"/>
  <c r="K209" i="4" s="1"/>
  <c r="L226" i="4"/>
  <c r="K226" i="4" s="1" a="1"/>
  <c r="K226" i="4" s="1"/>
  <c r="L227" i="4"/>
  <c r="K227" i="4" s="1" a="1"/>
  <c r="K227" i="4" s="1"/>
  <c r="L228" i="4"/>
  <c r="K228" i="4" s="1" a="1"/>
  <c r="K228" i="4" s="1"/>
  <c r="L229" i="4"/>
  <c r="K229" i="4" s="1" a="1"/>
  <c r="K229" i="4" s="1"/>
  <c r="L230" i="4"/>
  <c r="K230" i="4" s="1" a="1"/>
  <c r="K230" i="4" s="1"/>
  <c r="L231" i="4"/>
  <c r="K231" i="4" s="1" a="1"/>
  <c r="K231" i="4" s="1"/>
  <c r="L232" i="4"/>
  <c r="K232" i="4" s="1" a="1"/>
  <c r="K232" i="4" s="1"/>
  <c r="L233" i="4"/>
  <c r="K233" i="4" s="1" a="1"/>
  <c r="K233" i="4" s="1"/>
  <c r="L210" i="4"/>
  <c r="K210" i="4" s="1" a="1"/>
  <c r="K210" i="4" s="1"/>
  <c r="L211" i="4"/>
  <c r="K211" i="4" s="1" a="1"/>
  <c r="K211" i="4" s="1"/>
  <c r="L234" i="4"/>
  <c r="K234" i="4" s="1" a="1"/>
  <c r="K234" i="4" s="1"/>
  <c r="L235" i="4"/>
  <c r="K235" i="4" s="1" a="1"/>
  <c r="K235" i="4" s="1"/>
  <c r="L236" i="4"/>
  <c r="K236" i="4" s="1" a="1"/>
  <c r="K236" i="4" s="1"/>
  <c r="L237" i="4"/>
  <c r="K237" i="4" s="1" a="1"/>
  <c r="K237" i="4" s="1"/>
  <c r="L212" i="4"/>
  <c r="K212" i="4" s="1" a="1"/>
  <c r="K212" i="4" s="1"/>
  <c r="L213" i="4"/>
  <c r="K213" i="4" s="1" a="1"/>
  <c r="K213" i="4" s="1"/>
  <c r="L214" i="4"/>
  <c r="K214" i="4" s="1" a="1"/>
  <c r="K214" i="4" s="1"/>
  <c r="L215" i="4"/>
  <c r="K215" i="4" s="1" a="1"/>
  <c r="K215" i="4" s="1"/>
  <c r="L238" i="4"/>
  <c r="K238" i="4" s="1" a="1"/>
  <c r="K238" i="4" s="1"/>
  <c r="L239" i="4"/>
  <c r="K239" i="4" s="1" a="1"/>
  <c r="K239" i="4" s="1"/>
  <c r="L240" i="4"/>
  <c r="K240" i="4" s="1" a="1"/>
  <c r="K240" i="4" s="1"/>
  <c r="L241" i="4"/>
  <c r="K241" i="4" s="1" a="1"/>
  <c r="K241" i="4" s="1"/>
  <c r="L258" i="4"/>
  <c r="K258" i="4" s="1" a="1"/>
  <c r="K258" i="4" s="1"/>
  <c r="L259" i="4"/>
  <c r="K259" i="4" s="1" a="1"/>
  <c r="K259" i="4" s="1"/>
  <c r="L274" i="4"/>
  <c r="K274" i="4" s="1" a="1"/>
  <c r="K274" i="4" s="1"/>
  <c r="L275" i="4"/>
  <c r="K275" i="4" s="1" a="1"/>
  <c r="K275" i="4" s="1"/>
  <c r="L290" i="4"/>
  <c r="K290" i="4" s="1" a="1"/>
  <c r="K290" i="4" s="1"/>
  <c r="L291" i="4"/>
  <c r="K291" i="4" s="1" a="1"/>
  <c r="K291" i="4" s="1"/>
  <c r="L260" i="4"/>
  <c r="K260" i="4" s="1" a="1"/>
  <c r="K260" i="4" s="1"/>
  <c r="L261" i="4"/>
  <c r="K261" i="4" s="1" a="1"/>
  <c r="K261" i="4" s="1"/>
  <c r="L276" i="4"/>
  <c r="K276" i="4" s="1" a="1"/>
  <c r="K276" i="4" s="1"/>
  <c r="L277" i="4"/>
  <c r="K277" i="4" s="1" a="1"/>
  <c r="K277" i="4" s="1"/>
  <c r="L292" i="4"/>
  <c r="K292" i="4" s="1" a="1"/>
  <c r="K292" i="4" s="1"/>
  <c r="L293" i="4"/>
  <c r="K293" i="4" s="1" a="1"/>
  <c r="K293" i="4" s="1"/>
  <c r="L262" i="4"/>
  <c r="K262" i="4" s="1" a="1"/>
  <c r="K262" i="4" s="1"/>
  <c r="L278" i="4"/>
  <c r="K278" i="4" s="1" a="1"/>
  <c r="K278" i="4" s="1"/>
  <c r="L294" i="4"/>
  <c r="K294" i="4" s="1" a="1"/>
  <c r="K294" i="4" s="1"/>
  <c r="L263" i="4"/>
  <c r="K263" i="4" s="1" a="1"/>
  <c r="K263" i="4" s="1"/>
  <c r="L279" i="4"/>
  <c r="K279" i="4" s="1" a="1"/>
  <c r="K279" i="4" s="1"/>
  <c r="L295" i="4"/>
  <c r="K295" i="4" s="1" a="1"/>
  <c r="K295" i="4" s="1"/>
  <c r="L264" i="4"/>
  <c r="K264" i="4" s="1" a="1"/>
  <c r="K264" i="4" s="1"/>
  <c r="L280" i="4"/>
  <c r="K280" i="4" s="1" a="1"/>
  <c r="K280" i="4" s="1"/>
  <c r="L296" i="4"/>
  <c r="K296" i="4" s="1" a="1"/>
  <c r="K296" i="4" s="1"/>
  <c r="L265" i="4"/>
  <c r="K265" i="4" s="1" a="1"/>
  <c r="K265" i="4" s="1"/>
  <c r="L281" i="4"/>
  <c r="K281" i="4" s="1" a="1"/>
  <c r="K281" i="4" s="1"/>
  <c r="L297" i="4"/>
  <c r="K297" i="4" s="1" a="1"/>
  <c r="K297" i="4" s="1"/>
  <c r="L242" i="4"/>
  <c r="K242" i="4" s="1" a="1"/>
  <c r="K242" i="4" s="1"/>
  <c r="L243" i="4"/>
  <c r="K243" i="4" s="1" a="1"/>
  <c r="K243" i="4" s="1"/>
  <c r="L244" i="4"/>
  <c r="K244" i="4" s="1" a="1"/>
  <c r="K244" i="4" s="1"/>
  <c r="L245" i="4"/>
  <c r="K245" i="4" s="1" a="1"/>
  <c r="K245" i="4" s="1"/>
  <c r="L250" i="4"/>
  <c r="K250" i="4" s="1" a="1"/>
  <c r="K250" i="4" s="1"/>
  <c r="L251" i="4"/>
  <c r="K251" i="4" s="1" a="1"/>
  <c r="K251" i="4" s="1"/>
  <c r="L266" i="4"/>
  <c r="K266" i="4" s="1" a="1"/>
  <c r="K266" i="4" s="1"/>
  <c r="L267" i="4"/>
  <c r="K267" i="4" s="1" a="1"/>
  <c r="K267" i="4" s="1"/>
  <c r="L282" i="4"/>
  <c r="K282" i="4" s="1" a="1"/>
  <c r="K282" i="4" s="1"/>
  <c r="L283" i="4"/>
  <c r="K283" i="4" s="1" a="1"/>
  <c r="K283" i="4" s="1"/>
  <c r="L298" i="4"/>
  <c r="K298" i="4" s="1" a="1"/>
  <c r="K298" i="4" s="1"/>
  <c r="L299" i="4"/>
  <c r="K299" i="4" s="1" a="1"/>
  <c r="K299" i="4" s="1"/>
  <c r="L252" i="4"/>
  <c r="K252" i="4" s="1" a="1"/>
  <c r="K252" i="4" s="1"/>
  <c r="L253" i="4"/>
  <c r="K253" i="4" s="1" a="1"/>
  <c r="K253" i="4" s="1"/>
  <c r="L268" i="4"/>
  <c r="K268" i="4" s="1" a="1"/>
  <c r="K268" i="4" s="1"/>
  <c r="L269" i="4"/>
  <c r="K269" i="4" s="1" a="1"/>
  <c r="K269" i="4" s="1"/>
  <c r="L246" i="4"/>
  <c r="K246" i="4" s="1" a="1"/>
  <c r="K246" i="4" s="1"/>
  <c r="L247" i="4"/>
  <c r="K247" i="4" s="1" a="1"/>
  <c r="K247" i="4" s="1"/>
  <c r="L254" i="4"/>
  <c r="K254" i="4" s="1" a="1"/>
  <c r="K254" i="4" s="1"/>
  <c r="L255" i="4"/>
  <c r="K255" i="4" s="1" a="1"/>
  <c r="K255" i="4" s="1"/>
  <c r="L270" i="4"/>
  <c r="K270" i="4" s="1" a="1"/>
  <c r="K270" i="4" s="1"/>
  <c r="L271" i="4"/>
  <c r="K271" i="4" s="1" a="1"/>
  <c r="K271" i="4" s="1"/>
  <c r="L284" i="4"/>
  <c r="K284" i="4" s="1" a="1"/>
  <c r="K284" i="4" s="1"/>
  <c r="L285" i="4"/>
  <c r="K285" i="4" s="1" a="1"/>
  <c r="K285" i="4" s="1"/>
  <c r="L248" i="4"/>
  <c r="K248" i="4" s="1" a="1"/>
  <c r="K248" i="4" s="1"/>
  <c r="L249" i="4"/>
  <c r="K249" i="4" s="1" a="1"/>
  <c r="K249" i="4" s="1"/>
  <c r="L256" i="4"/>
  <c r="K256" i="4" s="1" a="1"/>
  <c r="K256" i="4" s="1"/>
  <c r="L257" i="4"/>
  <c r="K257" i="4" s="1" a="1"/>
  <c r="K257" i="4" s="1"/>
  <c r="L286" i="4"/>
  <c r="K286" i="4" s="1" a="1"/>
  <c r="K286" i="4" s="1"/>
  <c r="L287" i="4"/>
  <c r="K287" i="4" s="1" a="1"/>
  <c r="K287" i="4" s="1"/>
  <c r="L300" i="4"/>
  <c r="K300" i="4" s="1" a="1"/>
  <c r="K300" i="4" s="1"/>
  <c r="L301" i="4"/>
  <c r="K301" i="4" s="1" a="1"/>
  <c r="K301" i="4" s="1"/>
  <c r="L302" i="4"/>
  <c r="K302" i="4" s="1" a="1"/>
  <c r="K302" i="4" s="1"/>
  <c r="L303" i="4"/>
  <c r="K303" i="4" s="1" a="1"/>
  <c r="K303" i="4" s="1"/>
  <c r="L272" i="4"/>
  <c r="K272" i="4" s="1" a="1"/>
  <c r="K272" i="4" s="1"/>
  <c r="L273" i="4"/>
  <c r="K273" i="4" s="1" a="1"/>
  <c r="K273" i="4" s="1"/>
  <c r="L288" i="4"/>
  <c r="K288" i="4" s="1" a="1"/>
  <c r="K288" i="4" s="1"/>
  <c r="L289" i="4"/>
  <c r="K289" i="4" s="1" a="1"/>
  <c r="K289" i="4" s="1"/>
  <c r="L304" i="4"/>
  <c r="K304" i="4" s="1" a="1"/>
  <c r="K304" i="4" s="1"/>
  <c r="L305" i="4"/>
  <c r="K305" i="4" s="1" a="1"/>
  <c r="K305" i="4" s="1"/>
  <c r="L306" i="4"/>
  <c r="K306" i="4" s="1" a="1"/>
  <c r="K306" i="4" s="1"/>
  <c r="L307" i="4"/>
  <c r="K307" i="4" s="1" a="1"/>
  <c r="K307" i="4" s="1"/>
  <c r="L322" i="4"/>
  <c r="K322" i="4" s="1" a="1"/>
  <c r="K322" i="4" s="1"/>
  <c r="L323" i="4"/>
  <c r="K323" i="4" s="1" a="1"/>
  <c r="K323" i="4" s="1"/>
  <c r="L308" i="4"/>
  <c r="K308" i="4" s="1" a="1"/>
  <c r="K308" i="4" s="1"/>
  <c r="L309" i="4"/>
  <c r="K309" i="4" s="1" a="1"/>
  <c r="K309" i="4" s="1"/>
  <c r="L324" i="4"/>
  <c r="K324" i="4" s="1" a="1"/>
  <c r="K324" i="4" s="1"/>
  <c r="L325" i="4"/>
  <c r="K325" i="4" s="1" a="1"/>
  <c r="K325" i="4" s="1"/>
  <c r="L310" i="4"/>
  <c r="K310" i="4" s="1" a="1"/>
  <c r="K310" i="4" s="1"/>
  <c r="L326" i="4"/>
  <c r="K326" i="4" s="1" a="1"/>
  <c r="K326" i="4" s="1"/>
  <c r="L311" i="4"/>
  <c r="K311" i="4" s="1" a="1"/>
  <c r="K311" i="4" s="1"/>
  <c r="L327" i="4"/>
  <c r="K327" i="4" s="1" a="1"/>
  <c r="K327" i="4" s="1"/>
  <c r="L312" i="4"/>
  <c r="K312" i="4" s="1" a="1"/>
  <c r="K312" i="4" s="1"/>
  <c r="L328" i="4"/>
  <c r="K328" i="4" s="1" a="1"/>
  <c r="K328" i="4" s="1"/>
  <c r="L313" i="4"/>
  <c r="K313" i="4" s="1" a="1"/>
  <c r="K313" i="4" s="1"/>
  <c r="L329" i="4"/>
  <c r="K329" i="4" s="1" a="1"/>
  <c r="K329" i="4" s="1"/>
  <c r="L338" i="4"/>
  <c r="K338" i="4" s="1" a="1"/>
  <c r="K338" i="4" s="1"/>
  <c r="L354" i="4"/>
  <c r="K354" i="4" s="1" a="1"/>
  <c r="K354" i="4" s="1"/>
  <c r="L339" i="4"/>
  <c r="K339" i="4" s="1" a="1"/>
  <c r="K339" i="4" s="1"/>
  <c r="L355" i="4"/>
  <c r="K355" i="4" s="1" a="1"/>
  <c r="K355" i="4" s="1"/>
  <c r="L340" i="4"/>
  <c r="K340" i="4" s="1" a="1"/>
  <c r="K340" i="4" s="1"/>
  <c r="L356" i="4"/>
  <c r="K356" i="4" s="1" a="1"/>
  <c r="K356" i="4" s="1"/>
  <c r="L341" i="4"/>
  <c r="K341" i="4" s="1" a="1"/>
  <c r="K341" i="4" s="1"/>
  <c r="L357" i="4"/>
  <c r="K357" i="4" s="1" a="1"/>
  <c r="K357" i="4" s="1"/>
  <c r="L342" i="4"/>
  <c r="K342" i="4" s="1" a="1"/>
  <c r="K342" i="4" s="1"/>
  <c r="L343" i="4"/>
  <c r="K343" i="4" s="1" a="1"/>
  <c r="K343" i="4" s="1"/>
  <c r="L358" i="4"/>
  <c r="K358" i="4" s="1" a="1"/>
  <c r="K358" i="4" s="1"/>
  <c r="L359" i="4"/>
  <c r="K359" i="4" s="1" a="1"/>
  <c r="K359" i="4" s="1"/>
  <c r="L344" i="4"/>
  <c r="K344" i="4" s="1" a="1"/>
  <c r="K344" i="4" s="1"/>
  <c r="L345" i="4"/>
  <c r="K345" i="4" s="1" a="1"/>
  <c r="K345" i="4" s="1"/>
  <c r="L360" i="4"/>
  <c r="K360" i="4" s="1" a="1"/>
  <c r="K360" i="4" s="1"/>
  <c r="L361" i="4"/>
  <c r="K361" i="4" s="1" a="1"/>
  <c r="K361" i="4" s="1"/>
  <c r="L346" i="4"/>
  <c r="K346" i="4" s="1" a="1"/>
  <c r="K346" i="4" s="1"/>
  <c r="L347" i="4"/>
  <c r="K347" i="4" s="1" a="1"/>
  <c r="K347" i="4" s="1"/>
  <c r="L348" i="4"/>
  <c r="K348" i="4" s="1" a="1"/>
  <c r="K348" i="4" s="1"/>
  <c r="L349" i="4"/>
  <c r="K349" i="4" s="1" a="1"/>
  <c r="K349" i="4" s="1"/>
  <c r="L350" i="4"/>
  <c r="K350" i="4" s="1" a="1"/>
  <c r="K350" i="4" s="1"/>
  <c r="L351" i="4"/>
  <c r="K351" i="4" s="1" a="1"/>
  <c r="K351" i="4" s="1"/>
  <c r="L362" i="4"/>
  <c r="K362" i="4" s="1" a="1"/>
  <c r="K362" i="4" s="1"/>
  <c r="L363" i="4"/>
  <c r="K363" i="4" s="1" a="1"/>
  <c r="K363" i="4" s="1"/>
  <c r="L364" i="4"/>
  <c r="K364" i="4" s="1" a="1"/>
  <c r="K364" i="4" s="1"/>
  <c r="L365" i="4"/>
  <c r="K365" i="4" s="1" a="1"/>
  <c r="K365" i="4" s="1"/>
  <c r="L366" i="4"/>
  <c r="K366" i="4" s="1" a="1"/>
  <c r="K366" i="4" s="1"/>
  <c r="L367" i="4"/>
  <c r="K367" i="4" s="1" a="1"/>
  <c r="K367" i="4" s="1"/>
  <c r="L352" i="4"/>
  <c r="K352" i="4" s="1" a="1"/>
  <c r="K352" i="4" s="1"/>
  <c r="L353" i="4"/>
  <c r="K353" i="4" s="1" a="1"/>
  <c r="K353" i="4" s="1"/>
  <c r="L368" i="4"/>
  <c r="K368" i="4" s="1" a="1"/>
  <c r="K368" i="4" s="1"/>
  <c r="L369" i="4"/>
  <c r="K369" i="4" s="1" a="1"/>
  <c r="K369" i="4" s="1"/>
  <c r="L370" i="4"/>
  <c r="K370" i="4" s="1" a="1"/>
  <c r="K370" i="4" s="1"/>
  <c r="L378" i="4"/>
  <c r="K378" i="4" s="1" a="1"/>
  <c r="K378" i="4" s="1"/>
  <c r="L386" i="4"/>
  <c r="K386" i="4" s="1" a="1"/>
  <c r="K386" i="4" s="1"/>
  <c r="L371" i="4"/>
  <c r="K371" i="4" s="1" a="1"/>
  <c r="K371" i="4" s="1"/>
  <c r="L379" i="4"/>
  <c r="K379" i="4" s="1" a="1"/>
  <c r="K379" i="4" s="1"/>
  <c r="L387" i="4"/>
  <c r="K387" i="4" s="1" a="1"/>
  <c r="K387" i="4" s="1"/>
  <c r="L372" i="4"/>
  <c r="K372" i="4" s="1" a="1"/>
  <c r="K372" i="4" s="1"/>
  <c r="L380" i="4"/>
  <c r="K380" i="4" s="1" a="1"/>
  <c r="K380" i="4" s="1"/>
  <c r="L388" i="4"/>
  <c r="K388" i="4" s="1" a="1"/>
  <c r="K388" i="4" s="1"/>
  <c r="L373" i="4"/>
  <c r="K373" i="4" s="1" a="1"/>
  <c r="K373" i="4" s="1"/>
  <c r="L381" i="4"/>
  <c r="K381" i="4" s="1" a="1"/>
  <c r="K381" i="4" s="1"/>
  <c r="L389" i="4"/>
  <c r="K389" i="4" s="1" a="1"/>
  <c r="K389" i="4" s="1"/>
  <c r="L374" i="4"/>
  <c r="K374" i="4" s="1" a="1"/>
  <c r="K374" i="4" s="1"/>
  <c r="L375" i="4"/>
  <c r="K375" i="4" s="1" a="1"/>
  <c r="K375" i="4" s="1"/>
  <c r="L382" i="4"/>
  <c r="K382" i="4" s="1" a="1"/>
  <c r="K382" i="4" s="1"/>
  <c r="L383" i="4"/>
  <c r="K383" i="4" s="1" a="1"/>
  <c r="K383" i="4" s="1"/>
  <c r="L390" i="4"/>
  <c r="K390" i="4" s="1" a="1"/>
  <c r="K390" i="4" s="1"/>
  <c r="L391" i="4"/>
  <c r="K391" i="4" s="1" a="1"/>
  <c r="K391" i="4" s="1"/>
  <c r="L376" i="4"/>
  <c r="K376" i="4" s="1" a="1"/>
  <c r="K376" i="4" s="1"/>
  <c r="L377" i="4"/>
  <c r="K377" i="4" s="1" a="1"/>
  <c r="K377" i="4" s="1"/>
  <c r="L384" i="4"/>
  <c r="K384" i="4" s="1" a="1"/>
  <c r="K384" i="4" s="1"/>
  <c r="L385" i="4"/>
  <c r="K385" i="4" s="1" a="1"/>
  <c r="K385" i="4" s="1"/>
  <c r="L392" i="4"/>
  <c r="K392" i="4" s="1" a="1"/>
  <c r="K392" i="4" s="1"/>
  <c r="L393" i="4"/>
  <c r="K393" i="4" s="1" a="1"/>
  <c r="K393" i="4" s="1"/>
  <c r="M12" i="4"/>
  <c r="N12" i="4" s="1"/>
  <c r="M13" i="4"/>
  <c r="N13" i="4" s="1"/>
  <c r="M41" i="12"/>
  <c r="N40" i="12" s="1"/>
  <c r="R34" i="12"/>
  <c r="R36" i="12"/>
  <c r="R38" i="12"/>
  <c r="R28" i="12"/>
  <c r="R22" i="12"/>
  <c r="R14" i="12"/>
  <c r="R24" i="12"/>
  <c r="R26" i="12"/>
  <c r="R30" i="12"/>
  <c r="R32" i="12"/>
  <c r="R18" i="12"/>
  <c r="R20" i="12"/>
  <c r="R12" i="12"/>
  <c r="R10" i="12"/>
  <c r="R6" i="12"/>
  <c r="R2" i="12"/>
  <c r="N38" i="12"/>
  <c r="N42" i="12"/>
  <c r="N36" i="12"/>
  <c r="N34" i="12"/>
  <c r="N32" i="12"/>
  <c r="N30" i="12"/>
  <c r="N28" i="12"/>
  <c r="N26" i="12"/>
  <c r="N22" i="12"/>
  <c r="N18" i="12"/>
  <c r="N14" i="12"/>
  <c r="N12" i="12"/>
  <c r="N10" i="12"/>
  <c r="N6" i="12"/>
  <c r="N2" i="12"/>
  <c r="H8" i="12"/>
  <c r="H10" i="12"/>
  <c r="H12" i="12"/>
  <c r="H14" i="12"/>
  <c r="H16" i="12"/>
  <c r="H18" i="12"/>
  <c r="H20" i="12"/>
  <c r="H22" i="12"/>
  <c r="H24" i="12"/>
  <c r="H26" i="12"/>
  <c r="H28" i="12"/>
  <c r="H30" i="12"/>
  <c r="H32" i="12"/>
  <c r="H6" i="12"/>
  <c r="H2" i="12"/>
  <c r="H4" i="12"/>
  <c r="E8" i="12"/>
  <c r="E10" i="12"/>
  <c r="E12" i="12"/>
  <c r="E14" i="12"/>
  <c r="E16" i="12"/>
  <c r="E18" i="12"/>
  <c r="E20" i="12"/>
  <c r="E22" i="12"/>
  <c r="E24" i="12"/>
  <c r="E26" i="12"/>
  <c r="E28" i="12"/>
  <c r="E30" i="12"/>
  <c r="E32" i="12"/>
  <c r="E6" i="12"/>
  <c r="E4" i="12"/>
  <c r="E2" i="12"/>
  <c r="J4" i="11"/>
  <c r="J3" i="11"/>
  <c r="J2" i="11"/>
  <c r="K3" i="11" s="1"/>
  <c r="G369" i="4"/>
  <c r="G368" i="4"/>
  <c r="G353" i="4"/>
  <c r="G352" i="4"/>
  <c r="G367" i="4"/>
  <c r="G366" i="4"/>
  <c r="G348" i="4"/>
  <c r="G363" i="4"/>
  <c r="G362" i="4"/>
  <c r="G351" i="4"/>
  <c r="G350" i="4"/>
  <c r="G365" i="4"/>
  <c r="G364" i="4"/>
  <c r="G347" i="4"/>
  <c r="G346" i="4"/>
  <c r="G305" i="4"/>
  <c r="G4" i="9"/>
  <c r="G3" i="9"/>
  <c r="B3" i="10"/>
  <c r="I4" i="9"/>
  <c r="I3" i="9"/>
  <c r="D4" i="9"/>
  <c r="D3" i="9"/>
  <c r="G257" i="4"/>
  <c r="G270" i="4"/>
  <c r="G271" i="4"/>
  <c r="G286" i="4"/>
  <c r="G287" i="4"/>
  <c r="G302" i="4"/>
  <c r="G303" i="4"/>
  <c r="G272" i="4"/>
  <c r="G273" i="4"/>
  <c r="G288" i="4"/>
  <c r="G289" i="4"/>
  <c r="G304" i="4"/>
  <c r="G248" i="4"/>
  <c r="G249" i="4"/>
  <c r="G256" i="4"/>
  <c r="G242" i="4"/>
  <c r="G243" i="4"/>
  <c r="G250" i="4"/>
  <c r="G251" i="4"/>
  <c r="G246" i="4"/>
  <c r="G247" i="4"/>
  <c r="G254" i="4"/>
  <c r="G255" i="4"/>
  <c r="G244" i="4"/>
  <c r="G245" i="4"/>
  <c r="G252" i="4"/>
  <c r="G253" i="4"/>
  <c r="G269" i="4"/>
  <c r="G284" i="4"/>
  <c r="G285" i="4"/>
  <c r="G300" i="4"/>
  <c r="G301" i="4"/>
  <c r="G266" i="4"/>
  <c r="G267" i="4"/>
  <c r="G282" i="4"/>
  <c r="G283" i="4"/>
  <c r="G298" i="4"/>
  <c r="G299" i="4"/>
  <c r="G268" i="4"/>
  <c r="G205" i="4"/>
  <c r="G210" i="4"/>
  <c r="G211" i="4"/>
  <c r="G234" i="4"/>
  <c r="G235" i="4"/>
  <c r="G236" i="4"/>
  <c r="G237" i="4"/>
  <c r="G212" i="4"/>
  <c r="G213" i="4"/>
  <c r="G214" i="4"/>
  <c r="G215" i="4"/>
  <c r="G238" i="4"/>
  <c r="G239" i="4"/>
  <c r="G240" i="4"/>
  <c r="G241" i="4"/>
  <c r="G204" i="4"/>
  <c r="G229" i="4"/>
  <c r="G228" i="4"/>
  <c r="G209" i="4"/>
  <c r="G208" i="4"/>
  <c r="G225" i="4"/>
  <c r="G224" i="4"/>
  <c r="G203" i="4"/>
  <c r="G202" i="4"/>
  <c r="G169" i="4"/>
  <c r="G168" i="4"/>
  <c r="G183" i="4"/>
  <c r="G182" i="4"/>
  <c r="G69" i="4"/>
  <c r="G68" i="4"/>
  <c r="G35" i="4"/>
  <c r="G34" i="4"/>
  <c r="G67" i="4"/>
  <c r="G66" i="4"/>
  <c r="G33" i="4"/>
  <c r="G32" i="4"/>
  <c r="G131" i="4"/>
  <c r="G130" i="4"/>
  <c r="G153" i="4"/>
  <c r="G152" i="4"/>
  <c r="G175" i="4"/>
  <c r="G174" i="4"/>
  <c r="G171" i="4"/>
  <c r="G170" i="4"/>
  <c r="G149" i="4"/>
  <c r="G148" i="4"/>
  <c r="G127" i="4"/>
  <c r="G126" i="4"/>
  <c r="G119" i="4"/>
  <c r="G118" i="4"/>
  <c r="G117" i="4"/>
  <c r="G116" i="4"/>
  <c r="G91" i="4"/>
  <c r="G90" i="4"/>
  <c r="G89" i="4"/>
  <c r="G88" i="4"/>
  <c r="G115" i="4"/>
  <c r="G114" i="4"/>
  <c r="G111" i="4"/>
  <c r="G110" i="4"/>
  <c r="G107" i="4"/>
  <c r="G106" i="4"/>
  <c r="G103" i="4"/>
  <c r="G102" i="4"/>
  <c r="G85" i="4"/>
  <c r="G84" i="4"/>
  <c r="G83" i="4"/>
  <c r="G82" i="4"/>
  <c r="G77" i="4"/>
  <c r="G76" i="4"/>
  <c r="G75" i="4"/>
  <c r="G74" i="4"/>
  <c r="G49" i="4"/>
  <c r="G48" i="4"/>
  <c r="G47" i="4"/>
  <c r="G19" i="4"/>
  <c r="G18" i="4"/>
  <c r="G17" i="4"/>
  <c r="G16" i="4"/>
  <c r="G41" i="4"/>
  <c r="G40" i="4"/>
  <c r="G39" i="4"/>
  <c r="G38" i="4"/>
  <c r="G9" i="4"/>
  <c r="G8" i="4"/>
  <c r="G7" i="4"/>
  <c r="G6" i="4"/>
  <c r="G232" i="4"/>
  <c r="G233" i="4"/>
  <c r="G206" i="4"/>
  <c r="G207" i="4"/>
  <c r="G226" i="4"/>
  <c r="G227" i="4"/>
  <c r="G230" i="4"/>
  <c r="G231" i="4"/>
  <c r="G201" i="4"/>
  <c r="G200" i="4"/>
  <c r="G184" i="4"/>
  <c r="G185" i="4"/>
  <c r="G160" i="4"/>
  <c r="G161" i="4"/>
  <c r="G144" i="4"/>
  <c r="G145" i="4"/>
  <c r="G188" i="4"/>
  <c r="G189" i="4"/>
  <c r="G164" i="4"/>
  <c r="G165" i="4"/>
  <c r="G140" i="4"/>
  <c r="G141" i="4"/>
  <c r="G146" i="4"/>
  <c r="G147" i="4"/>
  <c r="G142" i="4"/>
  <c r="G143" i="4"/>
  <c r="G190" i="4"/>
  <c r="G191" i="4"/>
  <c r="G166" i="4"/>
  <c r="G167" i="4"/>
  <c r="G2" i="4"/>
  <c r="G3" i="4"/>
  <c r="G4" i="4"/>
  <c r="G5" i="4"/>
  <c r="G56" i="4"/>
  <c r="G57" i="4"/>
  <c r="G36" i="4"/>
  <c r="G37" i="4"/>
  <c r="G12" i="4"/>
  <c r="G13" i="4"/>
  <c r="G14" i="4"/>
  <c r="G15" i="4"/>
  <c r="G42" i="4"/>
  <c r="G43" i="4"/>
  <c r="G44" i="4"/>
  <c r="G45" i="4"/>
  <c r="G92" i="4"/>
  <c r="G93" i="4"/>
  <c r="G78" i="4"/>
  <c r="G79" i="4"/>
  <c r="G80" i="4"/>
  <c r="G81" i="4"/>
  <c r="G86" i="4"/>
  <c r="G87" i="4"/>
  <c r="G120" i="4"/>
  <c r="G121" i="4"/>
  <c r="G104" i="4"/>
  <c r="G105" i="4"/>
  <c r="G108" i="4"/>
  <c r="G109" i="4"/>
  <c r="G112" i="4"/>
  <c r="G113" i="4"/>
  <c r="G94" i="4"/>
  <c r="G95" i="4"/>
  <c r="G96" i="4"/>
  <c r="G97" i="4"/>
  <c r="G122" i="4"/>
  <c r="G123" i="4"/>
  <c r="G124" i="4"/>
  <c r="G125" i="4"/>
  <c r="G138" i="4"/>
  <c r="G139" i="4"/>
  <c r="G162" i="4"/>
  <c r="G163" i="4"/>
  <c r="G186" i="4"/>
  <c r="G187" i="4"/>
  <c r="G172" i="4"/>
  <c r="G173" i="4"/>
  <c r="G150" i="4"/>
  <c r="G151" i="4"/>
  <c r="G128" i="4"/>
  <c r="G129" i="4"/>
  <c r="G10" i="4"/>
  <c r="G11" i="4"/>
  <c r="G58" i="4"/>
  <c r="G59" i="4"/>
  <c r="G28" i="4"/>
  <c r="G29" i="4"/>
  <c r="G62" i="4"/>
  <c r="G63" i="4"/>
  <c r="G26" i="4"/>
  <c r="G27" i="4"/>
  <c r="G60" i="4"/>
  <c r="G61" i="4"/>
  <c r="G30" i="4"/>
  <c r="G31" i="4"/>
  <c r="G64" i="4"/>
  <c r="G6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<sst xmlns="http://schemas.openxmlformats.org/spreadsheetml/2006/main" count="2598" uniqueCount="70">
  <si>
    <t>Measurement</t>
  </si>
  <si>
    <t>Analysis Date</t>
  </si>
  <si>
    <t>Method</t>
  </si>
  <si>
    <t>m0 (g)</t>
  </si>
  <si>
    <t>m1 (g)</t>
  </si>
  <si>
    <t>Vol (L)</t>
  </si>
  <si>
    <t>Value</t>
  </si>
  <si>
    <t>Unit</t>
  </si>
  <si>
    <t>Station</t>
  </si>
  <si>
    <t>Date (enter end date here)</t>
  </si>
  <si>
    <t>Weekday</t>
  </si>
  <si>
    <t>Sample start date</t>
  </si>
  <si>
    <t>TSS</t>
  </si>
  <si>
    <t>None</t>
  </si>
  <si>
    <t>mg/L</t>
  </si>
  <si>
    <t>East</t>
  </si>
  <si>
    <t>Homogenization</t>
  </si>
  <si>
    <t>Dilution 50%</t>
  </si>
  <si>
    <t>Dilution 50%+Homogenization</t>
  </si>
  <si>
    <t>TS</t>
  </si>
  <si>
    <t>West</t>
  </si>
  <si>
    <t>NH4</t>
  </si>
  <si>
    <t>pH</t>
  </si>
  <si>
    <t xml:space="preserve"> </t>
  </si>
  <si>
    <t>Conductivity</t>
  </si>
  <si>
    <t>Column Labels</t>
  </si>
  <si>
    <t>East Total</t>
  </si>
  <si>
    <t>West Total</t>
  </si>
  <si>
    <t>Grand Total</t>
  </si>
  <si>
    <t>TS Total</t>
  </si>
  <si>
    <t>TSS Total</t>
  </si>
  <si>
    <t>Average of Value</t>
  </si>
  <si>
    <t>Measurment</t>
  </si>
  <si>
    <t>m0</t>
  </si>
  <si>
    <t>m1</t>
  </si>
  <si>
    <t>Volume (L)</t>
  </si>
  <si>
    <t xml:space="preserve">Value </t>
  </si>
  <si>
    <t xml:space="preserve">Date </t>
  </si>
  <si>
    <t>Average</t>
  </si>
  <si>
    <t>TS*</t>
  </si>
  <si>
    <t>TDS*</t>
  </si>
  <si>
    <t>TSS*</t>
  </si>
  <si>
    <t>mg NaCl</t>
  </si>
  <si>
    <t>m2</t>
  </si>
  <si>
    <t>%of difference</t>
  </si>
  <si>
    <t>NaCl</t>
  </si>
  <si>
    <t>Date</t>
  </si>
  <si>
    <t>Value (mg/L)</t>
  </si>
  <si>
    <t>stdev</t>
  </si>
  <si>
    <t>Stdv</t>
  </si>
  <si>
    <t>Quebec_Est_WWTP</t>
  </si>
  <si>
    <t>Quebec_Ouest_WWTP</t>
  </si>
  <si>
    <t>siteID</t>
  </si>
  <si>
    <t xml:space="preserve">TS </t>
  </si>
  <si>
    <t>Sample end date</t>
  </si>
  <si>
    <t>Dilution</t>
  </si>
  <si>
    <t>NTU</t>
  </si>
  <si>
    <t>Turbidity</t>
  </si>
  <si>
    <t>qualityFlag</t>
  </si>
  <si>
    <t>Yes</t>
  </si>
  <si>
    <t xml:space="preserve">Yes </t>
  </si>
  <si>
    <t>fraction analyzed</t>
  </si>
  <si>
    <t>ph</t>
  </si>
  <si>
    <t>mixed</t>
  </si>
  <si>
    <t>liquid</t>
  </si>
  <si>
    <t>uS/cm</t>
  </si>
  <si>
    <t>Dilution error</t>
  </si>
  <si>
    <t>YES</t>
  </si>
  <si>
    <t>High m0 : low storage time in the convection oven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</si>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</sst>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d/yy;@"/>
    <numFmt numFmtId="165" formatCode="m/d/yy\ h:mm;@"/>
    <numFmt numFmtId="166" formatCode="m/d/yyyy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97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/>
    <xf numFmtId="14" fontId="0" fillId="0" borderId="0" xfId="0" applyNumberFormat="1" applyFont="1" applyFill="1" applyBorder="1"/>
    <xf numFmtId="14" fontId="0" fillId="0" borderId="0" xfId="0" applyNumberFormat="1" applyFont="1" applyFill="1"/>
    <xf numFmtId="0" fontId="0" fillId="0" borderId="0" xfId="0" applyNumberFormat="1" applyFont="1" applyFill="1"/>
    <xf numFmtId="0" fontId="1" fillId="0" borderId="0" xfId="0" applyFont="1" applyFill="1" applyBorder="1"/>
    <xf numFmtId="0" fontId="1" fillId="0" borderId="0" xfId="0" applyFont="1" applyFill="1"/>
    <xf numFmtId="14" fontId="1" fillId="0" borderId="0" xfId="0" applyNumberFormat="1" applyFont="1" applyFill="1"/>
    <xf numFmtId="0" fontId="0" fillId="0" borderId="0" xfId="0" pivotButton="1"/>
    <xf numFmtId="0" fontId="0" fillId="0" borderId="0" xfId="0" applyNumberFormat="1"/>
    <xf numFmtId="0" fontId="4" fillId="0" borderId="0" xfId="0" applyFont="1" applyFill="1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1" xfId="0" applyFont="1" applyFill="1" applyBorder="1"/>
    <xf numFmtId="0" fontId="0" fillId="0" borderId="7" xfId="0" applyFont="1" applyBorder="1"/>
    <xf numFmtId="0" fontId="0" fillId="0" borderId="1" xfId="0" applyFont="1" applyBorder="1"/>
    <xf numFmtId="0" fontId="0" fillId="2" borderId="7" xfId="0" applyFont="1" applyFill="1" applyBorder="1"/>
    <xf numFmtId="0" fontId="1" fillId="0" borderId="0" xfId="0" applyNumberFormat="1" applyFont="1" applyFill="1"/>
    <xf numFmtId="0" fontId="0" fillId="2" borderId="1" xfId="0" applyNumberFormat="1" applyFont="1" applyFill="1" applyBorder="1"/>
    <xf numFmtId="0" fontId="0" fillId="0" borderId="1" xfId="0" applyNumberFormat="1" applyFont="1" applyBorder="1"/>
    <xf numFmtId="14" fontId="0" fillId="0" borderId="1" xfId="0" applyNumberFormat="1" applyFont="1" applyBorder="1"/>
    <xf numFmtId="164" fontId="0" fillId="0" borderId="1" xfId="0" applyNumberFormat="1" applyFont="1" applyBorder="1"/>
    <xf numFmtId="0" fontId="0" fillId="0" borderId="0" xfId="0" applyNumberFormat="1" applyFont="1" applyFill="1" applyBorder="1"/>
    <xf numFmtId="0" fontId="7" fillId="0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NumberFormat="1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3" borderId="11" xfId="0" applyNumberFormat="1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NumberFormat="1" applyFont="1" applyFill="1" applyBorder="1"/>
    <xf numFmtId="0" fontId="7" fillId="0" borderId="14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2" fontId="0" fillId="3" borderId="0" xfId="0" applyNumberFormat="1" applyFont="1" applyFill="1" applyBorder="1"/>
    <xf numFmtId="2" fontId="1" fillId="3" borderId="0" xfId="0" applyNumberFormat="1" applyFont="1" applyFill="1" applyBorder="1"/>
    <xf numFmtId="2" fontId="0" fillId="3" borderId="11" xfId="0" applyNumberFormat="1" applyFont="1" applyFill="1" applyBorder="1"/>
    <xf numFmtId="2" fontId="0" fillId="4" borderId="0" xfId="0" applyNumberFormat="1" applyFont="1" applyFill="1" applyBorder="1"/>
    <xf numFmtId="2" fontId="0" fillId="4" borderId="11" xfId="0" applyNumberFormat="1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5" borderId="0" xfId="0" applyNumberFormat="1" applyFont="1" applyFill="1" applyBorder="1"/>
    <xf numFmtId="0" fontId="0" fillId="5" borderId="11" xfId="0" applyNumberFormat="1" applyFont="1" applyFill="1" applyBorder="1"/>
    <xf numFmtId="0" fontId="0" fillId="5" borderId="0" xfId="0" applyFont="1" applyFill="1" applyBorder="1"/>
    <xf numFmtId="0" fontId="0" fillId="5" borderId="11" xfId="0" applyFont="1" applyFill="1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Fill="1"/>
    <xf numFmtId="165" fontId="2" fillId="0" borderId="0" xfId="0" applyNumberFormat="1" applyFont="1" applyFill="1"/>
    <xf numFmtId="165" fontId="0" fillId="0" borderId="0" xfId="0" applyNumberFormat="1" applyFont="1" applyFill="1"/>
    <xf numFmtId="0" fontId="2" fillId="6" borderId="0" xfId="0" applyFont="1" applyFill="1" applyBorder="1"/>
    <xf numFmtId="165" fontId="0" fillId="0" borderId="0" xfId="0" applyNumberFormat="1" applyFont="1" applyFill="1" applyBorder="1"/>
    <xf numFmtId="14" fontId="1" fillId="0" borderId="0" xfId="0" applyNumberFormat="1" applyFont="1" applyFill="1" applyBorder="1"/>
    <xf numFmtId="165" fontId="1" fillId="0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/>
    <xf numFmtId="49" fontId="1" fillId="0" borderId="0" xfId="0" applyNumberFormat="1" applyFont="1" applyFill="1"/>
    <xf numFmtId="49" fontId="0" fillId="0" borderId="0" xfId="0" applyNumberFormat="1" applyFont="1" applyFill="1" applyBorder="1"/>
    <xf numFmtId="49" fontId="0" fillId="0" borderId="0" xfId="0" applyNumberFormat="1"/>
    <xf numFmtId="166" fontId="0" fillId="0" borderId="0" xfId="0" applyNumberFormat="1" applyFont="1" applyFill="1"/>
    <xf numFmtId="2" fontId="7" fillId="3" borderId="5" xfId="0" applyNumberFormat="1" applyFont="1" applyFill="1" applyBorder="1" applyAlignment="1">
      <alignment horizontal="center" vertical="center"/>
    </xf>
    <xf numFmtId="2" fontId="7" fillId="3" borderId="6" xfId="0" applyNumberFormat="1" applyFont="1" applyFill="1" applyBorder="1" applyAlignment="1">
      <alignment horizontal="center" vertical="center"/>
    </xf>
    <xf numFmtId="14" fontId="0" fillId="0" borderId="4" xfId="0" applyNumberFormat="1" applyFont="1" applyFill="1" applyBorder="1" applyAlignment="1">
      <alignment horizontal="center"/>
    </xf>
    <xf numFmtId="14" fontId="0" fillId="0" borderId="5" xfId="0" applyNumberFormat="1" applyFont="1" applyFill="1" applyBorder="1" applyAlignment="1">
      <alignment horizontal="center"/>
    </xf>
    <xf numFmtId="14" fontId="7" fillId="0" borderId="5" xfId="0" applyNumberFormat="1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4" fontId="7" fillId="0" borderId="4" xfId="0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 vertical="center"/>
    </xf>
    <xf numFmtId="2" fontId="7" fillId="4" borderId="5" xfId="0" applyNumberFormat="1" applyFont="1" applyFill="1" applyBorder="1" applyAlignment="1">
      <alignment horizontal="center" vertical="center"/>
    </xf>
    <xf numFmtId="14" fontId="0" fillId="0" borderId="15" xfId="0" applyNumberFormat="1" applyFont="1" applyFill="1" applyBorder="1" applyAlignment="1">
      <alignment horizontal="center"/>
    </xf>
    <xf numFmtId="14" fontId="0" fillId="0" borderId="6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/>
    </xf>
    <xf numFmtId="2" fontId="7" fillId="4" borderId="6" xfId="0" applyNumberFormat="1" applyFont="1" applyFill="1" applyBorder="1" applyAlignment="1">
      <alignment horizontal="center" vertical="center"/>
    </xf>
    <xf numFmtId="2" fontId="7" fillId="4" borderId="4" xfId="0" applyNumberFormat="1" applyFont="1" applyFill="1" applyBorder="1" applyAlignment="1">
      <alignment horizontal="center" vertical="center"/>
    </xf>
    <xf numFmtId="14" fontId="0" fillId="0" borderId="17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DAEDEFAC-B7BD-4F93-B3E5-1447FE793631}"/>
  </cellStyles>
  <dxfs count="22">
    <dxf>
      <numFmt numFmtId="166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m/d/yy\ h:mm;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19557323005847"/>
          <c:y val="9.6151027218587967E-2"/>
          <c:w val="0.76414812769049856"/>
          <c:h val="0.63521622807444478"/>
        </c:manualLayout>
      </c:layout>
      <c:scatterChart>
        <c:scatterStyle val="lineMarker"/>
        <c:varyColors val="0"/>
        <c:ser>
          <c:idx val="0"/>
          <c:order val="0"/>
          <c:tx>
            <c:v>mg/L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'Lab analyses'!$J$2:$J$446</c:f>
              <c:numCache>
                <c:formatCode>m/d/yy</c:formatCode>
                <c:ptCount val="445"/>
                <c:pt idx="0">
                  <c:v>44228</c:v>
                </c:pt>
                <c:pt idx="1">
                  <c:v>44228</c:v>
                </c:pt>
                <c:pt idx="2">
                  <c:v>44228</c:v>
                </c:pt>
                <c:pt idx="3">
                  <c:v>44228</c:v>
                </c:pt>
                <c:pt idx="4">
                  <c:v>44228</c:v>
                </c:pt>
                <c:pt idx="5">
                  <c:v>44228</c:v>
                </c:pt>
                <c:pt idx="6">
                  <c:v>44228</c:v>
                </c:pt>
                <c:pt idx="7">
                  <c:v>44228</c:v>
                </c:pt>
                <c:pt idx="8">
                  <c:v>44228</c:v>
                </c:pt>
                <c:pt idx="9">
                  <c:v>44228</c:v>
                </c:pt>
                <c:pt idx="10">
                  <c:v>44228</c:v>
                </c:pt>
                <c:pt idx="11">
                  <c:v>44228</c:v>
                </c:pt>
                <c:pt idx="12">
                  <c:v>44228</c:v>
                </c:pt>
                <c:pt idx="13">
                  <c:v>44228</c:v>
                </c:pt>
                <c:pt idx="14">
                  <c:v>44228</c:v>
                </c:pt>
                <c:pt idx="15">
                  <c:v>44228</c:v>
                </c:pt>
                <c:pt idx="16">
                  <c:v>44228</c:v>
                </c:pt>
                <c:pt idx="17">
                  <c:v>44228</c:v>
                </c:pt>
                <c:pt idx="18">
                  <c:v>44228</c:v>
                </c:pt>
                <c:pt idx="19">
                  <c:v>44228</c:v>
                </c:pt>
                <c:pt idx="20">
                  <c:v>44228</c:v>
                </c:pt>
                <c:pt idx="21">
                  <c:v>44228</c:v>
                </c:pt>
                <c:pt idx="22">
                  <c:v>44228</c:v>
                </c:pt>
                <c:pt idx="23">
                  <c:v>44228</c:v>
                </c:pt>
                <c:pt idx="24">
                  <c:v>44228</c:v>
                </c:pt>
                <c:pt idx="25">
                  <c:v>44228</c:v>
                </c:pt>
                <c:pt idx="26">
                  <c:v>44228</c:v>
                </c:pt>
                <c:pt idx="27">
                  <c:v>44228</c:v>
                </c:pt>
                <c:pt idx="28">
                  <c:v>44228</c:v>
                </c:pt>
                <c:pt idx="29">
                  <c:v>44228</c:v>
                </c:pt>
                <c:pt idx="30">
                  <c:v>44228</c:v>
                </c:pt>
                <c:pt idx="31">
                  <c:v>44228</c:v>
                </c:pt>
                <c:pt idx="32">
                  <c:v>44228</c:v>
                </c:pt>
                <c:pt idx="33">
                  <c:v>44228</c:v>
                </c:pt>
                <c:pt idx="34">
                  <c:v>44229</c:v>
                </c:pt>
                <c:pt idx="35">
                  <c:v>44229</c:v>
                </c:pt>
                <c:pt idx="36">
                  <c:v>44229</c:v>
                </c:pt>
                <c:pt idx="37">
                  <c:v>44229</c:v>
                </c:pt>
                <c:pt idx="38">
                  <c:v>44229</c:v>
                </c:pt>
                <c:pt idx="39">
                  <c:v>44229</c:v>
                </c:pt>
                <c:pt idx="40">
                  <c:v>44229</c:v>
                </c:pt>
                <c:pt idx="41">
                  <c:v>44229</c:v>
                </c:pt>
                <c:pt idx="42">
                  <c:v>44229</c:v>
                </c:pt>
                <c:pt idx="43">
                  <c:v>44229</c:v>
                </c:pt>
                <c:pt idx="44">
                  <c:v>44229</c:v>
                </c:pt>
                <c:pt idx="45">
                  <c:v>44229</c:v>
                </c:pt>
                <c:pt idx="46">
                  <c:v>44229</c:v>
                </c:pt>
                <c:pt idx="47">
                  <c:v>44229</c:v>
                </c:pt>
                <c:pt idx="48">
                  <c:v>44229</c:v>
                </c:pt>
                <c:pt idx="49">
                  <c:v>44229</c:v>
                </c:pt>
                <c:pt idx="50">
                  <c:v>44229</c:v>
                </c:pt>
                <c:pt idx="51">
                  <c:v>44229</c:v>
                </c:pt>
                <c:pt idx="52">
                  <c:v>44229</c:v>
                </c:pt>
                <c:pt idx="53">
                  <c:v>44229</c:v>
                </c:pt>
                <c:pt idx="54">
                  <c:v>44229</c:v>
                </c:pt>
                <c:pt idx="55">
                  <c:v>44229</c:v>
                </c:pt>
                <c:pt idx="56">
                  <c:v>44229</c:v>
                </c:pt>
                <c:pt idx="57">
                  <c:v>44229</c:v>
                </c:pt>
                <c:pt idx="58">
                  <c:v>44229</c:v>
                </c:pt>
                <c:pt idx="59">
                  <c:v>44229</c:v>
                </c:pt>
                <c:pt idx="60">
                  <c:v>44229</c:v>
                </c:pt>
                <c:pt idx="61">
                  <c:v>44229</c:v>
                </c:pt>
                <c:pt idx="62">
                  <c:v>44229</c:v>
                </c:pt>
                <c:pt idx="63">
                  <c:v>44229</c:v>
                </c:pt>
                <c:pt idx="64">
                  <c:v>44229</c:v>
                </c:pt>
                <c:pt idx="65">
                  <c:v>44229</c:v>
                </c:pt>
                <c:pt idx="66">
                  <c:v>44229</c:v>
                </c:pt>
                <c:pt idx="67">
                  <c:v>44229</c:v>
                </c:pt>
                <c:pt idx="68">
                  <c:v>44230</c:v>
                </c:pt>
                <c:pt idx="69">
                  <c:v>44230</c:v>
                </c:pt>
                <c:pt idx="70">
                  <c:v>44230</c:v>
                </c:pt>
                <c:pt idx="71">
                  <c:v>44230</c:v>
                </c:pt>
                <c:pt idx="72">
                  <c:v>44230</c:v>
                </c:pt>
                <c:pt idx="73">
                  <c:v>44230</c:v>
                </c:pt>
                <c:pt idx="74">
                  <c:v>44230</c:v>
                </c:pt>
                <c:pt idx="75">
                  <c:v>44230</c:v>
                </c:pt>
                <c:pt idx="76">
                  <c:v>44230</c:v>
                </c:pt>
                <c:pt idx="77">
                  <c:v>44230</c:v>
                </c:pt>
                <c:pt idx="78">
                  <c:v>44230</c:v>
                </c:pt>
                <c:pt idx="79">
                  <c:v>44230</c:v>
                </c:pt>
                <c:pt idx="80">
                  <c:v>44230</c:v>
                </c:pt>
                <c:pt idx="81">
                  <c:v>44230</c:v>
                </c:pt>
                <c:pt idx="82">
                  <c:v>44230</c:v>
                </c:pt>
                <c:pt idx="83">
                  <c:v>44230</c:v>
                </c:pt>
                <c:pt idx="84">
                  <c:v>44230</c:v>
                </c:pt>
                <c:pt idx="85">
                  <c:v>44230</c:v>
                </c:pt>
                <c:pt idx="86">
                  <c:v>44230</c:v>
                </c:pt>
                <c:pt idx="87">
                  <c:v>44230</c:v>
                </c:pt>
                <c:pt idx="88">
                  <c:v>44230</c:v>
                </c:pt>
                <c:pt idx="89">
                  <c:v>44230</c:v>
                </c:pt>
                <c:pt idx="90">
                  <c:v>44230</c:v>
                </c:pt>
                <c:pt idx="91">
                  <c:v>44230</c:v>
                </c:pt>
                <c:pt idx="92">
                  <c:v>44230</c:v>
                </c:pt>
                <c:pt idx="93">
                  <c:v>44230</c:v>
                </c:pt>
                <c:pt idx="94">
                  <c:v>44230</c:v>
                </c:pt>
                <c:pt idx="95">
                  <c:v>44230</c:v>
                </c:pt>
                <c:pt idx="96">
                  <c:v>44231</c:v>
                </c:pt>
                <c:pt idx="97">
                  <c:v>44231</c:v>
                </c:pt>
                <c:pt idx="98">
                  <c:v>44231</c:v>
                </c:pt>
                <c:pt idx="99">
                  <c:v>44231</c:v>
                </c:pt>
                <c:pt idx="100">
                  <c:v>44231</c:v>
                </c:pt>
                <c:pt idx="101">
                  <c:v>44231</c:v>
                </c:pt>
                <c:pt idx="102">
                  <c:v>44231</c:v>
                </c:pt>
                <c:pt idx="103">
                  <c:v>44231</c:v>
                </c:pt>
                <c:pt idx="104">
                  <c:v>44231</c:v>
                </c:pt>
                <c:pt idx="105">
                  <c:v>44231</c:v>
                </c:pt>
                <c:pt idx="106">
                  <c:v>44231</c:v>
                </c:pt>
                <c:pt idx="107">
                  <c:v>44231</c:v>
                </c:pt>
                <c:pt idx="108">
                  <c:v>44231</c:v>
                </c:pt>
                <c:pt idx="109">
                  <c:v>44231</c:v>
                </c:pt>
                <c:pt idx="110">
                  <c:v>44231</c:v>
                </c:pt>
                <c:pt idx="111">
                  <c:v>44231</c:v>
                </c:pt>
                <c:pt idx="112">
                  <c:v>44231</c:v>
                </c:pt>
                <c:pt idx="113">
                  <c:v>44231</c:v>
                </c:pt>
                <c:pt idx="114">
                  <c:v>44231</c:v>
                </c:pt>
                <c:pt idx="115">
                  <c:v>44231</c:v>
                </c:pt>
                <c:pt idx="116">
                  <c:v>44231</c:v>
                </c:pt>
                <c:pt idx="117">
                  <c:v>44231</c:v>
                </c:pt>
                <c:pt idx="118">
                  <c:v>44231</c:v>
                </c:pt>
                <c:pt idx="119">
                  <c:v>44231</c:v>
                </c:pt>
                <c:pt idx="120">
                  <c:v>44231</c:v>
                </c:pt>
                <c:pt idx="121">
                  <c:v>44231</c:v>
                </c:pt>
                <c:pt idx="122">
                  <c:v>44231</c:v>
                </c:pt>
                <c:pt idx="123">
                  <c:v>44231</c:v>
                </c:pt>
                <c:pt idx="124">
                  <c:v>44232</c:v>
                </c:pt>
                <c:pt idx="125">
                  <c:v>44232</c:v>
                </c:pt>
                <c:pt idx="126">
                  <c:v>44232</c:v>
                </c:pt>
                <c:pt idx="127">
                  <c:v>44232</c:v>
                </c:pt>
                <c:pt idx="128">
                  <c:v>44232</c:v>
                </c:pt>
                <c:pt idx="129">
                  <c:v>44232</c:v>
                </c:pt>
                <c:pt idx="130">
                  <c:v>44232</c:v>
                </c:pt>
                <c:pt idx="131">
                  <c:v>44232</c:v>
                </c:pt>
                <c:pt idx="132">
                  <c:v>44232</c:v>
                </c:pt>
                <c:pt idx="133">
                  <c:v>44232</c:v>
                </c:pt>
                <c:pt idx="134">
                  <c:v>44232</c:v>
                </c:pt>
                <c:pt idx="135">
                  <c:v>44232</c:v>
                </c:pt>
                <c:pt idx="136">
                  <c:v>44232</c:v>
                </c:pt>
                <c:pt idx="137">
                  <c:v>44232</c:v>
                </c:pt>
                <c:pt idx="138">
                  <c:v>44232</c:v>
                </c:pt>
                <c:pt idx="139">
                  <c:v>44232</c:v>
                </c:pt>
                <c:pt idx="140">
                  <c:v>44232</c:v>
                </c:pt>
                <c:pt idx="141">
                  <c:v>44232</c:v>
                </c:pt>
                <c:pt idx="142">
                  <c:v>44232</c:v>
                </c:pt>
                <c:pt idx="143">
                  <c:v>44232</c:v>
                </c:pt>
                <c:pt idx="144">
                  <c:v>44232</c:v>
                </c:pt>
                <c:pt idx="145">
                  <c:v>44232</c:v>
                </c:pt>
                <c:pt idx="146">
                  <c:v>44233</c:v>
                </c:pt>
                <c:pt idx="147">
                  <c:v>44233</c:v>
                </c:pt>
                <c:pt idx="148">
                  <c:v>44233</c:v>
                </c:pt>
                <c:pt idx="149">
                  <c:v>44233</c:v>
                </c:pt>
                <c:pt idx="150">
                  <c:v>44233</c:v>
                </c:pt>
                <c:pt idx="151">
                  <c:v>44233</c:v>
                </c:pt>
                <c:pt idx="152">
                  <c:v>44233</c:v>
                </c:pt>
                <c:pt idx="153">
                  <c:v>44233</c:v>
                </c:pt>
                <c:pt idx="154">
                  <c:v>44233</c:v>
                </c:pt>
                <c:pt idx="155">
                  <c:v>44233</c:v>
                </c:pt>
                <c:pt idx="156">
                  <c:v>44233</c:v>
                </c:pt>
                <c:pt idx="157">
                  <c:v>44233</c:v>
                </c:pt>
                <c:pt idx="158">
                  <c:v>44233</c:v>
                </c:pt>
                <c:pt idx="159">
                  <c:v>44233</c:v>
                </c:pt>
                <c:pt idx="160">
                  <c:v>44233</c:v>
                </c:pt>
                <c:pt idx="161">
                  <c:v>44233</c:v>
                </c:pt>
                <c:pt idx="162">
                  <c:v>44233</c:v>
                </c:pt>
                <c:pt idx="163">
                  <c:v>44233</c:v>
                </c:pt>
                <c:pt idx="164">
                  <c:v>44233</c:v>
                </c:pt>
                <c:pt idx="165">
                  <c:v>44233</c:v>
                </c:pt>
                <c:pt idx="166">
                  <c:v>44233</c:v>
                </c:pt>
                <c:pt idx="167">
                  <c:v>44233</c:v>
                </c:pt>
                <c:pt idx="168">
                  <c:v>44234</c:v>
                </c:pt>
                <c:pt idx="169">
                  <c:v>44234</c:v>
                </c:pt>
                <c:pt idx="170">
                  <c:v>44234</c:v>
                </c:pt>
                <c:pt idx="171">
                  <c:v>44234</c:v>
                </c:pt>
                <c:pt idx="172">
                  <c:v>44234</c:v>
                </c:pt>
                <c:pt idx="173">
                  <c:v>44234</c:v>
                </c:pt>
                <c:pt idx="174">
                  <c:v>44234</c:v>
                </c:pt>
                <c:pt idx="175">
                  <c:v>44234</c:v>
                </c:pt>
                <c:pt idx="176">
                  <c:v>44234</c:v>
                </c:pt>
                <c:pt idx="177">
                  <c:v>44234</c:v>
                </c:pt>
                <c:pt idx="178">
                  <c:v>44234</c:v>
                </c:pt>
                <c:pt idx="179">
                  <c:v>44234</c:v>
                </c:pt>
                <c:pt idx="180">
                  <c:v>44234</c:v>
                </c:pt>
                <c:pt idx="181">
                  <c:v>44234</c:v>
                </c:pt>
                <c:pt idx="182">
                  <c:v>44234</c:v>
                </c:pt>
                <c:pt idx="183">
                  <c:v>44234</c:v>
                </c:pt>
                <c:pt idx="184">
                  <c:v>44234</c:v>
                </c:pt>
                <c:pt idx="185">
                  <c:v>44234</c:v>
                </c:pt>
                <c:pt idx="186">
                  <c:v>44234</c:v>
                </c:pt>
                <c:pt idx="187">
                  <c:v>44234</c:v>
                </c:pt>
                <c:pt idx="188">
                  <c:v>44234</c:v>
                </c:pt>
                <c:pt idx="189">
                  <c:v>44234</c:v>
                </c:pt>
                <c:pt idx="190">
                  <c:v>44235</c:v>
                </c:pt>
                <c:pt idx="191">
                  <c:v>44235</c:v>
                </c:pt>
                <c:pt idx="192">
                  <c:v>44235</c:v>
                </c:pt>
                <c:pt idx="193">
                  <c:v>44235</c:v>
                </c:pt>
                <c:pt idx="194">
                  <c:v>44235</c:v>
                </c:pt>
                <c:pt idx="195">
                  <c:v>44235</c:v>
                </c:pt>
                <c:pt idx="196">
                  <c:v>44235</c:v>
                </c:pt>
                <c:pt idx="197">
                  <c:v>44235</c:v>
                </c:pt>
                <c:pt idx="198">
                  <c:v>44235</c:v>
                </c:pt>
                <c:pt idx="199">
                  <c:v>44235</c:v>
                </c:pt>
                <c:pt idx="200">
                  <c:v>44235</c:v>
                </c:pt>
                <c:pt idx="201">
                  <c:v>44235</c:v>
                </c:pt>
                <c:pt idx="202">
                  <c:v>44235</c:v>
                </c:pt>
                <c:pt idx="203">
                  <c:v>44235</c:v>
                </c:pt>
                <c:pt idx="204">
                  <c:v>44235</c:v>
                </c:pt>
                <c:pt idx="205">
                  <c:v>44235</c:v>
                </c:pt>
                <c:pt idx="206">
                  <c:v>44235</c:v>
                </c:pt>
                <c:pt idx="207">
                  <c:v>44235</c:v>
                </c:pt>
                <c:pt idx="208">
                  <c:v>44235</c:v>
                </c:pt>
                <c:pt idx="209">
                  <c:v>44235</c:v>
                </c:pt>
                <c:pt idx="210">
                  <c:v>44235</c:v>
                </c:pt>
                <c:pt idx="211">
                  <c:v>44235</c:v>
                </c:pt>
                <c:pt idx="212">
                  <c:v>44235</c:v>
                </c:pt>
                <c:pt idx="213">
                  <c:v>44235</c:v>
                </c:pt>
                <c:pt idx="214">
                  <c:v>44236</c:v>
                </c:pt>
                <c:pt idx="215">
                  <c:v>44236</c:v>
                </c:pt>
                <c:pt idx="216">
                  <c:v>44236</c:v>
                </c:pt>
                <c:pt idx="217">
                  <c:v>44236</c:v>
                </c:pt>
                <c:pt idx="218">
                  <c:v>44236</c:v>
                </c:pt>
                <c:pt idx="219">
                  <c:v>44236</c:v>
                </c:pt>
                <c:pt idx="220">
                  <c:v>44236</c:v>
                </c:pt>
                <c:pt idx="221">
                  <c:v>44236</c:v>
                </c:pt>
                <c:pt idx="222">
                  <c:v>44236</c:v>
                </c:pt>
                <c:pt idx="223">
                  <c:v>44236</c:v>
                </c:pt>
                <c:pt idx="224">
                  <c:v>44236</c:v>
                </c:pt>
                <c:pt idx="225">
                  <c:v>44236</c:v>
                </c:pt>
                <c:pt idx="226">
                  <c:v>44236</c:v>
                </c:pt>
                <c:pt idx="227">
                  <c:v>44236</c:v>
                </c:pt>
                <c:pt idx="228">
                  <c:v>44236</c:v>
                </c:pt>
                <c:pt idx="229">
                  <c:v>44236</c:v>
                </c:pt>
                <c:pt idx="230">
                  <c:v>44236</c:v>
                </c:pt>
                <c:pt idx="231">
                  <c:v>44236</c:v>
                </c:pt>
                <c:pt idx="232">
                  <c:v>44236</c:v>
                </c:pt>
                <c:pt idx="233">
                  <c:v>44236</c:v>
                </c:pt>
                <c:pt idx="234">
                  <c:v>44236</c:v>
                </c:pt>
                <c:pt idx="235">
                  <c:v>44236</c:v>
                </c:pt>
                <c:pt idx="236">
                  <c:v>44236</c:v>
                </c:pt>
                <c:pt idx="237">
                  <c:v>44236</c:v>
                </c:pt>
                <c:pt idx="238">
                  <c:v>44236</c:v>
                </c:pt>
                <c:pt idx="239">
                  <c:v>44236</c:v>
                </c:pt>
                <c:pt idx="240">
                  <c:v>44237</c:v>
                </c:pt>
                <c:pt idx="241">
                  <c:v>44237</c:v>
                </c:pt>
                <c:pt idx="242">
                  <c:v>44237</c:v>
                </c:pt>
                <c:pt idx="243">
                  <c:v>44237</c:v>
                </c:pt>
                <c:pt idx="244">
                  <c:v>44237</c:v>
                </c:pt>
                <c:pt idx="245">
                  <c:v>44237</c:v>
                </c:pt>
                <c:pt idx="246">
                  <c:v>44237</c:v>
                </c:pt>
                <c:pt idx="247">
                  <c:v>44237</c:v>
                </c:pt>
                <c:pt idx="248">
                  <c:v>44238</c:v>
                </c:pt>
                <c:pt idx="249">
                  <c:v>44238</c:v>
                </c:pt>
                <c:pt idx="250">
                  <c:v>44238</c:v>
                </c:pt>
                <c:pt idx="251">
                  <c:v>44238</c:v>
                </c:pt>
                <c:pt idx="252">
                  <c:v>44238</c:v>
                </c:pt>
                <c:pt idx="253">
                  <c:v>44238</c:v>
                </c:pt>
                <c:pt idx="254">
                  <c:v>44238</c:v>
                </c:pt>
                <c:pt idx="255">
                  <c:v>44238</c:v>
                </c:pt>
                <c:pt idx="256">
                  <c:v>44239</c:v>
                </c:pt>
                <c:pt idx="257">
                  <c:v>44239</c:v>
                </c:pt>
                <c:pt idx="258">
                  <c:v>44239</c:v>
                </c:pt>
                <c:pt idx="259">
                  <c:v>44239</c:v>
                </c:pt>
                <c:pt idx="260">
                  <c:v>44239</c:v>
                </c:pt>
                <c:pt idx="261">
                  <c:v>44239</c:v>
                </c:pt>
                <c:pt idx="262">
                  <c:v>44239</c:v>
                </c:pt>
                <c:pt idx="263">
                  <c:v>44239</c:v>
                </c:pt>
                <c:pt idx="264">
                  <c:v>44239</c:v>
                </c:pt>
                <c:pt idx="265">
                  <c:v>44239</c:v>
                </c:pt>
                <c:pt idx="266">
                  <c:v>44239</c:v>
                </c:pt>
                <c:pt idx="267">
                  <c:v>44239</c:v>
                </c:pt>
                <c:pt idx="268">
                  <c:v>44239</c:v>
                </c:pt>
                <c:pt idx="269">
                  <c:v>44239</c:v>
                </c:pt>
                <c:pt idx="270">
                  <c:v>44239</c:v>
                </c:pt>
                <c:pt idx="271">
                  <c:v>44239</c:v>
                </c:pt>
                <c:pt idx="272">
                  <c:v>44240</c:v>
                </c:pt>
                <c:pt idx="273">
                  <c:v>44240</c:v>
                </c:pt>
                <c:pt idx="274">
                  <c:v>44240</c:v>
                </c:pt>
                <c:pt idx="275">
                  <c:v>44240</c:v>
                </c:pt>
                <c:pt idx="276">
                  <c:v>44240</c:v>
                </c:pt>
                <c:pt idx="277">
                  <c:v>44240</c:v>
                </c:pt>
                <c:pt idx="278">
                  <c:v>44240</c:v>
                </c:pt>
                <c:pt idx="279">
                  <c:v>44240</c:v>
                </c:pt>
                <c:pt idx="280">
                  <c:v>44240</c:v>
                </c:pt>
                <c:pt idx="281">
                  <c:v>44240</c:v>
                </c:pt>
                <c:pt idx="282">
                  <c:v>44240</c:v>
                </c:pt>
                <c:pt idx="283">
                  <c:v>44240</c:v>
                </c:pt>
                <c:pt idx="284">
                  <c:v>44240</c:v>
                </c:pt>
                <c:pt idx="285">
                  <c:v>44240</c:v>
                </c:pt>
                <c:pt idx="286">
                  <c:v>44240</c:v>
                </c:pt>
                <c:pt idx="287">
                  <c:v>44240</c:v>
                </c:pt>
                <c:pt idx="288">
                  <c:v>44241</c:v>
                </c:pt>
                <c:pt idx="289">
                  <c:v>44241</c:v>
                </c:pt>
                <c:pt idx="290">
                  <c:v>44241</c:v>
                </c:pt>
                <c:pt idx="291">
                  <c:v>44241</c:v>
                </c:pt>
                <c:pt idx="292">
                  <c:v>44241</c:v>
                </c:pt>
                <c:pt idx="293">
                  <c:v>44241</c:v>
                </c:pt>
                <c:pt idx="294">
                  <c:v>44241</c:v>
                </c:pt>
                <c:pt idx="295">
                  <c:v>44241</c:v>
                </c:pt>
                <c:pt idx="296">
                  <c:v>44241</c:v>
                </c:pt>
                <c:pt idx="297">
                  <c:v>44241</c:v>
                </c:pt>
                <c:pt idx="298">
                  <c:v>44241</c:v>
                </c:pt>
                <c:pt idx="299">
                  <c:v>44241</c:v>
                </c:pt>
                <c:pt idx="300">
                  <c:v>44241</c:v>
                </c:pt>
                <c:pt idx="301">
                  <c:v>44241</c:v>
                </c:pt>
                <c:pt idx="302">
                  <c:v>44241</c:v>
                </c:pt>
                <c:pt idx="303">
                  <c:v>44241</c:v>
                </c:pt>
                <c:pt idx="304">
                  <c:v>44242</c:v>
                </c:pt>
                <c:pt idx="305">
                  <c:v>44242</c:v>
                </c:pt>
                <c:pt idx="306">
                  <c:v>44242</c:v>
                </c:pt>
                <c:pt idx="307">
                  <c:v>44242</c:v>
                </c:pt>
                <c:pt idx="308">
                  <c:v>44242</c:v>
                </c:pt>
                <c:pt idx="309">
                  <c:v>44242</c:v>
                </c:pt>
                <c:pt idx="310">
                  <c:v>44242</c:v>
                </c:pt>
                <c:pt idx="311">
                  <c:v>44242</c:v>
                </c:pt>
                <c:pt idx="312">
                  <c:v>44242</c:v>
                </c:pt>
                <c:pt idx="313">
                  <c:v>44242</c:v>
                </c:pt>
                <c:pt idx="314">
                  <c:v>44242</c:v>
                </c:pt>
                <c:pt idx="315">
                  <c:v>44242</c:v>
                </c:pt>
                <c:pt idx="316">
                  <c:v>44242</c:v>
                </c:pt>
                <c:pt idx="317">
                  <c:v>44242</c:v>
                </c:pt>
                <c:pt idx="318">
                  <c:v>44242</c:v>
                </c:pt>
                <c:pt idx="319">
                  <c:v>44242</c:v>
                </c:pt>
                <c:pt idx="320">
                  <c:v>44243</c:v>
                </c:pt>
                <c:pt idx="321">
                  <c:v>44243</c:v>
                </c:pt>
                <c:pt idx="322">
                  <c:v>44243</c:v>
                </c:pt>
                <c:pt idx="323">
                  <c:v>44243</c:v>
                </c:pt>
                <c:pt idx="324">
                  <c:v>44243</c:v>
                </c:pt>
                <c:pt idx="325">
                  <c:v>44243</c:v>
                </c:pt>
                <c:pt idx="326">
                  <c:v>44243</c:v>
                </c:pt>
                <c:pt idx="327">
                  <c:v>44243</c:v>
                </c:pt>
                <c:pt idx="328">
                  <c:v>44243</c:v>
                </c:pt>
                <c:pt idx="329">
                  <c:v>44243</c:v>
                </c:pt>
                <c:pt idx="330">
                  <c:v>44243</c:v>
                </c:pt>
                <c:pt idx="331">
                  <c:v>44243</c:v>
                </c:pt>
                <c:pt idx="332">
                  <c:v>44243</c:v>
                </c:pt>
                <c:pt idx="333">
                  <c:v>44243</c:v>
                </c:pt>
                <c:pt idx="334">
                  <c:v>44243</c:v>
                </c:pt>
                <c:pt idx="335">
                  <c:v>44243</c:v>
                </c:pt>
                <c:pt idx="336">
                  <c:v>44244</c:v>
                </c:pt>
                <c:pt idx="337">
                  <c:v>44244</c:v>
                </c:pt>
                <c:pt idx="338">
                  <c:v>44244</c:v>
                </c:pt>
                <c:pt idx="339">
                  <c:v>44244</c:v>
                </c:pt>
                <c:pt idx="340">
                  <c:v>44244</c:v>
                </c:pt>
                <c:pt idx="341">
                  <c:v>44244</c:v>
                </c:pt>
                <c:pt idx="342">
                  <c:v>44244</c:v>
                </c:pt>
                <c:pt idx="343">
                  <c:v>44244</c:v>
                </c:pt>
                <c:pt idx="344">
                  <c:v>44244</c:v>
                </c:pt>
                <c:pt idx="345">
                  <c:v>44244</c:v>
                </c:pt>
                <c:pt idx="346">
                  <c:v>44244</c:v>
                </c:pt>
                <c:pt idx="347">
                  <c:v>44244</c:v>
                </c:pt>
                <c:pt idx="348">
                  <c:v>44244</c:v>
                </c:pt>
                <c:pt idx="349">
                  <c:v>44244</c:v>
                </c:pt>
                <c:pt idx="350">
                  <c:v>44244</c:v>
                </c:pt>
                <c:pt idx="351">
                  <c:v>44244</c:v>
                </c:pt>
                <c:pt idx="352">
                  <c:v>44245</c:v>
                </c:pt>
                <c:pt idx="353">
                  <c:v>44245</c:v>
                </c:pt>
                <c:pt idx="354">
                  <c:v>44245</c:v>
                </c:pt>
                <c:pt idx="355">
                  <c:v>44245</c:v>
                </c:pt>
                <c:pt idx="356">
                  <c:v>44245</c:v>
                </c:pt>
                <c:pt idx="357">
                  <c:v>44245</c:v>
                </c:pt>
                <c:pt idx="358">
                  <c:v>44245</c:v>
                </c:pt>
                <c:pt idx="359">
                  <c:v>44245</c:v>
                </c:pt>
                <c:pt idx="360">
                  <c:v>44245</c:v>
                </c:pt>
                <c:pt idx="361">
                  <c:v>44245</c:v>
                </c:pt>
                <c:pt idx="362">
                  <c:v>44245</c:v>
                </c:pt>
                <c:pt idx="363">
                  <c:v>44245</c:v>
                </c:pt>
                <c:pt idx="364">
                  <c:v>44245</c:v>
                </c:pt>
                <c:pt idx="365">
                  <c:v>44245</c:v>
                </c:pt>
                <c:pt idx="366">
                  <c:v>44245</c:v>
                </c:pt>
                <c:pt idx="367">
                  <c:v>44245</c:v>
                </c:pt>
                <c:pt idx="368">
                  <c:v>44246</c:v>
                </c:pt>
                <c:pt idx="369">
                  <c:v>44246</c:v>
                </c:pt>
                <c:pt idx="370">
                  <c:v>44246</c:v>
                </c:pt>
                <c:pt idx="371">
                  <c:v>44246</c:v>
                </c:pt>
                <c:pt idx="372">
                  <c:v>44246</c:v>
                </c:pt>
                <c:pt idx="373">
                  <c:v>44246</c:v>
                </c:pt>
                <c:pt idx="374">
                  <c:v>44246</c:v>
                </c:pt>
                <c:pt idx="375">
                  <c:v>44246</c:v>
                </c:pt>
                <c:pt idx="376">
                  <c:v>44247</c:v>
                </c:pt>
                <c:pt idx="377">
                  <c:v>44247</c:v>
                </c:pt>
                <c:pt idx="378">
                  <c:v>44247</c:v>
                </c:pt>
                <c:pt idx="379">
                  <c:v>44247</c:v>
                </c:pt>
                <c:pt idx="380">
                  <c:v>44247</c:v>
                </c:pt>
                <c:pt idx="381">
                  <c:v>44247</c:v>
                </c:pt>
                <c:pt idx="382">
                  <c:v>44247</c:v>
                </c:pt>
                <c:pt idx="383">
                  <c:v>44247</c:v>
                </c:pt>
                <c:pt idx="384">
                  <c:v>44248</c:v>
                </c:pt>
                <c:pt idx="385">
                  <c:v>44248</c:v>
                </c:pt>
                <c:pt idx="386">
                  <c:v>44248</c:v>
                </c:pt>
                <c:pt idx="387">
                  <c:v>44248</c:v>
                </c:pt>
                <c:pt idx="388">
                  <c:v>44248</c:v>
                </c:pt>
                <c:pt idx="389">
                  <c:v>44248</c:v>
                </c:pt>
                <c:pt idx="390">
                  <c:v>44248</c:v>
                </c:pt>
                <c:pt idx="391">
                  <c:v>44248</c:v>
                </c:pt>
                <c:pt idx="392">
                  <c:v>44246</c:v>
                </c:pt>
                <c:pt idx="393">
                  <c:v>44246</c:v>
                </c:pt>
                <c:pt idx="394">
                  <c:v>44247</c:v>
                </c:pt>
                <c:pt idx="395">
                  <c:v>44247</c:v>
                </c:pt>
                <c:pt idx="396">
                  <c:v>44248</c:v>
                </c:pt>
                <c:pt idx="397">
                  <c:v>44248</c:v>
                </c:pt>
                <c:pt idx="398">
                  <c:v>44246</c:v>
                </c:pt>
                <c:pt idx="399">
                  <c:v>44246</c:v>
                </c:pt>
                <c:pt idx="400">
                  <c:v>44247</c:v>
                </c:pt>
                <c:pt idx="401">
                  <c:v>44247</c:v>
                </c:pt>
                <c:pt idx="402">
                  <c:v>44248</c:v>
                </c:pt>
                <c:pt idx="403">
                  <c:v>44248</c:v>
                </c:pt>
                <c:pt idx="404">
                  <c:v>44246</c:v>
                </c:pt>
                <c:pt idx="405">
                  <c:v>44246</c:v>
                </c:pt>
                <c:pt idx="406">
                  <c:v>44247</c:v>
                </c:pt>
                <c:pt idx="407">
                  <c:v>44247</c:v>
                </c:pt>
                <c:pt idx="408">
                  <c:v>44248</c:v>
                </c:pt>
                <c:pt idx="409">
                  <c:v>44248</c:v>
                </c:pt>
                <c:pt idx="410">
                  <c:v>44246</c:v>
                </c:pt>
                <c:pt idx="411">
                  <c:v>44246</c:v>
                </c:pt>
                <c:pt idx="412">
                  <c:v>44247</c:v>
                </c:pt>
                <c:pt idx="413">
                  <c:v>44247</c:v>
                </c:pt>
                <c:pt idx="414">
                  <c:v>44248</c:v>
                </c:pt>
                <c:pt idx="415">
                  <c:v>44248</c:v>
                </c:pt>
                <c:pt idx="416">
                  <c:v>44249</c:v>
                </c:pt>
                <c:pt idx="417">
                  <c:v>44249</c:v>
                </c:pt>
                <c:pt idx="418">
                  <c:v>44250</c:v>
                </c:pt>
                <c:pt idx="419">
                  <c:v>44250</c:v>
                </c:pt>
                <c:pt idx="420">
                  <c:v>44249</c:v>
                </c:pt>
                <c:pt idx="421">
                  <c:v>44249</c:v>
                </c:pt>
                <c:pt idx="422">
                  <c:v>44250</c:v>
                </c:pt>
                <c:pt idx="423">
                  <c:v>44250</c:v>
                </c:pt>
                <c:pt idx="424">
                  <c:v>44249</c:v>
                </c:pt>
                <c:pt idx="425">
                  <c:v>44250</c:v>
                </c:pt>
                <c:pt idx="426">
                  <c:v>44249</c:v>
                </c:pt>
                <c:pt idx="427">
                  <c:v>44250</c:v>
                </c:pt>
                <c:pt idx="428">
                  <c:v>44249</c:v>
                </c:pt>
                <c:pt idx="429">
                  <c:v>44250</c:v>
                </c:pt>
                <c:pt idx="430">
                  <c:v>44249</c:v>
                </c:pt>
                <c:pt idx="431">
                  <c:v>44250</c:v>
                </c:pt>
                <c:pt idx="432">
                  <c:v>44249</c:v>
                </c:pt>
                <c:pt idx="433">
                  <c:v>44250</c:v>
                </c:pt>
                <c:pt idx="434">
                  <c:v>44249</c:v>
                </c:pt>
                <c:pt idx="435">
                  <c:v>44250</c:v>
                </c:pt>
                <c:pt idx="436">
                  <c:v>44249</c:v>
                </c:pt>
                <c:pt idx="437">
                  <c:v>44249</c:v>
                </c:pt>
                <c:pt idx="438">
                  <c:v>44250</c:v>
                </c:pt>
                <c:pt idx="439">
                  <c:v>44250</c:v>
                </c:pt>
                <c:pt idx="440">
                  <c:v>44249</c:v>
                </c:pt>
                <c:pt idx="441">
                  <c:v>44249</c:v>
                </c:pt>
                <c:pt idx="442">
                  <c:v>44250</c:v>
                </c:pt>
                <c:pt idx="443">
                  <c:v>44250</c:v>
                </c:pt>
              </c:numCache>
            </c:numRef>
          </c:xVal>
          <c:yVal>
            <c:numRef>
              <c:f>'Lab analyses'!$G$2:$G$446</c:f>
              <c:numCache>
                <c:formatCode>General</c:formatCode>
                <c:ptCount val="445"/>
                <c:pt idx="0">
                  <c:v>375.00000000001421</c:v>
                </c:pt>
                <c:pt idx="1">
                  <c:v>375.00000000001421</c:v>
                </c:pt>
                <c:pt idx="2">
                  <c:v>312.49999999999335</c:v>
                </c:pt>
                <c:pt idx="3">
                  <c:v>399.99999999998369</c:v>
                </c:pt>
                <c:pt idx="4">
                  <c:v>400.00000000001143</c:v>
                </c:pt>
                <c:pt idx="5">
                  <c:v>349.99999999996146</c:v>
                </c:pt>
                <c:pt idx="6">
                  <c:v>500.00000000000045</c:v>
                </c:pt>
                <c:pt idx="7">
                  <c:v>174.99999999998073</c:v>
                </c:pt>
                <c:pt idx="8">
                  <c:v>790.00000000000625</c:v>
                </c:pt>
                <c:pt idx="9">
                  <c:v>784.00000000000239</c:v>
                </c:pt>
                <c:pt idx="10">
                  <c:v>212.50000000000435</c:v>
                </c:pt>
                <c:pt idx="11">
                  <c:v>437.50000000000733</c:v>
                </c:pt>
                <c:pt idx="12">
                  <c:v>237.50000000000159</c:v>
                </c:pt>
                <c:pt idx="13">
                  <c:v>200.00000000000571</c:v>
                </c:pt>
                <c:pt idx="14">
                  <c:v>250.00000000002797</c:v>
                </c:pt>
                <c:pt idx="15">
                  <c:v>124.99999999998623</c:v>
                </c:pt>
                <c:pt idx="16">
                  <c:v>1749.9999999999739</c:v>
                </c:pt>
                <c:pt idx="17">
                  <c:v>1350.0000000000177</c:v>
                </c:pt>
                <c:pt idx="18">
                  <c:v>16.8</c:v>
                </c:pt>
                <c:pt idx="19">
                  <c:v>16.600000000000001</c:v>
                </c:pt>
                <c:pt idx="20">
                  <c:v>17.100000000000001</c:v>
                </c:pt>
                <c:pt idx="21">
                  <c:v>16.899999999999999</c:v>
                </c:pt>
                <c:pt idx="22">
                  <c:v>7.35</c:v>
                </c:pt>
                <c:pt idx="23">
                  <c:v>7.5</c:v>
                </c:pt>
                <c:pt idx="24">
                  <c:v>816.66666666665071</c:v>
                </c:pt>
                <c:pt idx="25">
                  <c:v>966.66666666667118</c:v>
                </c:pt>
                <c:pt idx="26">
                  <c:v>637.99999999998738</c:v>
                </c:pt>
                <c:pt idx="27">
                  <c:v>650.00000000001273</c:v>
                </c:pt>
                <c:pt idx="28">
                  <c:v>566.66666666667822</c:v>
                </c:pt>
                <c:pt idx="29">
                  <c:v>566.66666666664128</c:v>
                </c:pt>
                <c:pt idx="30">
                  <c:v>799.9999999999859</c:v>
                </c:pt>
                <c:pt idx="31">
                  <c:v>933.33333333330449</c:v>
                </c:pt>
                <c:pt idx="32">
                  <c:v>736.66666666668175</c:v>
                </c:pt>
                <c:pt idx="33">
                  <c:v>699.99999999999693</c:v>
                </c:pt>
                <c:pt idx="34">
                  <c:v>412.50000000001006</c:v>
                </c:pt>
                <c:pt idx="35">
                  <c:v>375.00000000001421</c:v>
                </c:pt>
                <c:pt idx="36">
                  <c:v>624.9999999999867</c:v>
                </c:pt>
                <c:pt idx="37">
                  <c:v>300.00000000002245</c:v>
                </c:pt>
                <c:pt idx="38">
                  <c:v>350.00000000001694</c:v>
                </c:pt>
                <c:pt idx="39">
                  <c:v>425.0000000000087</c:v>
                </c:pt>
                <c:pt idx="40">
                  <c:v>87.499999999990365</c:v>
                </c:pt>
                <c:pt idx="41">
                  <c:v>299.99999999999471</c:v>
                </c:pt>
                <c:pt idx="42">
                  <c:v>250.00000000000023</c:v>
                </c:pt>
                <c:pt idx="43">
                  <c:v>312.49999999999335</c:v>
                </c:pt>
                <c:pt idx="44">
                  <c:v>#N/A</c:v>
                </c:pt>
                <c:pt idx="45">
                  <c:v>375.00000000001421</c:v>
                </c:pt>
                <c:pt idx="46">
                  <c:v>99.999999999988987</c:v>
                </c:pt>
                <c:pt idx="47">
                  <c:v>275.00000000002524</c:v>
                </c:pt>
                <c:pt idx="48">
                  <c:v>18.2</c:v>
                </c:pt>
                <c:pt idx="49">
                  <c:v>17.8</c:v>
                </c:pt>
                <c:pt idx="50">
                  <c:v>16.899999999999999</c:v>
                </c:pt>
                <c:pt idx="51">
                  <c:v>17</c:v>
                </c:pt>
                <c:pt idx="52">
                  <c:v>7.33</c:v>
                </c:pt>
                <c:pt idx="53">
                  <c:v>7.52</c:v>
                </c:pt>
                <c:pt idx="54">
                  <c:v>400.00000000001143</c:v>
                </c:pt>
                <c:pt idx="55">
                  <c:v>387.50000000001285</c:v>
                </c:pt>
                <c:pt idx="56">
                  <c:v>779.99999999999397</c:v>
                </c:pt>
                <c:pt idx="57">
                  <c:v>807.99999999999977</c:v>
                </c:pt>
                <c:pt idx="58">
                  <c:v>783.33333333332109</c:v>
                </c:pt>
                <c:pt idx="59">
                  <c:v>933.33333333334156</c:v>
                </c:pt>
                <c:pt idx="60">
                  <c:v>636.00000000000989</c:v>
                </c:pt>
                <c:pt idx="61">
                  <c:v>669.99999999998386</c:v>
                </c:pt>
                <c:pt idx="62">
                  <c:v>766.66666666665628</c:v>
                </c:pt>
                <c:pt idx="63">
                  <c:v>616.66666666663571</c:v>
                </c:pt>
                <c:pt idx="64">
                  <c:v>833.33333333331552</c:v>
                </c:pt>
                <c:pt idx="65">
                  <c:v>533.3333333332746</c:v>
                </c:pt>
                <c:pt idx="66">
                  <c:v>600.00000000000796</c:v>
                </c:pt>
                <c:pt idx="67">
                  <c:v>333.3333333333706</c:v>
                </c:pt>
                <c:pt idx="68">
                  <c:v>16.399999999999999</c:v>
                </c:pt>
                <c:pt idx="69">
                  <c:v>16.100000000000001</c:v>
                </c:pt>
                <c:pt idx="70">
                  <c:v>16.399999999999999</c:v>
                </c:pt>
                <c:pt idx="71">
                  <c:v>16</c:v>
                </c:pt>
                <c:pt idx="72">
                  <c:v>339.99999999996254</c:v>
                </c:pt>
                <c:pt idx="73">
                  <c:v>320.00000000000915</c:v>
                </c:pt>
                <c:pt idx="74">
                  <c:v>280.00000000001359</c:v>
                </c:pt>
                <c:pt idx="75">
                  <c:v>300.00000000001137</c:v>
                </c:pt>
                <c:pt idx="76">
                  <c:v>249.99999999999466</c:v>
                </c:pt>
                <c:pt idx="77">
                  <c:v>249.99999999999466</c:v>
                </c:pt>
                <c:pt idx="78">
                  <c:v>279.99999999999136</c:v>
                </c:pt>
                <c:pt idx="79">
                  <c:v>260.00000000001575</c:v>
                </c:pt>
                <c:pt idx="80">
                  <c:v>300.00000000001137</c:v>
                </c:pt>
                <c:pt idx="81">
                  <c:v>220.00000000002018</c:v>
                </c:pt>
                <c:pt idx="82">
                  <c:v>260.00000000001575</c:v>
                </c:pt>
                <c:pt idx="83">
                  <c:v>239.99999999997357</c:v>
                </c:pt>
                <c:pt idx="84">
                  <c:v>170.00000000000347</c:v>
                </c:pt>
                <c:pt idx="85">
                  <c:v>250.00000000001688</c:v>
                </c:pt>
                <c:pt idx="86">
                  <c:v>1227.4509803921524</c:v>
                </c:pt>
                <c:pt idx="87">
                  <c:v>1266.6666666666752</c:v>
                </c:pt>
                <c:pt idx="88">
                  <c:v>705.55555555558897</c:v>
                </c:pt>
                <c:pt idx="89">
                  <c:v>717.07317073168247</c:v>
                </c:pt>
                <c:pt idx="90">
                  <c:v>340.00000000000693</c:v>
                </c:pt>
                <c:pt idx="91">
                  <c:v>350.00000000000585</c:v>
                </c:pt>
                <c:pt idx="92">
                  <c:v>1294.0000000000039</c:v>
                </c:pt>
                <c:pt idx="93">
                  <c:v>1275.9999999999927</c:v>
                </c:pt>
                <c:pt idx="94">
                  <c:v>652.00000000000807</c:v>
                </c:pt>
                <c:pt idx="95">
                  <c:v>763.99999999999579</c:v>
                </c:pt>
                <c:pt idx="96">
                  <c:v>15.3</c:v>
                </c:pt>
                <c:pt idx="97">
                  <c:v>14.3</c:v>
                </c:pt>
                <c:pt idx="98">
                  <c:v>16</c:v>
                </c:pt>
                <c:pt idx="99">
                  <c:v>16.2</c:v>
                </c:pt>
                <c:pt idx="100">
                  <c:v>380.00000000000256</c:v>
                </c:pt>
                <c:pt idx="101">
                  <c:v>300.00000000001137</c:v>
                </c:pt>
                <c:pt idx="102">
                  <c:v>289.99999999999028</c:v>
                </c:pt>
                <c:pt idx="103">
                  <c:v>330.00000000000807</c:v>
                </c:pt>
                <c:pt idx="104">
                  <c:v>300.00000000001137</c:v>
                </c:pt>
                <c:pt idx="105">
                  <c:v>260.00000000001575</c:v>
                </c:pt>
                <c:pt idx="106">
                  <c:v>299.99999999998914</c:v>
                </c:pt>
                <c:pt idx="107">
                  <c:v>299.99999999998914</c:v>
                </c:pt>
                <c:pt idx="108">
                  <c:v>260.00000000001575</c:v>
                </c:pt>
                <c:pt idx="109">
                  <c:v>300.00000000001137</c:v>
                </c:pt>
                <c:pt idx="110">
                  <c:v>270.00000000001467</c:v>
                </c:pt>
                <c:pt idx="111">
                  <c:v>190.00000000000128</c:v>
                </c:pt>
                <c:pt idx="112">
                  <c:v>220.00000000002018</c:v>
                </c:pt>
                <c:pt idx="113">
                  <c:v>279.99999999996913</c:v>
                </c:pt>
                <c:pt idx="114">
                  <c:v>528.00000000001285</c:v>
                </c:pt>
                <c:pt idx="115">
                  <c:v>1520.0000000000102</c:v>
                </c:pt>
                <c:pt idx="116">
                  <c:v>920.00000000002296</c:v>
                </c:pt>
                <c:pt idx="117">
                  <c:v>827.99999999998875</c:v>
                </c:pt>
                <c:pt idx="118">
                  <c:v>380.00000000000256</c:v>
                </c:pt>
                <c:pt idx="119">
                  <c:v>320.00000000000915</c:v>
                </c:pt>
                <c:pt idx="120">
                  <c:v>1516.0000000000018</c:v>
                </c:pt>
                <c:pt idx="121">
                  <c:v>1488.0000000000136</c:v>
                </c:pt>
                <c:pt idx="122">
                  <c:v>977.99999999999443</c:v>
                </c:pt>
                <c:pt idx="123">
                  <c:v>983.99999999999818</c:v>
                </c:pt>
                <c:pt idx="124">
                  <c:v>240.00000000001796</c:v>
                </c:pt>
                <c:pt idx="125">
                  <c:v>320.00000000000915</c:v>
                </c:pt>
                <c:pt idx="126">
                  <c:v>280.00000000001359</c:v>
                </c:pt>
                <c:pt idx="127">
                  <c:v>290.00000000001245</c:v>
                </c:pt>
                <c:pt idx="128">
                  <c:v>260.00000000001575</c:v>
                </c:pt>
                <c:pt idx="129">
                  <c:v>260.00000000001575</c:v>
                </c:pt>
                <c:pt idx="130">
                  <c:v>17.8</c:v>
                </c:pt>
                <c:pt idx="131">
                  <c:v>18</c:v>
                </c:pt>
                <c:pt idx="132">
                  <c:v>14.7</c:v>
                </c:pt>
                <c:pt idx="133">
                  <c:v>14.4</c:v>
                </c:pt>
                <c:pt idx="134">
                  <c:v>7.56</c:v>
                </c:pt>
                <c:pt idx="135">
                  <c:v>7.65</c:v>
                </c:pt>
                <c:pt idx="136">
                  <c:v>280.00000000001359</c:v>
                </c:pt>
                <c:pt idx="137">
                  <c:v>229.99999999999687</c:v>
                </c:pt>
                <c:pt idx="138">
                  <c:v>912.00000000000614</c:v>
                </c:pt>
                <c:pt idx="139">
                  <c:v>838.00000000000091</c:v>
                </c:pt>
                <c:pt idx="140">
                  <c:v>869.99999999999295</c:v>
                </c:pt>
                <c:pt idx="141">
                  <c:v>889.99999999999079</c:v>
                </c:pt>
                <c:pt idx="142">
                  <c:v>751.99999999998818</c:v>
                </c:pt>
                <c:pt idx="143">
                  <c:v>760.00000000000512</c:v>
                </c:pt>
                <c:pt idx="144">
                  <c:v>699.99999999998954</c:v>
                </c:pt>
                <c:pt idx="145">
                  <c:v>730.00000000000841</c:v>
                </c:pt>
                <c:pt idx="146">
                  <c:v>260.00000000001575</c:v>
                </c:pt>
                <c:pt idx="147">
                  <c:v>380.00000000000256</c:v>
                </c:pt>
                <c:pt idx="148">
                  <c:v>250.00000000001688</c:v>
                </c:pt>
                <c:pt idx="149">
                  <c:v>249.99999999999466</c:v>
                </c:pt>
                <c:pt idx="150">
                  <c:v>199.99999999997797</c:v>
                </c:pt>
                <c:pt idx="151">
                  <c:v>199.99999999997797</c:v>
                </c:pt>
                <c:pt idx="152">
                  <c:v>18.3</c:v>
                </c:pt>
                <c:pt idx="153">
                  <c:v>17.899999999999999</c:v>
                </c:pt>
                <c:pt idx="154">
                  <c:v>14.3</c:v>
                </c:pt>
                <c:pt idx="155">
                  <c:v>14.3</c:v>
                </c:pt>
                <c:pt idx="156">
                  <c:v>7.56</c:v>
                </c:pt>
                <c:pt idx="157">
                  <c:v>7.6</c:v>
                </c:pt>
                <c:pt idx="158">
                  <c:v>702.00000000001592</c:v>
                </c:pt>
                <c:pt idx="159">
                  <c:v>704.00000000001125</c:v>
                </c:pt>
                <c:pt idx="160">
                  <c:v>360.00000000000477</c:v>
                </c:pt>
                <c:pt idx="161">
                  <c:v>370.00000000000364</c:v>
                </c:pt>
                <c:pt idx="162">
                  <c:v>1150.000000000002</c:v>
                </c:pt>
                <c:pt idx="163">
                  <c:v>1226.0000000000025</c:v>
                </c:pt>
                <c:pt idx="164">
                  <c:v>1219.9999999999989</c:v>
                </c:pt>
                <c:pt idx="165">
                  <c:v>1190.000000000002</c:v>
                </c:pt>
                <c:pt idx="166">
                  <c:v>696.00000000001216</c:v>
                </c:pt>
                <c:pt idx="167">
                  <c:v>703.99999999999352</c:v>
                </c:pt>
                <c:pt idx="168">
                  <c:v>300.00000000001137</c:v>
                </c:pt>
                <c:pt idx="169">
                  <c:v>400.00000000000034</c:v>
                </c:pt>
                <c:pt idx="170">
                  <c:v>170.00000000000347</c:v>
                </c:pt>
                <c:pt idx="171">
                  <c:v>280.00000000001359</c:v>
                </c:pt>
                <c:pt idx="172">
                  <c:v>220.00000000002018</c:v>
                </c:pt>
                <c:pt idx="173">
                  <c:v>279.99999999996913</c:v>
                </c:pt>
                <c:pt idx="174">
                  <c:v>16.5</c:v>
                </c:pt>
                <c:pt idx="175">
                  <c:v>16.3</c:v>
                </c:pt>
                <c:pt idx="176">
                  <c:v>15.8</c:v>
                </c:pt>
                <c:pt idx="177">
                  <c:v>15.5</c:v>
                </c:pt>
                <c:pt idx="178">
                  <c:v>7.65</c:v>
                </c:pt>
                <c:pt idx="179">
                  <c:v>7.36</c:v>
                </c:pt>
                <c:pt idx="180">
                  <c:v>611.99999999999477</c:v>
                </c:pt>
                <c:pt idx="181">
                  <c:v>595.99999999999648</c:v>
                </c:pt>
                <c:pt idx="182">
                  <c:v>603.99999999999557</c:v>
                </c:pt>
                <c:pt idx="183">
                  <c:v>632.00000000000136</c:v>
                </c:pt>
                <c:pt idx="184">
                  <c:v>289.99999999999028</c:v>
                </c:pt>
                <c:pt idx="185">
                  <c:v>289.99999999999028</c:v>
                </c:pt>
                <c:pt idx="186">
                  <c:v>798.00000000000534</c:v>
                </c:pt>
                <c:pt idx="187">
                  <c:v>812.00000000000819</c:v>
                </c:pt>
                <c:pt idx="188">
                  <c:v>850.00000000001739</c:v>
                </c:pt>
                <c:pt idx="189">
                  <c:v>829.99999999999739</c:v>
                </c:pt>
                <c:pt idx="190">
                  <c:v>18.899999999999999</c:v>
                </c:pt>
                <c:pt idx="191">
                  <c:v>18.600000000000001</c:v>
                </c:pt>
                <c:pt idx="192">
                  <c:v>17.600000000000001</c:v>
                </c:pt>
                <c:pt idx="193">
                  <c:v>17.100000000000001</c:v>
                </c:pt>
                <c:pt idx="194">
                  <c:v>8</c:v>
                </c:pt>
                <c:pt idx="195">
                  <c:v>7.5</c:v>
                </c:pt>
                <c:pt idx="196">
                  <c:v>1416</c:v>
                </c:pt>
                <c:pt idx="197">
                  <c:v>915</c:v>
                </c:pt>
                <c:pt idx="198">
                  <c:v>270.00000000001467</c:v>
                </c:pt>
                <c:pt idx="199">
                  <c:v>259.99999999999358</c:v>
                </c:pt>
                <c:pt idx="200">
                  <c:v>159.99999999998238</c:v>
                </c:pt>
                <c:pt idx="201">
                  <c:v>240.00000000001796</c:v>
                </c:pt>
                <c:pt idx="202">
                  <c:v>1006.0000000000002</c:v>
                </c:pt>
                <c:pt idx="203">
                  <c:v>1012.000000000004</c:v>
                </c:pt>
                <c:pt idx="204">
                  <c:v>299.99999999998914</c:v>
                </c:pt>
                <c:pt idx="205">
                  <c:v>229.99999999999687</c:v>
                </c:pt>
                <c:pt idx="206">
                  <c:v>219.99999999997576</c:v>
                </c:pt>
                <c:pt idx="207">
                  <c:v>400.00000000000034</c:v>
                </c:pt>
                <c:pt idx="208">
                  <c:v>488.23529411764122</c:v>
                </c:pt>
                <c:pt idx="209">
                  <c:v>524.00000000000443</c:v>
                </c:pt>
                <c:pt idx="210">
                  <c:v>704.00000000001125</c:v>
                </c:pt>
                <c:pt idx="211">
                  <c:v>698.0000000000075</c:v>
                </c:pt>
                <c:pt idx="212">
                  <c:v>337.99999999999386</c:v>
                </c:pt>
                <c:pt idx="213">
                  <c:v>372.00000000000341</c:v>
                </c:pt>
                <c:pt idx="214">
                  <c:v>19.2</c:v>
                </c:pt>
                <c:pt idx="215">
                  <c:v>19</c:v>
                </c:pt>
                <c:pt idx="216">
                  <c:v>18.2</c:v>
                </c:pt>
                <c:pt idx="217">
                  <c:v>18.100000000000001</c:v>
                </c:pt>
                <c:pt idx="218">
                  <c:v>7.8</c:v>
                </c:pt>
                <c:pt idx="219">
                  <c:v>7.5</c:v>
                </c:pt>
                <c:pt idx="220">
                  <c:v>1173</c:v>
                </c:pt>
                <c:pt idx="221">
                  <c:v>871</c:v>
                </c:pt>
                <c:pt idx="222">
                  <c:v>239.99999999997357</c:v>
                </c:pt>
                <c:pt idx="223">
                  <c:v>240.00000000001796</c:v>
                </c:pt>
                <c:pt idx="224">
                  <c:v>299.99999999998914</c:v>
                </c:pt>
                <c:pt idx="225">
                  <c:v>320.00000000000915</c:v>
                </c:pt>
                <c:pt idx="226">
                  <c:v>299.99999999996697</c:v>
                </c:pt>
                <c:pt idx="227">
                  <c:v>219.99999999997576</c:v>
                </c:pt>
                <c:pt idx="228">
                  <c:v>59.999999999993392</c:v>
                </c:pt>
                <c:pt idx="229">
                  <c:v>177.77777777778289</c:v>
                </c:pt>
                <c:pt idx="230">
                  <c:v>269.99999999999244</c:v>
                </c:pt>
                <c:pt idx="231">
                  <c:v>279.99999999999136</c:v>
                </c:pt>
                <c:pt idx="232">
                  <c:v>906.00000000000227</c:v>
                </c:pt>
                <c:pt idx="233">
                  <c:v>906.00000000000227</c:v>
                </c:pt>
                <c:pt idx="234">
                  <c:v>457.99999999999841</c:v>
                </c:pt>
                <c:pt idx="235">
                  <c:v>451.9999999999946</c:v>
                </c:pt>
                <c:pt idx="236">
                  <c:v>681.99999999999147</c:v>
                </c:pt>
                <c:pt idx="237">
                  <c:v>683.99999999998681</c:v>
                </c:pt>
                <c:pt idx="238">
                  <c:v>418.00000000000279</c:v>
                </c:pt>
                <c:pt idx="239">
                  <c:v>388.4615384615384</c:v>
                </c:pt>
                <c:pt idx="240">
                  <c:v>279.99999999999136</c:v>
                </c:pt>
                <c:pt idx="241">
                  <c:v>209.99999999999906</c:v>
                </c:pt>
                <c:pt idx="242">
                  <c:v>812.00000000000819</c:v>
                </c:pt>
                <c:pt idx="243">
                  <c:v>786.27450980391779</c:v>
                </c:pt>
                <c:pt idx="244">
                  <c:v>269.99999999999244</c:v>
                </c:pt>
                <c:pt idx="245">
                  <c:v>240.00000000001796</c:v>
                </c:pt>
                <c:pt idx="246">
                  <c:v>655.99999999999875</c:v>
                </c:pt>
                <c:pt idx="247">
                  <c:v>711.76470588234861</c:v>
                </c:pt>
                <c:pt idx="248">
                  <c:v>290.00000000001245</c:v>
                </c:pt>
                <c:pt idx="249">
                  <c:v>280.00000000001359</c:v>
                </c:pt>
                <c:pt idx="250">
                  <c:v>700.00000000000284</c:v>
                </c:pt>
                <c:pt idx="251">
                  <c:v>694.11764705882547</c:v>
                </c:pt>
                <c:pt idx="252">
                  <c:v>240.00000000001796</c:v>
                </c:pt>
                <c:pt idx="253">
                  <c:v>260.00000000001575</c:v>
                </c:pt>
                <c:pt idx="254">
                  <c:v>662.74509803920364</c:v>
                </c:pt>
                <c:pt idx="255">
                  <c:v>664.00000000001569</c:v>
                </c:pt>
                <c:pt idx="256">
                  <c:v>21.4</c:v>
                </c:pt>
                <c:pt idx="257">
                  <c:v>21.6</c:v>
                </c:pt>
                <c:pt idx="258">
                  <c:v>19.2</c:v>
                </c:pt>
                <c:pt idx="259">
                  <c:v>18.600000000000001</c:v>
                </c:pt>
                <c:pt idx="260">
                  <c:v>7.4</c:v>
                </c:pt>
                <c:pt idx="261">
                  <c:v>7.4</c:v>
                </c:pt>
                <c:pt idx="262">
                  <c:v>853</c:v>
                </c:pt>
                <c:pt idx="263">
                  <c:v>738</c:v>
                </c:pt>
                <c:pt idx="264">
                  <c:v>300.00000000001137</c:v>
                </c:pt>
                <c:pt idx="265">
                  <c:v>259.99999999997135</c:v>
                </c:pt>
                <c:pt idx="266">
                  <c:v>320.00000000000915</c:v>
                </c:pt>
                <c:pt idx="267">
                  <c:v>319.99999999996476</c:v>
                </c:pt>
                <c:pt idx="268">
                  <c:v>774.00000000000796</c:v>
                </c:pt>
                <c:pt idx="269">
                  <c:v>755.10204081632492</c:v>
                </c:pt>
                <c:pt idx="270">
                  <c:v>618.75000000000125</c:v>
                </c:pt>
                <c:pt idx="271">
                  <c:v>622.22222222223263</c:v>
                </c:pt>
                <c:pt idx="272">
                  <c:v>21.3</c:v>
                </c:pt>
                <c:pt idx="273">
                  <c:v>20.9</c:v>
                </c:pt>
                <c:pt idx="274">
                  <c:v>18.600000000000001</c:v>
                </c:pt>
                <c:pt idx="275">
                  <c:v>18.5</c:v>
                </c:pt>
                <c:pt idx="276">
                  <c:v>7.4</c:v>
                </c:pt>
                <c:pt idx="277">
                  <c:v>7.4</c:v>
                </c:pt>
                <c:pt idx="278">
                  <c:v>825</c:v>
                </c:pt>
                <c:pt idx="279">
                  <c:v>701</c:v>
                </c:pt>
                <c:pt idx="280">
                  <c:v>280.00000000001359</c:v>
                </c:pt>
                <c:pt idx="281">
                  <c:v>320.00000000000915</c:v>
                </c:pt>
                <c:pt idx="282">
                  <c:v>260.00000000001575</c:v>
                </c:pt>
                <c:pt idx="283">
                  <c:v>320.00000000000915</c:v>
                </c:pt>
                <c:pt idx="284">
                  <c:v>760.00000000000512</c:v>
                </c:pt>
                <c:pt idx="285">
                  <c:v>725.58139534884003</c:v>
                </c:pt>
                <c:pt idx="286">
                  <c:v>652.38095238095445</c:v>
                </c:pt>
                <c:pt idx="287">
                  <c:v>638.29787234043079</c:v>
                </c:pt>
                <c:pt idx="288">
                  <c:v>20.8</c:v>
                </c:pt>
                <c:pt idx="289">
                  <c:v>21</c:v>
                </c:pt>
                <c:pt idx="290">
                  <c:v>18.8</c:v>
                </c:pt>
                <c:pt idx="291">
                  <c:v>18.8</c:v>
                </c:pt>
                <c:pt idx="292">
                  <c:v>7.4</c:v>
                </c:pt>
                <c:pt idx="293">
                  <c:v>7.5</c:v>
                </c:pt>
                <c:pt idx="294">
                  <c:v>1263</c:v>
                </c:pt>
                <c:pt idx="295">
                  <c:v>751</c:v>
                </c:pt>
                <c:pt idx="296">
                  <c:v>200.00000000002237</c:v>
                </c:pt>
                <c:pt idx="297">
                  <c:v>499.99999999998931</c:v>
                </c:pt>
                <c:pt idx="298">
                  <c:v>439.99999999999596</c:v>
                </c:pt>
                <c:pt idx="299">
                  <c:v>360.00000000000477</c:v>
                </c:pt>
                <c:pt idx="300">
                  <c:v>1048.8888888888919</c:v>
                </c:pt>
                <c:pt idx="301">
                  <c:v>933.33333333334156</c:v>
                </c:pt>
                <c:pt idx="302">
                  <c:v>553.99999999998784</c:v>
                </c:pt>
                <c:pt idx="303">
                  <c:v>728.00000000000864</c:v>
                </c:pt>
                <c:pt idx="304">
                  <c:v>20.2</c:v>
                </c:pt>
                <c:pt idx="305">
                  <c:v>20.399999999999999</c:v>
                </c:pt>
                <c:pt idx="306">
                  <c:v>17.100000000000001</c:v>
                </c:pt>
                <c:pt idx="307">
                  <c:v>17.100000000000001</c:v>
                </c:pt>
                <c:pt idx="308">
                  <c:v>7.5</c:v>
                </c:pt>
                <c:pt idx="309">
                  <c:v>7.4</c:v>
                </c:pt>
                <c:pt idx="310">
                  <c:v>1120</c:v>
                </c:pt>
                <c:pt idx="311">
                  <c:v>830</c:v>
                </c:pt>
                <c:pt idx="312">
                  <c:v>0</c:v>
                </c:pt>
                <c:pt idx="313">
                  <c:v>865.99999999998897</c:v>
                </c:pt>
                <c:pt idx="314">
                  <c:v>692.1568627451046</c:v>
                </c:pt>
                <c:pt idx="315">
                  <c:v>671.99999999999704</c:v>
                </c:pt>
                <c:pt idx="316">
                  <c:v>219.99999999999798</c:v>
                </c:pt>
                <c:pt idx="317">
                  <c:v>269.99999999999244</c:v>
                </c:pt>
                <c:pt idx="318">
                  <c:v>269.99999999999244</c:v>
                </c:pt>
                <c:pt idx="319">
                  <c:v>239.99999999999577</c:v>
                </c:pt>
                <c:pt idx="320">
                  <c:v>18.600000000000001</c:v>
                </c:pt>
                <c:pt idx="321">
                  <c:v>18.399999999999999</c:v>
                </c:pt>
                <c:pt idx="322">
                  <c:v>16.3</c:v>
                </c:pt>
                <c:pt idx="323">
                  <c:v>16.399999999999999</c:v>
                </c:pt>
                <c:pt idx="324">
                  <c:v>7.4</c:v>
                </c:pt>
                <c:pt idx="325">
                  <c:v>7.3</c:v>
                </c:pt>
                <c:pt idx="326">
                  <c:v>1393</c:v>
                </c:pt>
                <c:pt idx="327">
                  <c:v>878</c:v>
                </c:pt>
                <c:pt idx="328">
                  <c:v>1085.9999999999914</c:v>
                </c:pt>
                <c:pt idx="329">
                  <c:v>1032.0000000000107</c:v>
                </c:pt>
                <c:pt idx="330">
                  <c:v>752.94117647059238</c:v>
                </c:pt>
                <c:pt idx="331">
                  <c:v>735.99999999999</c:v>
                </c:pt>
                <c:pt idx="332">
                  <c:v>249.99999999999466</c:v>
                </c:pt>
                <c:pt idx="333">
                  <c:v>249.99999999999466</c:v>
                </c:pt>
                <c:pt idx="334">
                  <c:v>320.00000000000915</c:v>
                </c:pt>
                <c:pt idx="335">
                  <c:v>319.99999999998698</c:v>
                </c:pt>
                <c:pt idx="336">
                  <c:v>1410</c:v>
                </c:pt>
                <c:pt idx="337">
                  <c:v>968</c:v>
                </c:pt>
                <c:pt idx="338">
                  <c:v>7.6</c:v>
                </c:pt>
                <c:pt idx="339">
                  <c:v>7.6</c:v>
                </c:pt>
                <c:pt idx="340">
                  <c:v>19.5</c:v>
                </c:pt>
                <c:pt idx="341">
                  <c:v>19.399999999999999</c:v>
                </c:pt>
                <c:pt idx="342">
                  <c:v>16.7</c:v>
                </c:pt>
                <c:pt idx="343">
                  <c:v>17.2</c:v>
                </c:pt>
                <c:pt idx="344">
                  <c:v>319.99999999998698</c:v>
                </c:pt>
                <c:pt idx="345">
                  <c:v>249.99999999999466</c:v>
                </c:pt>
                <c:pt idx="346">
                  <c:v>1063.9999999999893</c:v>
                </c:pt>
                <c:pt idx="347">
                  <c:v>#N/A</c:v>
                </c:pt>
                <c:pt idx="348">
                  <c:v>329.99999999998585</c:v>
                </c:pt>
                <c:pt idx="349">
                  <c:v>249.99999999999466</c:v>
                </c:pt>
                <c:pt idx="350">
                  <c:v>749.99999999999284</c:v>
                </c:pt>
                <c:pt idx="351">
                  <c:v>769.99999999999955</c:v>
                </c:pt>
                <c:pt idx="352">
                  <c:v>1408</c:v>
                </c:pt>
                <c:pt idx="353">
                  <c:v>947</c:v>
                </c:pt>
                <c:pt idx="354">
                  <c:v>7.7</c:v>
                </c:pt>
                <c:pt idx="355">
                  <c:v>7.6</c:v>
                </c:pt>
                <c:pt idx="356">
                  <c:v>18.7</c:v>
                </c:pt>
                <c:pt idx="357">
                  <c:v>18.100000000000001</c:v>
                </c:pt>
                <c:pt idx="358">
                  <c:v>19</c:v>
                </c:pt>
                <c:pt idx="359">
                  <c:v>19.100000000000001</c:v>
                </c:pt>
                <c:pt idx="360">
                  <c:v>289.99999999999028</c:v>
                </c:pt>
                <c:pt idx="361">
                  <c:v>229.99999999999687</c:v>
                </c:pt>
                <c:pt idx="362">
                  <c:v>269.99999999999244</c:v>
                </c:pt>
                <c:pt idx="363">
                  <c:v>249.99999999999466</c:v>
                </c:pt>
                <c:pt idx="364">
                  <c:v>958.00000000000546</c:v>
                </c:pt>
                <c:pt idx="365">
                  <c:v>998.00000000000102</c:v>
                </c:pt>
                <c:pt idx="366">
                  <c:v>707.84313725490676</c:v>
                </c:pt>
                <c:pt idx="367">
                  <c:v>739.62264150943633</c:v>
                </c:pt>
                <c:pt idx="368">
                  <c:v>1200</c:v>
                </c:pt>
                <c:pt idx="369">
                  <c:v>905</c:v>
                </c:pt>
                <c:pt idx="370">
                  <c:v>7.5</c:v>
                </c:pt>
                <c:pt idx="371">
                  <c:v>7.4</c:v>
                </c:pt>
                <c:pt idx="372">
                  <c:v>17.399999999999999</c:v>
                </c:pt>
                <c:pt idx="373">
                  <c:v>17.2</c:v>
                </c:pt>
                <c:pt idx="374">
                  <c:v>14.3</c:v>
                </c:pt>
                <c:pt idx="375">
                  <c:v>19.8</c:v>
                </c:pt>
                <c:pt idx="376">
                  <c:v>1423</c:v>
                </c:pt>
                <c:pt idx="377">
                  <c:v>944</c:v>
                </c:pt>
                <c:pt idx="378">
                  <c:v>7.4</c:v>
                </c:pt>
                <c:pt idx="379">
                  <c:v>7.5</c:v>
                </c:pt>
                <c:pt idx="380">
                  <c:v>19.7</c:v>
                </c:pt>
                <c:pt idx="381">
                  <c:v>19.100000000000001</c:v>
                </c:pt>
                <c:pt idx="382">
                  <c:v>19.5</c:v>
                </c:pt>
                <c:pt idx="383">
                  <c:v>19.8</c:v>
                </c:pt>
                <c:pt idx="384">
                  <c:v>1179</c:v>
                </c:pt>
                <c:pt idx="385">
                  <c:v>958</c:v>
                </c:pt>
                <c:pt idx="386">
                  <c:v>7.5</c:v>
                </c:pt>
                <c:pt idx="387">
                  <c:v>7.6</c:v>
                </c:pt>
                <c:pt idx="388">
                  <c:v>19.2</c:v>
                </c:pt>
                <c:pt idx="389">
                  <c:v>19.399999999999999</c:v>
                </c:pt>
                <c:pt idx="390">
                  <c:v>18</c:v>
                </c:pt>
                <c:pt idx="391">
                  <c:v>18.2</c:v>
                </c:pt>
                <c:pt idx="392">
                  <c:v>219.99999999999798</c:v>
                </c:pt>
                <c:pt idx="393">
                  <c:v>239.99999999999577</c:v>
                </c:pt>
                <c:pt idx="394">
                  <c:v>239.99999999999577</c:v>
                </c:pt>
                <c:pt idx="395">
                  <c:v>260.00000000001575</c:v>
                </c:pt>
                <c:pt idx="396">
                  <c:v>229.99999999999687</c:v>
                </c:pt>
                <c:pt idx="397">
                  <c:v>259.99999999999358</c:v>
                </c:pt>
                <c:pt idx="398">
                  <c:v>249.99999999999466</c:v>
                </c:pt>
                <c:pt idx="399">
                  <c:v>249.99999999999466</c:v>
                </c:pt>
                <c:pt idx="400">
                  <c:v>229.99999999999687</c:v>
                </c:pt>
                <c:pt idx="401">
                  <c:v>200.00000000000017</c:v>
                </c:pt>
                <c:pt idx="402">
                  <c:v>330.00000000000807</c:v>
                </c:pt>
                <c:pt idx="403">
                  <c:v>219.99999999999798</c:v>
                </c:pt>
                <c:pt idx="404">
                  <c:v>931.37254901961421</c:v>
                </c:pt>
                <c:pt idx="405">
                  <c:v>904.00000000000693</c:v>
                </c:pt>
                <c:pt idx="406">
                  <c:v>1013.7254901960844</c:v>
                </c:pt>
                <c:pt idx="407">
                  <c:v>946.00000000001569</c:v>
                </c:pt>
                <c:pt idx="408">
                  <c:v>891.99999999999943</c:v>
                </c:pt>
                <c:pt idx="409">
                  <c:v>874.0000000000058</c:v>
                </c:pt>
                <c:pt idx="410">
                  <c:v>755.99999999999659</c:v>
                </c:pt>
                <c:pt idx="411">
                  <c:v>713.99999999998795</c:v>
                </c:pt>
                <c:pt idx="412">
                  <c:v>709.80392156862774</c:v>
                </c:pt>
                <c:pt idx="413">
                  <c:v>733.99999999999466</c:v>
                </c:pt>
                <c:pt idx="414">
                  <c:v>747.9999999999975</c:v>
                </c:pt>
                <c:pt idx="415">
                  <c:v>734.00000000001239</c:v>
                </c:pt>
                <c:pt idx="416">
                  <c:v>19.3</c:v>
                </c:pt>
                <c:pt idx="417">
                  <c:v>19.8</c:v>
                </c:pt>
                <c:pt idx="418">
                  <c:v>19.899999999999999</c:v>
                </c:pt>
                <c:pt idx="419">
                  <c:v>20.399999999999999</c:v>
                </c:pt>
                <c:pt idx="420">
                  <c:v>18.5</c:v>
                </c:pt>
                <c:pt idx="421">
                  <c:v>18.399999999999999</c:v>
                </c:pt>
                <c:pt idx="422">
                  <c:v>18.600000000000001</c:v>
                </c:pt>
                <c:pt idx="423">
                  <c:v>18.2</c:v>
                </c:pt>
                <c:pt idx="424">
                  <c:v>1002</c:v>
                </c:pt>
                <c:pt idx="425">
                  <c:v>2280</c:v>
                </c:pt>
                <c:pt idx="426">
                  <c:v>808</c:v>
                </c:pt>
                <c:pt idx="427">
                  <c:v>1263</c:v>
                </c:pt>
                <c:pt idx="428">
                  <c:v>7.4</c:v>
                </c:pt>
                <c:pt idx="429">
                  <c:v>7.5</c:v>
                </c:pt>
                <c:pt idx="430">
                  <c:v>7.6</c:v>
                </c:pt>
                <c:pt idx="431">
                  <c:v>7.5</c:v>
                </c:pt>
                <c:pt idx="432">
                  <c:v>123</c:v>
                </c:pt>
                <c:pt idx="433">
                  <c:v>126</c:v>
                </c:pt>
                <c:pt idx="434">
                  <c:v>85.5</c:v>
                </c:pt>
                <c:pt idx="435">
                  <c:v>93.2</c:v>
                </c:pt>
                <c:pt idx="436">
                  <c:v>270.00000000001467</c:v>
                </c:pt>
                <c:pt idx="437">
                  <c:v>310.00000000001029</c:v>
                </c:pt>
                <c:pt idx="438">
                  <c:v>360.00000000000477</c:v>
                </c:pt>
                <c:pt idx="439">
                  <c:v>380.00000000000256</c:v>
                </c:pt>
                <c:pt idx="440">
                  <c:v>360.00000000000477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66-4035-A252-4462D4D2F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91864"/>
        <c:axId val="613494488"/>
      </c:scatterChart>
      <c:valAx>
        <c:axId val="613491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94488"/>
        <c:crosses val="autoZero"/>
        <c:crossBetween val="midCat"/>
      </c:valAx>
      <c:valAx>
        <c:axId val="61349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91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[COVIDProject_Lab Measurements.xlsx]Pivot!PivotTable1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2">
                <a:lumMod val="75000"/>
              </a:schemeClr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296834877322268"/>
          <c:y val="0.16443521711904083"/>
          <c:w val="0.66057693584492905"/>
          <c:h val="0.68378735025505921"/>
        </c:manualLayout>
      </c:layout>
      <c:lineChart>
        <c:grouping val="standard"/>
        <c:varyColors val="0"/>
        <c:ser>
          <c:idx val="0"/>
          <c:order val="0"/>
          <c:tx>
            <c:strRef>
              <c:f>Pivot!$B$4:$B$7</c:f>
              <c:strCache>
                <c:ptCount val="1"/>
                <c:pt idx="0">
                  <c:v>East - TS - None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Pivot!$B$8</c:f>
              <c:numCache>
                <c:formatCode>General</c:formatCode>
                <c:ptCount val="1"/>
                <c:pt idx="0">
                  <c:v>977.76332666695487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1C-40E1-8A97-FA9469B38ABF}"/>
            </c:ext>
          </c:extLst>
        </c:ser>
        <c:ser>
          <c:idx val="1"/>
          <c:order val="1"/>
          <c:tx>
            <c:strRef>
              <c:f>Pivot!$D$4:$D$7</c:f>
              <c:strCache>
                <c:ptCount val="1"/>
                <c:pt idx="0">
                  <c:v>East - TSS - None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Pivot!$A$8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Pivot!$D$8</c:f>
              <c:numCache>
                <c:formatCode>General</c:formatCode>
                <c:ptCount val="1"/>
                <c:pt idx="0">
                  <c:v>312.42187500000165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0F-426E-BCB0-6C85556AF341}"/>
            </c:ext>
          </c:extLst>
        </c:ser>
        <c:ser>
          <c:idx val="2"/>
          <c:order val="2"/>
          <c:tx>
            <c:strRef>
              <c:f>Pivot!$G$4:$G$7</c:f>
              <c:strCache>
                <c:ptCount val="1"/>
                <c:pt idx="0">
                  <c:v>West - TS - None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Pivot!$G$8</c:f>
              <c:numCache>
                <c:formatCode>General</c:formatCode>
                <c:ptCount val="1"/>
                <c:pt idx="0">
                  <c:v>690.80076437588309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0F-426E-BCB0-6C85556AF341}"/>
            </c:ext>
          </c:extLst>
        </c:ser>
        <c:ser>
          <c:idx val="3"/>
          <c:order val="3"/>
          <c:tx>
            <c:strRef>
              <c:f>Pivot!$I$4:$I$7</c:f>
              <c:strCache>
                <c:ptCount val="1"/>
                <c:pt idx="0">
                  <c:v>West - TSS - None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Pivot!$A$8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Pivot!$I$8</c:f>
              <c:numCache>
                <c:formatCode>General</c:formatCode>
                <c:ptCount val="1"/>
                <c:pt idx="0">
                  <c:v>275.54687500000153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0F-426E-BCB0-6C85556AF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2536056"/>
        <c:axId val="642534744"/>
      </c:lineChart>
      <c:catAx>
        <c:axId val="64253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534744"/>
        <c:crosses val="autoZero"/>
        <c:auto val="1"/>
        <c:lblAlgn val="ctr"/>
        <c:lblOffset val="100"/>
        <c:noMultiLvlLbl val="0"/>
      </c:catAx>
      <c:valAx>
        <c:axId val="64253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536056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80295708058771"/>
          <c:y val="6.7418523174908471E-2"/>
          <c:w val="0.15532996200261651"/>
          <c:h val="0.407205094843685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TDS!$I$4:$I$5</c:f>
              <c:numCache>
                <c:formatCode>m/dd/yy;@</c:formatCode>
                <c:ptCount val="2"/>
                <c:pt idx="0">
                  <c:v>44245</c:v>
                </c:pt>
                <c:pt idx="1">
                  <c:v>44245</c:v>
                </c:pt>
              </c:numCache>
            </c:numRef>
          </c:xVal>
          <c:yVal>
            <c:numRef>
              <c:f>TDS!$F$4:$F$5</c:f>
              <c:numCache>
                <c:formatCode>General</c:formatCode>
                <c:ptCount val="2"/>
                <c:pt idx="0">
                  <c:v>599.99999999998329</c:v>
                </c:pt>
                <c:pt idx="1">
                  <c:v>450.00000000001705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6-4ED1-9C65-6CA7C5C4BCA0}"/>
            </c:ext>
          </c:extLst>
        </c:ser>
        <c:ser>
          <c:idx val="1"/>
          <c:order val="1"/>
          <c:tx>
            <c:v>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TDS!$I$2:$I$3</c:f>
              <c:numCache>
                <c:formatCode>m/dd/yy;@</c:formatCode>
                <c:ptCount val="2"/>
                <c:pt idx="0">
                  <c:v>44245</c:v>
                </c:pt>
                <c:pt idx="1">
                  <c:v>44245</c:v>
                </c:pt>
              </c:numCache>
            </c:numRef>
          </c:xVal>
          <c:yVal>
            <c:numRef>
              <c:f>TDS!$F$2:$F$3</c:f>
              <c:numCache>
                <c:formatCode>General</c:formatCode>
                <c:ptCount val="2"/>
                <c:pt idx="0">
                  <c:v>707.84313725490676</c:v>
                </c:pt>
                <c:pt idx="1">
                  <c:v>739.62264150943633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16-4ED1-9C65-6CA7C5C4BCA0}"/>
            </c:ext>
          </c:extLst>
        </c:ser>
        <c:ser>
          <c:idx val="2"/>
          <c:order val="2"/>
          <c:tx>
            <c:v>TSS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TDS!$I$6:$I$7</c:f>
              <c:numCache>
                <c:formatCode>m/dd/yy;@</c:formatCode>
                <c:ptCount val="2"/>
                <c:pt idx="0">
                  <c:v>44245</c:v>
                </c:pt>
                <c:pt idx="1">
                  <c:v>44245</c:v>
                </c:pt>
              </c:numCache>
            </c:numRef>
          </c:xVal>
          <c:yVal>
            <c:numRef>
              <c:f>TDS!$F$6:$F$7</c:f>
              <c:numCache>
                <c:formatCode>General</c:formatCode>
                <c:ptCount val="2"/>
                <c:pt idx="0">
                  <c:v>149.99999999998349</c:v>
                </c:pt>
                <c:pt idx="1">
                  <c:v>309.99999999998806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16-4ED1-9C65-6CA7C5C4BCA0}"/>
            </c:ext>
          </c:extLst>
        </c:ser>
        <c:ser>
          <c:idx val="3"/>
          <c:order val="3"/>
          <c:tx>
            <c:v>Mean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TDS!$I$2:$I$4</c:f>
              <c:numCache>
                <c:formatCode>m/dd/yy;@</c:formatCode>
                <c:ptCount val="3"/>
                <c:pt idx="0">
                  <c:v>44245</c:v>
                </c:pt>
                <c:pt idx="1">
                  <c:v>44245</c:v>
                </c:pt>
                <c:pt idx="2">
                  <c:v>44245</c:v>
                </c:pt>
              </c:numCache>
            </c:numRef>
          </c:xVal>
          <c:yVal>
            <c:numRef>
              <c:f>TDS!$J$2:$J$4</c:f>
              <c:numCache>
                <c:formatCode>General</c:formatCode>
                <c:ptCount val="3"/>
                <c:pt idx="0">
                  <c:v>723.73288938217161</c:v>
                </c:pt>
                <c:pt idx="1">
                  <c:v>525.00000000000023</c:v>
                </c:pt>
                <c:pt idx="2">
                  <c:v>229.99999999998579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16-4ED1-9C65-6CA7C5C4B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851968"/>
        <c:axId val="565857216"/>
      </c:scatterChart>
      <c:valAx>
        <c:axId val="565851968"/>
        <c:scaling>
          <c:orientation val="minMax"/>
          <c:max val="44246"/>
          <c:min val="4424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57216"/>
        <c:crosses val="autoZero"/>
        <c:crossBetween val="midCat"/>
      </c:valAx>
      <c:valAx>
        <c:axId val="56585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51968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VdQ</a:t>
            </a:r>
            <a:r>
              <a:rPr lang="en-US" baseline="0"/>
              <a:t>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692017311395394E-2"/>
          <c:y val="0.13905137600374209"/>
          <c:w val="0.89019685039370078"/>
          <c:h val="0.62342045785943423"/>
        </c:manualLayout>
      </c:layout>
      <c:lineChart>
        <c:grouping val="standard"/>
        <c:varyColors val="0"/>
        <c:ser>
          <c:idx val="0"/>
          <c:order val="0"/>
          <c:tx>
            <c:v>TSS_East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VdQ!$E$2:$E$12</c:f>
              <c:numCache>
                <c:formatCode>m/d/yy</c:formatCode>
                <c:ptCount val="11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</c:numCache>
            </c:numRef>
          </c:cat>
          <c:val>
            <c:numRef>
              <c:f>VdQ!$B$2:$B$12</c:f>
              <c:numCache>
                <c:formatCode>General</c:formatCode>
                <c:ptCount val="11"/>
                <c:pt idx="0">
                  <c:v>320</c:v>
                </c:pt>
                <c:pt idx="1">
                  <c:v>#N/A</c:v>
                </c:pt>
                <c:pt idx="2">
                  <c:v>230</c:v>
                </c:pt>
                <c:pt idx="3">
                  <c:v>290</c:v>
                </c:pt>
                <c:pt idx="4">
                  <c:v>280</c:v>
                </c:pt>
                <c:pt idx="5">
                  <c:v>290</c:v>
                </c:pt>
                <c:pt idx="6">
                  <c:v>290</c:v>
                </c:pt>
                <c:pt idx="7">
                  <c:v>260</c:v>
                </c:pt>
                <c:pt idx="8">
                  <c:v>280</c:v>
                </c:pt>
                <c:pt idx="9">
                  <c:v>290</c:v>
                </c:pt>
                <c:pt idx="10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F4-48B0-ACBE-8C1FC9E01C3A}"/>
            </c:ext>
          </c:extLst>
        </c:ser>
        <c:ser>
          <c:idx val="1"/>
          <c:order val="1"/>
          <c:tx>
            <c:v>TSS_West</c:v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val>
            <c:numRef>
              <c:f>VdQ!$B$13:$B$23</c:f>
              <c:numCache>
                <c:formatCode>General</c:formatCode>
                <c:ptCount val="11"/>
                <c:pt idx="0">
                  <c:v>170</c:v>
                </c:pt>
                <c:pt idx="1">
                  <c:v>200</c:v>
                </c:pt>
                <c:pt idx="2">
                  <c:v>210</c:v>
                </c:pt>
                <c:pt idx="3">
                  <c:v>190</c:v>
                </c:pt>
                <c:pt idx="4">
                  <c:v>220</c:v>
                </c:pt>
                <c:pt idx="5">
                  <c:v>280</c:v>
                </c:pt>
                <c:pt idx="6">
                  <c:v>260</c:v>
                </c:pt>
                <c:pt idx="7">
                  <c:v>250</c:v>
                </c:pt>
                <c:pt idx="8">
                  <c:v>240</c:v>
                </c:pt>
                <c:pt idx="9">
                  <c:v>230</c:v>
                </c:pt>
                <c:pt idx="10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F4-48B0-ACBE-8C1FC9E01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184784"/>
        <c:axId val="573188392"/>
      </c:lineChart>
      <c:dateAx>
        <c:axId val="57318478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188392"/>
        <c:crosses val="autoZero"/>
        <c:auto val="1"/>
        <c:lblOffset val="100"/>
        <c:baseTimeUnit val="days"/>
      </c:dateAx>
      <c:valAx>
        <c:axId val="57318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18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TS_stdev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TSS_stdev_east</c:v>
          </c:tx>
          <c:marker>
            <c:symbol val="none"/>
          </c:marker>
          <c:cat>
            <c:numRef>
              <c:f>stdv!$B$2:$B$33</c:f>
              <c:numCache>
                <c:formatCode>m/d/yy</c:formatCode>
                <c:ptCount val="32"/>
                <c:pt idx="0">
                  <c:v>44228</c:v>
                </c:pt>
                <c:pt idx="2">
                  <c:v>44229</c:v>
                </c:pt>
                <c:pt idx="4">
                  <c:v>44230</c:v>
                </c:pt>
                <c:pt idx="6">
                  <c:v>44231</c:v>
                </c:pt>
                <c:pt idx="8">
                  <c:v>44232</c:v>
                </c:pt>
                <c:pt idx="10">
                  <c:v>44233</c:v>
                </c:pt>
                <c:pt idx="12">
                  <c:v>44234</c:v>
                </c:pt>
                <c:pt idx="14">
                  <c:v>44235</c:v>
                </c:pt>
                <c:pt idx="16">
                  <c:v>44236</c:v>
                </c:pt>
                <c:pt idx="18">
                  <c:v>44237</c:v>
                </c:pt>
                <c:pt idx="20">
                  <c:v>44238</c:v>
                </c:pt>
                <c:pt idx="22">
                  <c:v>44239</c:v>
                </c:pt>
                <c:pt idx="24">
                  <c:v>44240</c:v>
                </c:pt>
                <c:pt idx="26">
                  <c:v>44241</c:v>
                </c:pt>
                <c:pt idx="28">
                  <c:v>44244</c:v>
                </c:pt>
                <c:pt idx="30">
                  <c:v>44245</c:v>
                </c:pt>
              </c:numCache>
            </c:numRef>
          </c:cat>
          <c:val>
            <c:numRef>
              <c:f>stdv!$E$2:$E$33</c:f>
              <c:numCache>
                <c:formatCode>0.00</c:formatCode>
                <c:ptCount val="32"/>
                <c:pt idx="0">
                  <c:v>0</c:v>
                </c:pt>
                <c:pt idx="2">
                  <c:v>8.838834764830839</c:v>
                </c:pt>
                <c:pt idx="4">
                  <c:v>7.0710678118647117</c:v>
                </c:pt>
                <c:pt idx="6">
                  <c:v>42.426406871188192</c:v>
                </c:pt>
                <c:pt idx="8">
                  <c:v>35.355339059339194</c:v>
                </c:pt>
                <c:pt idx="10">
                  <c:v>7.0710678118646717</c:v>
                </c:pt>
                <c:pt idx="12">
                  <c:v>0</c:v>
                </c:pt>
                <c:pt idx="14">
                  <c:v>7.0710678118803871</c:v>
                </c:pt>
                <c:pt idx="16">
                  <c:v>7.0710678118647117</c:v>
                </c:pt>
                <c:pt idx="18">
                  <c:v>49.497474683052886</c:v>
                </c:pt>
                <c:pt idx="20">
                  <c:v>7.0710678118646717</c:v>
                </c:pt>
                <c:pt idx="22">
                  <c:v>3.1391826314558662E-11</c:v>
                </c:pt>
                <c:pt idx="24">
                  <c:v>42.42640687118805</c:v>
                </c:pt>
                <c:pt idx="26">
                  <c:v>56.568542494917573</c:v>
                </c:pt>
                <c:pt idx="28">
                  <c:v>49.497474683053326</c:v>
                </c:pt>
                <c:pt idx="30">
                  <c:v>14.142135623729382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5D-48F4-8D21-657507C58612}"/>
            </c:ext>
          </c:extLst>
        </c:ser>
        <c:ser>
          <c:idx val="3"/>
          <c:order val="1"/>
          <c:tx>
            <c:v>TSS_stdev_west</c:v>
          </c:tx>
          <c:marker>
            <c:symbol val="none"/>
          </c:marker>
          <c:cat>
            <c:numRef>
              <c:f>stdv!$B$2:$B$33</c:f>
              <c:numCache>
                <c:formatCode>m/d/yy</c:formatCode>
                <c:ptCount val="32"/>
                <c:pt idx="0">
                  <c:v>44228</c:v>
                </c:pt>
                <c:pt idx="2">
                  <c:v>44229</c:v>
                </c:pt>
                <c:pt idx="4">
                  <c:v>44230</c:v>
                </c:pt>
                <c:pt idx="6">
                  <c:v>44231</c:v>
                </c:pt>
                <c:pt idx="8">
                  <c:v>44232</c:v>
                </c:pt>
                <c:pt idx="10">
                  <c:v>44233</c:v>
                </c:pt>
                <c:pt idx="12">
                  <c:v>44234</c:v>
                </c:pt>
                <c:pt idx="14">
                  <c:v>44235</c:v>
                </c:pt>
                <c:pt idx="16">
                  <c:v>44236</c:v>
                </c:pt>
                <c:pt idx="18">
                  <c:v>44237</c:v>
                </c:pt>
                <c:pt idx="20">
                  <c:v>44238</c:v>
                </c:pt>
                <c:pt idx="22">
                  <c:v>44239</c:v>
                </c:pt>
                <c:pt idx="24">
                  <c:v>44240</c:v>
                </c:pt>
                <c:pt idx="26">
                  <c:v>44241</c:v>
                </c:pt>
                <c:pt idx="28">
                  <c:v>44244</c:v>
                </c:pt>
                <c:pt idx="30">
                  <c:v>44245</c:v>
                </c:pt>
              </c:numCache>
            </c:numRef>
          </c:cat>
          <c:val>
            <c:numRef>
              <c:f>stdv!$H$2:$H$32</c:f>
              <c:numCache>
                <c:formatCode>0.00</c:formatCode>
                <c:ptCount val="31"/>
                <c:pt idx="0">
                  <c:v>159.09902576697522</c:v>
                </c:pt>
                <c:pt idx="2">
                  <c:v>150.26019100214441</c:v>
                </c:pt>
                <c:pt idx="4">
                  <c:v>14.142135623713708</c:v>
                </c:pt>
                <c:pt idx="6">
                  <c:v>0</c:v>
                </c:pt>
                <c:pt idx="8">
                  <c:v>77.781745930527435</c:v>
                </c:pt>
                <c:pt idx="10">
                  <c:v>1.5715997474441116E-11</c:v>
                </c:pt>
                <c:pt idx="12">
                  <c:v>7.0710678118646717</c:v>
                </c:pt>
                <c:pt idx="14">
                  <c:v>49.497474683052744</c:v>
                </c:pt>
                <c:pt idx="16">
                  <c:v>14.1421356237451</c:v>
                </c:pt>
                <c:pt idx="18">
                  <c:v>28.284271247490199</c:v>
                </c:pt>
                <c:pt idx="20">
                  <c:v>28.284271247458765</c:v>
                </c:pt>
                <c:pt idx="22">
                  <c:v>212.13203435594079</c:v>
                </c:pt>
                <c:pt idx="24">
                  <c:v>21.213203435578379</c:v>
                </c:pt>
                <c:pt idx="26">
                  <c:v>14.142135623729382</c:v>
                </c:pt>
                <c:pt idx="28">
                  <c:v>56.568542494917885</c:v>
                </c:pt>
                <c:pt idx="30">
                  <c:v>42.426406871188391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B5D-48F4-8D21-657507C58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626096"/>
        <c:axId val="541620520"/>
      </c:lineChart>
      <c:lineChart>
        <c:grouping val="standard"/>
        <c:varyColors val="0"/>
        <c:ser>
          <c:idx val="0"/>
          <c:order val="2"/>
          <c:tx>
            <c:v>TS_stdev_east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stdv!$K$2:$K$43</c:f>
              <c:numCache>
                <c:formatCode>m/d/yy</c:formatCode>
                <c:ptCount val="42"/>
                <c:pt idx="0">
                  <c:v>44228</c:v>
                </c:pt>
                <c:pt idx="4">
                  <c:v>44229</c:v>
                </c:pt>
                <c:pt idx="8">
                  <c:v>44230</c:v>
                </c:pt>
                <c:pt idx="10">
                  <c:v>44231</c:v>
                </c:pt>
                <c:pt idx="12">
                  <c:v>44232</c:v>
                </c:pt>
                <c:pt idx="16">
                  <c:v>44233</c:v>
                </c:pt>
                <c:pt idx="20">
                  <c:v>44234</c:v>
                </c:pt>
                <c:pt idx="24">
                  <c:v>44235</c:v>
                </c:pt>
                <c:pt idx="26">
                  <c:v>44236</c:v>
                </c:pt>
                <c:pt idx="28">
                  <c:v>44237</c:v>
                </c:pt>
                <c:pt idx="30">
                  <c:v>44238</c:v>
                </c:pt>
                <c:pt idx="32">
                  <c:v>44239</c:v>
                </c:pt>
                <c:pt idx="34">
                  <c:v>44240</c:v>
                </c:pt>
                <c:pt idx="36">
                  <c:v>44241</c:v>
                </c:pt>
                <c:pt idx="38">
                  <c:v>44244</c:v>
                </c:pt>
                <c:pt idx="40">
                  <c:v>44245</c:v>
                </c:pt>
              </c:numCache>
            </c:numRef>
          </c:cat>
          <c:val>
            <c:numRef>
              <c:f>stdv!$N$2:$N$43</c:f>
              <c:numCache>
                <c:formatCode>0.00</c:formatCode>
                <c:ptCount val="42"/>
                <c:pt idx="0">
                  <c:v>86.068017891107701</c:v>
                </c:pt>
                <c:pt idx="4">
                  <c:v>72.527644793281297</c:v>
                </c:pt>
                <c:pt idx="8">
                  <c:v>12.727922061365733</c:v>
                </c:pt>
                <c:pt idx="10">
                  <c:v>19.798989873214971</c:v>
                </c:pt>
                <c:pt idx="12">
                  <c:v>31.42716447067318</c:v>
                </c:pt>
                <c:pt idx="16">
                  <c:v>34.770677301426829</c:v>
                </c:pt>
                <c:pt idx="20">
                  <c:v>22.531459488165162</c:v>
                </c:pt>
                <c:pt idx="24">
                  <c:v>4.2426406871219378</c:v>
                </c:pt>
                <c:pt idx="26">
                  <c:v>0</c:v>
                </c:pt>
                <c:pt idx="28">
                  <c:v>18.190668567003563</c:v>
                </c:pt>
                <c:pt idx="30">
                  <c:v>4.1594516540391533</c:v>
                </c:pt>
                <c:pt idx="32" formatCode="General">
                  <c:v>13.36287508936887</c:v>
                </c:pt>
                <c:pt idx="34" formatCode="General">
                  <c:v>24.337628747817675</c:v>
                </c:pt>
                <c:pt idx="36" formatCode="General">
                  <c:v>81.710116937108452</c:v>
                </c:pt>
                <c:pt idx="38" formatCode="General">
                  <c:v>#N/A</c:v>
                </c:pt>
                <c:pt idx="40">
                  <c:v>28.284271247458765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5D-48F4-8D21-657507C58612}"/>
            </c:ext>
          </c:extLst>
        </c:ser>
        <c:ser>
          <c:idx val="1"/>
          <c:order val="3"/>
          <c:tx>
            <c:v>TS_stdev_west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stdv!$K$2:$K$43</c:f>
              <c:numCache>
                <c:formatCode>m/d/yy</c:formatCode>
                <c:ptCount val="42"/>
                <c:pt idx="0">
                  <c:v>44228</c:v>
                </c:pt>
                <c:pt idx="4">
                  <c:v>44229</c:v>
                </c:pt>
                <c:pt idx="8">
                  <c:v>44230</c:v>
                </c:pt>
                <c:pt idx="10">
                  <c:v>44231</c:v>
                </c:pt>
                <c:pt idx="12">
                  <c:v>44232</c:v>
                </c:pt>
                <c:pt idx="16">
                  <c:v>44233</c:v>
                </c:pt>
                <c:pt idx="20">
                  <c:v>44234</c:v>
                </c:pt>
                <c:pt idx="24">
                  <c:v>44235</c:v>
                </c:pt>
                <c:pt idx="26">
                  <c:v>44236</c:v>
                </c:pt>
                <c:pt idx="28">
                  <c:v>44237</c:v>
                </c:pt>
                <c:pt idx="30">
                  <c:v>44238</c:v>
                </c:pt>
                <c:pt idx="32">
                  <c:v>44239</c:v>
                </c:pt>
                <c:pt idx="34">
                  <c:v>44240</c:v>
                </c:pt>
                <c:pt idx="36">
                  <c:v>44241</c:v>
                </c:pt>
                <c:pt idx="38">
                  <c:v>44244</c:v>
                </c:pt>
                <c:pt idx="40">
                  <c:v>44245</c:v>
                </c:pt>
              </c:numCache>
            </c:numRef>
          </c:cat>
          <c:val>
            <c:numRef>
              <c:f>stdv!$R$2:$R$38</c:f>
              <c:numCache>
                <c:formatCode>0.00</c:formatCode>
                <c:ptCount val="37"/>
                <c:pt idx="0">
                  <c:v>44.91638321906543</c:v>
                </c:pt>
                <c:pt idx="4">
                  <c:v>66.641106211086552</c:v>
                </c:pt>
                <c:pt idx="8">
                  <c:v>79.19595949288464</c:v>
                </c:pt>
                <c:pt idx="10">
                  <c:v>4.2426406871219378</c:v>
                </c:pt>
                <c:pt idx="12">
                  <c:v>26.851443164198272</c:v>
                </c:pt>
                <c:pt idx="16">
                  <c:v>1.4142135623697991</c:v>
                </c:pt>
                <c:pt idx="18">
                  <c:v>19.798989873227431</c:v>
                </c:pt>
                <c:pt idx="20">
                  <c:v>4.2426406871219378</c:v>
                </c:pt>
                <c:pt idx="22">
                  <c:v>1.4142135623697991</c:v>
                </c:pt>
                <c:pt idx="24">
                  <c:v>39.431601680282938</c:v>
                </c:pt>
                <c:pt idx="26">
                  <c:v>0.88734968621449484</c:v>
                </c:pt>
                <c:pt idx="28">
                  <c:v>2.4552318791264325</c:v>
                </c:pt>
                <c:pt idx="30">
                  <c:v>9.958241396647205</c:v>
                </c:pt>
                <c:pt idx="32">
                  <c:v>123.0365799264744</c:v>
                </c:pt>
                <c:pt idx="34">
                  <c:v>14.142135623735694</c:v>
                </c:pt>
                <c:pt idx="36">
                  <c:v>22.471502961124596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5D-48F4-8D21-657507C58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105968"/>
        <c:axId val="339974208"/>
      </c:lineChart>
      <c:dateAx>
        <c:axId val="5416260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20520"/>
        <c:crosses val="autoZero"/>
        <c:auto val="1"/>
        <c:lblOffset val="100"/>
        <c:baseTimeUnit val="days"/>
      </c:dateAx>
      <c:valAx>
        <c:axId val="54162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26096"/>
        <c:crosses val="autoZero"/>
        <c:crossBetween val="between"/>
      </c:valAx>
      <c:valAx>
        <c:axId val="339974208"/>
        <c:scaling>
          <c:orientation val="minMax"/>
          <c:max val="250"/>
        </c:scaling>
        <c:delete val="0"/>
        <c:axPos val="r"/>
        <c:numFmt formatCode="0.00" sourceLinked="1"/>
        <c:majorTickMark val="out"/>
        <c:minorTickMark val="none"/>
        <c:tickLblPos val="nextTo"/>
        <c:crossAx val="427105968"/>
        <c:crosses val="max"/>
        <c:crossBetween val="between"/>
        <c:majorUnit val="50"/>
      </c:valAx>
      <c:dateAx>
        <c:axId val="427105968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339974208"/>
        <c:crosses val="autoZero"/>
        <c:auto val="1"/>
        <c:lblOffset val="100"/>
        <c:baseTimeUnit val="days"/>
      </c:date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15</xdr:col>
      <xdr:colOff>989390</xdr:colOff>
      <xdr:row>8</xdr:row>
      <xdr:rowOff>51282</xdr:rowOff>
    </xdr:from>
    <xdr:to>
      <xdr:col>22</xdr:col>
      <xdr:colOff>488610</xdr:colOff>
      <xdr:row>22</xdr:row>
      <xdr:rowOff>75477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D7688DF-C443-40D0-A771-876F745B6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15046</xdr:rowOff>
    </xdr:from>
    <xdr:to>
      <xdr:col>7</xdr:col>
      <xdr:colOff>265989</xdr:colOff>
      <xdr:row>15</xdr:row>
      <xdr:rowOff>119392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439934C-E9FA-457B-B5AC-C6B7B2485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2863"/>
          <a:ext cx="4523172" cy="2733783"/>
        </a:xfrm>
        <a:prstGeom prst="rect">
          <a:avLst/>
        </a:prstGeom>
      </xdr:spPr>
    </xdr:pic>
    <xdr:clientData/>
  </xdr:twoCellAnchor>
  <xdr:twoCellAnchor editAs="oneCell">
    <xdr:from>
      <xdr:col>15</xdr:col>
      <xdr:colOff>545352</xdr:colOff>
      <xdr:row>1</xdr:row>
      <xdr:rowOff>37352</xdr:rowOff>
    </xdr:from>
    <xdr:to>
      <xdr:col>23</xdr:col>
      <xdr:colOff>198754</xdr:colOff>
      <xdr:row>15</xdr:row>
      <xdr:rowOff>141698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E1582D3-0972-4CEB-9C9F-868EF24E9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34176" y="224117"/>
          <a:ext cx="4554107" cy="2719052"/>
        </a:xfrm>
        <a:prstGeom prst="rect">
          <a:avLst/>
        </a:prstGeom>
      </xdr:spPr>
    </xdr:pic>
    <xdr:clientData/>
  </xdr:twoCellAnchor>
  <xdr:twoCellAnchor editAs="oneCell">
    <xdr:from>
      <xdr:col>7</xdr:col>
      <xdr:colOff>515470</xdr:colOff>
      <xdr:row>0</xdr:row>
      <xdr:rowOff>149411</xdr:rowOff>
    </xdr:from>
    <xdr:to>
      <xdr:col>15</xdr:col>
      <xdr:colOff>168871</xdr:colOff>
      <xdr:row>15</xdr:row>
      <xdr:rowOff>66992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373185E-B893-4A90-8B65-8D43D1FFF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03588" y="149411"/>
          <a:ext cx="4554107" cy="2719052"/>
        </a:xfrm>
        <a:prstGeom prst="rect">
          <a:avLst/>
        </a:prstGeom>
      </xdr:spPr>
    </xdr:pic>
    <xdr:clientData/>
  </xdr:twoCellAnchor>
  <xdr:twoCellAnchor editAs="oneCell">
    <xdr:from>
      <xdr:col>0</xdr:col>
      <xdr:colOff>59765</xdr:colOff>
      <xdr:row>17</xdr:row>
      <xdr:rowOff>59764</xdr:rowOff>
    </xdr:from>
    <xdr:to>
      <xdr:col>7</xdr:col>
      <xdr:colOff>325754</xdr:colOff>
      <xdr:row>31</xdr:row>
      <xdr:rowOff>164110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6B9C3FF-01C9-4D4A-A7F5-8126A3BF5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765" y="3234764"/>
          <a:ext cx="4554107" cy="2719052"/>
        </a:xfrm>
        <a:prstGeom prst="rect">
          <a:avLst/>
        </a:prstGeom>
      </xdr:spPr>
    </xdr:pic>
    <xdr:clientData/>
  </xdr:twoCellAnchor>
  <xdr:twoCellAnchor editAs="oneCell">
    <xdr:from>
      <xdr:col>7</xdr:col>
      <xdr:colOff>485588</xdr:colOff>
      <xdr:row>16</xdr:row>
      <xdr:rowOff>164354</xdr:rowOff>
    </xdr:from>
    <xdr:to>
      <xdr:col>15</xdr:col>
      <xdr:colOff>138989</xdr:colOff>
      <xdr:row>31</xdr:row>
      <xdr:rowOff>69742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AC79442-7EBD-4AA4-8A06-15B346463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73706" y="3152589"/>
          <a:ext cx="4554107" cy="2706859"/>
        </a:xfrm>
        <a:prstGeom prst="rect">
          <a:avLst/>
        </a:prstGeom>
      </xdr:spPr>
    </xdr:pic>
    <xdr:clientData/>
  </xdr:twoCellAnchor>
  <xdr:twoCellAnchor editAs="oneCell">
    <xdr:from>
      <xdr:col>15</xdr:col>
      <xdr:colOff>425823</xdr:colOff>
      <xdr:row>16</xdr:row>
      <xdr:rowOff>156882</xdr:rowOff>
    </xdr:from>
    <xdr:to>
      <xdr:col>23</xdr:col>
      <xdr:colOff>79225</xdr:colOff>
      <xdr:row>31</xdr:row>
      <xdr:rowOff>74463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59EFA72-6A8B-481A-9A61-ACC93270C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14647" y="3145117"/>
          <a:ext cx="4554107" cy="2719052"/>
        </a:xfrm>
        <a:prstGeom prst="rect">
          <a:avLst/>
        </a:prstGeom>
      </xdr:spPr>
    </xdr:pic>
    <xdr:clientData/>
  </xdr:twoCellAnchor>
  <xdr:twoCellAnchor editAs="oneCell">
    <xdr:from>
      <xdr:col>0</xdr:col>
      <xdr:colOff>186764</xdr:colOff>
      <xdr:row>76</xdr:row>
      <xdr:rowOff>186762</xdr:rowOff>
    </xdr:from>
    <xdr:to>
      <xdr:col>9</xdr:col>
      <xdr:colOff>337145</xdr:colOff>
      <xdr:row>94</xdr:row>
      <xdr:rowOff>117123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3868695F-21B1-4422-8BA5-F9BE48893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6764" y="14380880"/>
          <a:ext cx="5663675" cy="3292125"/>
        </a:xfrm>
        <a:prstGeom prst="rect">
          <a:avLst/>
        </a:prstGeom>
      </xdr:spPr>
    </xdr:pic>
    <xdr:clientData/>
  </xdr:twoCellAnchor>
  <xdr:twoCellAnchor editAs="oneCell">
    <xdr:from>
      <xdr:col>0</xdr:col>
      <xdr:colOff>590177</xdr:colOff>
      <xdr:row>95</xdr:row>
      <xdr:rowOff>22411</xdr:rowOff>
    </xdr:from>
    <xdr:to>
      <xdr:col>9</xdr:col>
      <xdr:colOff>455707</xdr:colOff>
      <xdr:row>112</xdr:row>
      <xdr:rowOff>58864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FF77C73-5E1D-47A9-BAC6-0774AD989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0177" y="17765058"/>
          <a:ext cx="5378824" cy="3211453"/>
        </a:xfrm>
        <a:prstGeom prst="rect">
          <a:avLst/>
        </a:prstGeom>
      </xdr:spPr>
    </xdr:pic>
    <xdr:clientData/>
  </xdr:twoCellAnchor>
  <xdr:twoCellAnchor editAs="oneCell">
    <xdr:from>
      <xdr:col>10</xdr:col>
      <xdr:colOff>343648</xdr:colOff>
      <xdr:row>95</xdr:row>
      <xdr:rowOff>44824</xdr:rowOff>
    </xdr:from>
    <xdr:to>
      <xdr:col>19</xdr:col>
      <xdr:colOff>183106</xdr:colOff>
      <xdr:row>112</xdr:row>
      <xdr:rowOff>76598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2EE6B17-CFFF-4FBE-BA84-3F9B83B94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69530" y="17787471"/>
          <a:ext cx="5352752" cy="3206774"/>
        </a:xfrm>
        <a:prstGeom prst="rect">
          <a:avLst/>
        </a:prstGeom>
      </xdr:spPr>
    </xdr:pic>
    <xdr:clientData/>
  </xdr:twoCellAnchor>
  <xdr:twoCellAnchor editAs="oneCell">
    <xdr:from>
      <xdr:col>10</xdr:col>
      <xdr:colOff>216647</xdr:colOff>
      <xdr:row>77</xdr:row>
      <xdr:rowOff>14941</xdr:rowOff>
    </xdr:from>
    <xdr:to>
      <xdr:col>19</xdr:col>
      <xdr:colOff>476765</xdr:colOff>
      <xdr:row>94</xdr:row>
      <xdr:rowOff>138163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104BAA2B-E60E-427F-BAF4-7C18007EA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42529" y="14395823"/>
          <a:ext cx="5773412" cy="3298222"/>
        </a:xfrm>
        <a:prstGeom prst="rect">
          <a:avLst/>
        </a:prstGeom>
      </xdr:spPr>
    </xdr:pic>
    <xdr:clientData/>
  </xdr:twoCellAnchor>
  <xdr:twoCellAnchor editAs="oneCell">
    <xdr:from>
      <xdr:col>0</xdr:col>
      <xdr:colOff>440766</xdr:colOff>
      <xdr:row>113</xdr:row>
      <xdr:rowOff>37353</xdr:rowOff>
    </xdr:from>
    <xdr:to>
      <xdr:col>9</xdr:col>
      <xdr:colOff>1</xdr:colOff>
      <xdr:row>129</xdr:row>
      <xdr:rowOff>77696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4C11956-8EBA-465A-AEBC-B4E3C36E6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0766" y="21141765"/>
          <a:ext cx="5072529" cy="3028578"/>
        </a:xfrm>
        <a:prstGeom prst="rect">
          <a:avLst/>
        </a:prstGeom>
      </xdr:spPr>
    </xdr:pic>
    <xdr:clientData/>
  </xdr:twoCellAnchor>
  <xdr:twoCellAnchor editAs="oneCell">
    <xdr:from>
      <xdr:col>10</xdr:col>
      <xdr:colOff>276413</xdr:colOff>
      <xdr:row>112</xdr:row>
      <xdr:rowOff>127001</xdr:rowOff>
    </xdr:from>
    <xdr:to>
      <xdr:col>18</xdr:col>
      <xdr:colOff>433294</xdr:colOff>
      <xdr:row>129</xdr:row>
      <xdr:rowOff>151835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3BC727AD-DA9C-49FA-8183-85292C003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02295" y="21044648"/>
          <a:ext cx="5057587" cy="31998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149411</xdr:rowOff>
    </xdr:from>
    <xdr:to>
      <xdr:col>10</xdr:col>
      <xdr:colOff>80384</xdr:colOff>
      <xdr:row>51</xdr:row>
      <xdr:rowOff>2745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AF7843-D022-4A48-83DA-FAF5891CA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6125882"/>
          <a:ext cx="6206266" cy="34018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35808</xdr:rowOff>
    </xdr:from>
    <xdr:to>
      <xdr:col>10</xdr:col>
      <xdr:colOff>67236</xdr:colOff>
      <xdr:row>70</xdr:row>
      <xdr:rowOff>92992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A47B4C-D4C1-416C-AA19-4712D67C5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9560808"/>
          <a:ext cx="6193118" cy="3605713"/>
        </a:xfrm>
        <a:prstGeom prst="rect">
          <a:avLst/>
        </a:prstGeom>
      </xdr:spPr>
    </xdr:pic>
    <xdr:clientData/>
  </xdr:twoCellAnchor>
  <xdr:twoCellAnchor editAs="oneCell">
    <xdr:from>
      <xdr:col>10</xdr:col>
      <xdr:colOff>415636</xdr:colOff>
      <xdr:row>51</xdr:row>
      <xdr:rowOff>0</xdr:rowOff>
    </xdr:from>
    <xdr:to>
      <xdr:col>22</xdr:col>
      <xdr:colOff>3622</xdr:colOff>
      <xdr:row>70</xdr:row>
      <xdr:rowOff>138545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850128B-2E8A-4EF7-9237-B2D724368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534727" y="9421091"/>
          <a:ext cx="6900011" cy="3648363"/>
        </a:xfrm>
        <a:prstGeom prst="rect">
          <a:avLst/>
        </a:prstGeom>
      </xdr:spPr>
    </xdr:pic>
    <xdr:clientData/>
  </xdr:twoCellAnchor>
  <xdr:twoCellAnchor editAs="oneCell">
    <xdr:from>
      <xdr:col>11</xdr:col>
      <xdr:colOff>11545</xdr:colOff>
      <xdr:row>33</xdr:row>
      <xdr:rowOff>34637</xdr:rowOff>
    </xdr:from>
    <xdr:to>
      <xdr:col>21</xdr:col>
      <xdr:colOff>49948</xdr:colOff>
      <xdr:row>50</xdr:row>
      <xdr:rowOff>174205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9F26ADD-1001-4BF9-9386-E81FF77CE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742545" y="6130637"/>
          <a:ext cx="6157494" cy="32799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1085852</xdr:colOff>
      <xdr:row>0</xdr:row>
      <xdr:rowOff>0</xdr:rowOff>
    </xdr:from>
    <xdr:to>
      <xdr:col>20</xdr:col>
      <xdr:colOff>571500</xdr:colOff>
      <xdr:row>21</xdr:row>
      <xdr:rowOff>7937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3E9746-8997-4759-BC99-ACEDDDE5B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0</xdr:row>
      <xdr:rowOff>101600</xdr:rowOff>
    </xdr:from>
    <xdr:to>
      <xdr:col>18</xdr:col>
      <xdr:colOff>466725</xdr:colOff>
      <xdr:row>15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2F80EA-E5D5-4109-8D15-173DF9861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0</xdr:row>
      <xdr:rowOff>146050</xdr:rowOff>
    </xdr:from>
    <xdr:to>
      <xdr:col>16</xdr:col>
      <xdr:colOff>474664</xdr:colOff>
      <xdr:row>19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D8635B-449B-4BD0-B69A-424030176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124877</xdr:colOff>
      <xdr:row>0</xdr:row>
      <xdr:rowOff>4703</xdr:rowOff>
    </xdr:from>
    <xdr:to>
      <xdr:col>30</xdr:col>
      <xdr:colOff>234628</xdr:colOff>
      <xdr:row>23</xdr:row>
      <xdr:rowOff>99238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4225DF-974B-4D5C-9668-8392F281D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52.447468749997" createdVersion="6" refreshedVersion="6" minRefreshableVersion="3" recordCount="380" xr:uid="{5C6A07DD-F206-4D0B-A146-9FCA2503E04F}">
  <cacheSource type="worksheet">
    <worksheetSource name="Data"/>
  </cacheSource>
  <cacheFields count="13">
    <cacheField name="Measurement" numFmtId="0">
      <sharedItems count="8">
        <s v="TSS"/>
        <s v="TS"/>
        <s v="NH4"/>
        <s v="pH"/>
        <s v="Conductivity"/>
        <s v="TS*"/>
        <s v="TDS*"/>
        <s v="TSS*"/>
      </sharedItems>
    </cacheField>
    <cacheField name="Analysis Date" numFmtId="0">
      <sharedItems containsBlank="1"/>
    </cacheField>
    <cacheField name="Method" numFmtId="0">
      <sharedItems containsBlank="1" count="9">
        <s v="None"/>
        <s v="Homogenization"/>
        <s v="Dilution 50%"/>
        <s v="Dilution 50%+Homogenization"/>
        <m u="1"/>
        <s v="Raw" u="1"/>
        <s v="Filteration" u="1"/>
        <s v="ND" u="1"/>
        <s v="ND-NH" u="1"/>
      </sharedItems>
    </cacheField>
    <cacheField name="m0 (g)" numFmtId="0">
      <sharedItems containsString="0" containsBlank="1" containsNumber="1" minValue="1.0122" maxValue="4.5368000000000004"/>
    </cacheField>
    <cacheField name="m1 (g)" numFmtId="0">
      <sharedItems containsBlank="1" containsMixedTypes="1" containsNumber="1" minValue="1.0165999999999999" maxValue="4.6283000000000003"/>
    </cacheField>
    <cacheField name="Vol (L)" numFmtId="0">
      <sharedItems containsString="0" containsBlank="1" containsNumber="1" minValue="5.0000000000000001E-3" maxValue="6.3E-2"/>
    </cacheField>
    <cacheField name="Value" numFmtId="0">
      <sharedItems containsMixedTypes="1" containsNumber="1" minValue="7.3" maxValue="2404.761904761911"/>
    </cacheField>
    <cacheField name="Unit" numFmtId="0">
      <sharedItems containsBlank="1"/>
    </cacheField>
    <cacheField name="Station" numFmtId="0">
      <sharedItems count="2">
        <s v="East"/>
        <s v="West"/>
      </sharedItems>
    </cacheField>
    <cacheField name="Date (enter end date here)" numFmtId="14">
      <sharedItems containsSemiMixedTypes="0" containsNonDate="0" containsDate="1" containsString="0" minDate="2021-02-01T00:00:00" maxDate="2021-02-22T00:00:00"/>
    </cacheField>
    <cacheField name="Weekday" numFmtId="14">
      <sharedItems/>
    </cacheField>
    <cacheField name="Sample end date = " numFmtId="0">
      <sharedItems containsSemiMixedTypes="0" containsNonDate="0" containsDate="1" containsString="0" minDate="2021-02-01T22:00:00" maxDate="2021-02-21T22:00:00"/>
    </cacheField>
    <cacheField name="Sample start date" numFmtId="0">
      <sharedItems containsDate="1" containsMixedTypes="1" minDate="2021-01-31T22:00:00" maxDate="2021-02-17T22:00:00"/>
    </cacheField>
  </cacheFields>
  <extLst>
    <ext xmlns:x14="http://schemas.microsoft.com/office/spreadsheetml/2009/9/main" uri="{725AE2AE-9491-48be-B2B4-4EB974FC3084}">
      <x14:pivotCacheDefinition pivotCacheId="43030715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0">
  <r>
    <x v="0"/>
    <m/>
    <x v="0"/>
    <n v="1.1738999999999999"/>
    <n v="1.1769000000000001"/>
    <n v="8.0000000000000002E-3"/>
    <n v="375.00000000001421"/>
    <s v="mg/L"/>
    <x v="0"/>
    <d v="2021-02-01T00:00:00"/>
    <s v="Monday"/>
    <d v="2021-02-01T22:00:00"/>
    <e v="#REF!"/>
  </r>
  <r>
    <x v="0"/>
    <m/>
    <x v="0"/>
    <n v="1.1438999999999999"/>
    <n v="1.1469"/>
    <n v="8.0000000000000002E-3"/>
    <n v="375.00000000001421"/>
    <s v="mg/L"/>
    <x v="0"/>
    <d v="2021-02-01T00:00:00"/>
    <s v="Monday"/>
    <d v="2021-02-01T22:00:00"/>
    <e v="#REF!"/>
  </r>
  <r>
    <x v="0"/>
    <m/>
    <x v="1"/>
    <n v="1.1228"/>
    <n v="1.1253"/>
    <n v="8.0000000000000002E-3"/>
    <n v="312.49999999999335"/>
    <s v="mg/L"/>
    <x v="0"/>
    <d v="2021-02-01T00:00:00"/>
    <s v="Monday"/>
    <d v="2021-02-01T22:00:00"/>
    <e v="#REF!"/>
  </r>
  <r>
    <x v="0"/>
    <m/>
    <x v="1"/>
    <n v="1.1180000000000001"/>
    <n v="1.1212"/>
    <n v="8.0000000000000002E-3"/>
    <n v="399.99999999998369"/>
    <s v="mg/L"/>
    <x v="0"/>
    <d v="2021-02-01T00:00:00"/>
    <s v="Monday"/>
    <d v="2021-02-01T22:00:00"/>
    <e v="#REF!"/>
  </r>
  <r>
    <x v="0"/>
    <m/>
    <x v="2"/>
    <n v="1.1552"/>
    <n v="1.1568000000000001"/>
    <n v="8.0000000000000002E-3"/>
    <n v="400.00000000001143"/>
    <s v="mg/L"/>
    <x v="0"/>
    <d v="2021-02-01T00:00:00"/>
    <s v="Monday"/>
    <d v="2021-02-01T22:00:00"/>
    <e v="#REF!"/>
  </r>
  <r>
    <x v="0"/>
    <m/>
    <x v="2"/>
    <n v="1.1407"/>
    <n v="1.1420999999999999"/>
    <n v="8.0000000000000002E-3"/>
    <n v="349.99999999996146"/>
    <s v="mg/L"/>
    <x v="0"/>
    <d v="2021-02-01T00:00:00"/>
    <s v="Monday"/>
    <d v="2021-02-01T22:00:00"/>
    <e v="#REF!"/>
  </r>
  <r>
    <x v="0"/>
    <m/>
    <x v="3"/>
    <n v="1.1285000000000001"/>
    <n v="1.1305000000000001"/>
    <n v="8.0000000000000002E-3"/>
    <n v="500.00000000000045"/>
    <s v="mg/L"/>
    <x v="0"/>
    <d v="2021-02-01T00:00:00"/>
    <s v="Monday"/>
    <d v="2021-02-01T22:00:00"/>
    <e v="#REF!"/>
  </r>
  <r>
    <x v="0"/>
    <m/>
    <x v="3"/>
    <n v="1.4347000000000001"/>
    <n v="1.4354"/>
    <n v="8.0000000000000002E-3"/>
    <n v="174.99999999998073"/>
    <s v="mg/L"/>
    <x v="0"/>
    <d v="2021-02-01T00:00:00"/>
    <s v="Monday"/>
    <d v="2021-02-01T22:00:00"/>
    <e v="#REF!"/>
  </r>
  <r>
    <x v="1"/>
    <m/>
    <x v="0"/>
    <n v="4.2474999999999996"/>
    <n v="4.2869999999999999"/>
    <n v="0.05"/>
    <n v="790.00000000000625"/>
    <s v="mg/L"/>
    <x v="0"/>
    <d v="2021-02-01T00:00:00"/>
    <s v="Monday"/>
    <d v="2021-02-01T22:00:00"/>
    <e v="#REF!"/>
  </r>
  <r>
    <x v="1"/>
    <m/>
    <x v="0"/>
    <n v="4.2760999999999996"/>
    <n v="4.3152999999999997"/>
    <n v="0.05"/>
    <n v="784.00000000000239"/>
    <s v="mg/L"/>
    <x v="0"/>
    <d v="2021-02-01T00:00:00"/>
    <s v="Monday"/>
    <d v="2021-02-01T22:00:00"/>
    <e v="#REF!"/>
  </r>
  <r>
    <x v="0"/>
    <m/>
    <x v="1"/>
    <n v="1.1499999999999999"/>
    <n v="1.1533"/>
    <n v="8.0000000000000002E-3"/>
    <n v="412.50000000001006"/>
    <s v="mg/L"/>
    <x v="0"/>
    <d v="2021-02-02T00:00:00"/>
    <s v="Tuesday"/>
    <d v="2021-02-02T22:00:00"/>
    <e v="#REF!"/>
  </r>
  <r>
    <x v="0"/>
    <m/>
    <x v="1"/>
    <n v="1.1274"/>
    <n v="1.1304000000000001"/>
    <n v="8.0000000000000002E-3"/>
    <n v="375.00000000001421"/>
    <s v="mg/L"/>
    <x v="0"/>
    <d v="2021-02-02T00:00:00"/>
    <s v="Tuesday"/>
    <d v="2021-02-02T22:00:00"/>
    <e v="#REF!"/>
  </r>
  <r>
    <x v="0"/>
    <m/>
    <x v="2"/>
    <n v="1.1305000000000001"/>
    <n v="1.133"/>
    <n v="8.0000000000000002E-3"/>
    <n v="624.9999999999867"/>
    <s v="mg/L"/>
    <x v="0"/>
    <d v="2021-02-02T00:00:00"/>
    <s v="Tuesday"/>
    <d v="2021-02-02T22:00:00"/>
    <e v="#REF!"/>
  </r>
  <r>
    <x v="0"/>
    <m/>
    <x v="2"/>
    <n v="1.1153"/>
    <n v="1.1165"/>
    <n v="8.0000000000000002E-3"/>
    <n v="300.00000000002245"/>
    <s v="mg/L"/>
    <x v="0"/>
    <d v="2021-02-02T00:00:00"/>
    <s v="Tuesday"/>
    <d v="2021-02-02T22:00:00"/>
    <e v="#REF!"/>
  </r>
  <r>
    <x v="0"/>
    <m/>
    <x v="3"/>
    <n v="1.1257999999999999"/>
    <n v="1.1272"/>
    <n v="8.0000000000000002E-3"/>
    <n v="350.00000000001694"/>
    <s v="mg/L"/>
    <x v="0"/>
    <d v="2021-02-02T00:00:00"/>
    <s v="Tuesday"/>
    <d v="2021-02-02T22:00:00"/>
    <e v="#REF!"/>
  </r>
  <r>
    <x v="0"/>
    <m/>
    <x v="3"/>
    <n v="1.1368"/>
    <n v="1.1385000000000001"/>
    <n v="8.0000000000000002E-3"/>
    <n v="425.0000000000087"/>
    <s v="mg/L"/>
    <x v="0"/>
    <d v="2021-02-02T00:00:00"/>
    <s v="Tuesday"/>
    <d v="2021-02-02T22:00:00"/>
    <e v="#REF!"/>
  </r>
  <r>
    <x v="0"/>
    <s v="=if(K18=&quot;Monday&quot; OR k18=&quot;Wednesday&quot; OR k18=&quot;Saturday&quot; , J18+2, if(K18=&quot;Tuesday&quot; OR  K18=&quot;Sunday&quot; OR K18=&quot;Thursday&quot;, J18+1, if(k18=&quot;Friday&quot;, J18+3, NA)))"/>
    <x v="0"/>
    <n v="1.1692"/>
    <n v="1.1709000000000001"/>
    <n v="8.0000000000000002E-3"/>
    <n v="212.50000000000435"/>
    <s v="mg/L"/>
    <x v="1"/>
    <d v="2021-02-01T00:00:00"/>
    <s v="Monday"/>
    <d v="2021-02-01T22:00:00"/>
    <d v="2021-01-31T22:00:00"/>
  </r>
  <r>
    <x v="0"/>
    <m/>
    <x v="0"/>
    <n v="1.1512"/>
    <n v="1.1547000000000001"/>
    <n v="8.0000000000000002E-3"/>
    <n v="437.50000000000733"/>
    <s v="mg/L"/>
    <x v="1"/>
    <d v="2021-02-01T00:00:00"/>
    <s v="Monday"/>
    <d v="2021-02-01T22:00:00"/>
    <d v="2021-01-31T22:00:00"/>
  </r>
  <r>
    <x v="0"/>
    <m/>
    <x v="1"/>
    <n v="1.1271"/>
    <n v="1.129"/>
    <n v="8.0000000000000002E-3"/>
    <n v="237.50000000000159"/>
    <s v="mg/L"/>
    <x v="1"/>
    <d v="2021-02-01T00:00:00"/>
    <s v="Monday"/>
    <d v="2021-02-01T22:00:00"/>
    <e v="#REF!"/>
  </r>
  <r>
    <x v="0"/>
    <m/>
    <x v="1"/>
    <n v="1.1386000000000001"/>
    <n v="1.1402000000000001"/>
    <n v="8.0000000000000002E-3"/>
    <n v="200.00000000000571"/>
    <s v="mg/L"/>
    <x v="1"/>
    <d v="2021-02-01T00:00:00"/>
    <s v="Monday"/>
    <d v="2021-02-01T22:00:00"/>
    <e v="#REF!"/>
  </r>
  <r>
    <x v="0"/>
    <m/>
    <x v="2"/>
    <n v="1.4262999999999999"/>
    <n v="1.4273"/>
    <n v="8.0000000000000002E-3"/>
    <n v="250.00000000002797"/>
    <s v="mg/L"/>
    <x v="1"/>
    <d v="2021-02-01T00:00:00"/>
    <s v="Monday"/>
    <d v="2021-02-01T22:00:00"/>
    <e v="#REF!"/>
  </r>
  <r>
    <x v="0"/>
    <m/>
    <x v="2"/>
    <n v="1.1677"/>
    <n v="1.1681999999999999"/>
    <n v="8.0000000000000002E-3"/>
    <n v="124.99999999998623"/>
    <s v="mg/L"/>
    <x v="1"/>
    <d v="2021-02-01T00:00:00"/>
    <s v="Monday"/>
    <d v="2021-02-01T22:00:00"/>
    <e v="#REF!"/>
  </r>
  <r>
    <x v="0"/>
    <m/>
    <x v="3"/>
    <n v="1.1512"/>
    <n v="1.1581999999999999"/>
    <n v="8.0000000000000002E-3"/>
    <n v="1749.9999999999739"/>
    <s v="mg/L"/>
    <x v="1"/>
    <d v="2021-02-01T00:00:00"/>
    <s v="Monday"/>
    <d v="2021-02-01T22:00:00"/>
    <e v="#REF!"/>
  </r>
  <r>
    <x v="0"/>
    <m/>
    <x v="3"/>
    <n v="1.1521999999999999"/>
    <n v="1.1576"/>
    <n v="8.0000000000000002E-3"/>
    <n v="1350.0000000000177"/>
    <s v="mg/L"/>
    <x v="1"/>
    <d v="2021-02-01T00:00:00"/>
    <s v="Monday"/>
    <d v="2021-02-01T22:00:00"/>
    <e v="#REF!"/>
  </r>
  <r>
    <x v="0"/>
    <m/>
    <x v="0"/>
    <n v="1.1745000000000001"/>
    <n v="1.1752"/>
    <n v="8.0000000000000002E-3"/>
    <n v="87.499999999990365"/>
    <s v="mg/L"/>
    <x v="1"/>
    <d v="2021-02-02T00:00:00"/>
    <s v="Tuesday"/>
    <d v="2021-02-02T22:00:00"/>
    <d v="2021-02-01T22:00:00"/>
  </r>
  <r>
    <x v="0"/>
    <m/>
    <x v="0"/>
    <n v="1.1416999999999999"/>
    <n v="1.1440999999999999"/>
    <n v="8.0000000000000002E-3"/>
    <n v="299.99999999999471"/>
    <s v="mg/L"/>
    <x v="1"/>
    <d v="2021-02-02T00:00:00"/>
    <s v="Tuesday"/>
    <d v="2021-02-02T22:00:00"/>
    <d v="2021-02-01T22:00:00"/>
  </r>
  <r>
    <x v="0"/>
    <m/>
    <x v="1"/>
    <n v="1.1097999999999999"/>
    <n v="1.1117999999999999"/>
    <n v="8.0000000000000002E-3"/>
    <n v="250.00000000000023"/>
    <s v="mg/L"/>
    <x v="1"/>
    <d v="2021-02-02T00:00:00"/>
    <s v="Tuesday"/>
    <d v="2021-02-02T22:00:00"/>
    <e v="#REF!"/>
  </r>
  <r>
    <x v="0"/>
    <m/>
    <x v="1"/>
    <n v="1.1494"/>
    <n v="1.1518999999999999"/>
    <n v="8.0000000000000002E-3"/>
    <n v="312.49999999999335"/>
    <s v="mg/L"/>
    <x v="1"/>
    <d v="2021-02-02T00:00:00"/>
    <s v="Tuesday"/>
    <d v="2021-02-02T22:00:00"/>
    <e v="#REF!"/>
  </r>
  <r>
    <x v="0"/>
    <m/>
    <x v="2"/>
    <n v="1.1717"/>
    <n v="1.1523000000000001"/>
    <n v="8.0000000000000002E-3"/>
    <e v="#N/A"/>
    <s v="mg/L"/>
    <x v="1"/>
    <d v="2021-02-02T00:00:00"/>
    <s v="Tuesday"/>
    <d v="2021-02-02T22:00:00"/>
    <e v="#REF!"/>
  </r>
  <r>
    <x v="0"/>
    <m/>
    <x v="2"/>
    <n v="1.1575"/>
    <n v="1.159"/>
    <n v="8.0000000000000002E-3"/>
    <n v="375.00000000001421"/>
    <s v="mg/L"/>
    <x v="1"/>
    <d v="2021-02-02T00:00:00"/>
    <s v="Tuesday"/>
    <d v="2021-02-02T22:00:00"/>
    <e v="#REF!"/>
  </r>
  <r>
    <x v="0"/>
    <m/>
    <x v="3"/>
    <n v="1.1900999999999999"/>
    <n v="1.1904999999999999"/>
    <n v="8.0000000000000002E-3"/>
    <n v="99.999999999988987"/>
    <s v="mg/L"/>
    <x v="1"/>
    <d v="2021-02-02T00:00:00"/>
    <s v="Tuesday"/>
    <d v="2021-02-02T22:00:00"/>
    <e v="#REF!"/>
  </r>
  <r>
    <x v="0"/>
    <m/>
    <x v="3"/>
    <n v="1.1637"/>
    <n v="1.1648000000000001"/>
    <n v="8.0000000000000002E-3"/>
    <n v="275.00000000002524"/>
    <s v="mg/L"/>
    <x v="1"/>
    <d v="2021-02-02T00:00:00"/>
    <s v="Tuesday"/>
    <d v="2021-02-02T22:00:00"/>
    <e v="#REF!"/>
  </r>
  <r>
    <x v="2"/>
    <m/>
    <x v="0"/>
    <m/>
    <m/>
    <m/>
    <n v="16.8"/>
    <s v="mg/L"/>
    <x v="0"/>
    <d v="2021-02-01T00:00:00"/>
    <s v="Monday"/>
    <d v="2021-02-01T22:00:00"/>
    <e v="#REF!"/>
  </r>
  <r>
    <x v="2"/>
    <m/>
    <x v="0"/>
    <m/>
    <m/>
    <m/>
    <n v="16.600000000000001"/>
    <s v="mg/L"/>
    <x v="0"/>
    <d v="2021-02-01T00:00:00"/>
    <s v="Monday"/>
    <d v="2021-02-01T22:00:00"/>
    <e v="#REF!"/>
  </r>
  <r>
    <x v="2"/>
    <m/>
    <x v="0"/>
    <m/>
    <m/>
    <m/>
    <n v="18.2"/>
    <s v="mg/L"/>
    <x v="0"/>
    <d v="2021-02-02T00:00:00"/>
    <s v="Tuesday"/>
    <d v="2021-02-02T22:00:00"/>
    <e v="#REF!"/>
  </r>
  <r>
    <x v="2"/>
    <m/>
    <x v="0"/>
    <m/>
    <m/>
    <m/>
    <n v="17.8"/>
    <s v="mg/L"/>
    <x v="0"/>
    <d v="2021-02-02T00:00:00"/>
    <s v="Tuesday"/>
    <d v="2021-02-02T22:00:00"/>
    <e v="#REF!"/>
  </r>
  <r>
    <x v="2"/>
    <m/>
    <x v="0"/>
    <m/>
    <m/>
    <m/>
    <n v="17.100000000000001"/>
    <s v="mg/L"/>
    <x v="1"/>
    <d v="2021-02-01T00:00:00"/>
    <s v="Monday"/>
    <d v="2021-02-01T22:00:00"/>
    <e v="#REF!"/>
  </r>
  <r>
    <x v="2"/>
    <m/>
    <x v="0"/>
    <m/>
    <m/>
    <m/>
    <n v="16.899999999999999"/>
    <s v="mg/L"/>
    <x v="1"/>
    <d v="2021-02-01T00:00:00"/>
    <s v="Monday"/>
    <d v="2021-02-01T22:00:00"/>
    <e v="#REF!"/>
  </r>
  <r>
    <x v="2"/>
    <m/>
    <x v="0"/>
    <m/>
    <m/>
    <m/>
    <n v="16.899999999999999"/>
    <s v="mg/L"/>
    <x v="1"/>
    <d v="2021-02-02T00:00:00"/>
    <s v="Tuesday"/>
    <d v="2021-02-02T22:00:00"/>
    <e v="#REF!"/>
  </r>
  <r>
    <x v="2"/>
    <m/>
    <x v="0"/>
    <m/>
    <m/>
    <m/>
    <n v="17"/>
    <s v="mg/L"/>
    <x v="1"/>
    <d v="2021-02-02T00:00:00"/>
    <s v="Tuesday"/>
    <d v="2021-02-02T22:00:00"/>
    <e v="#REF!"/>
  </r>
  <r>
    <x v="3"/>
    <m/>
    <x v="0"/>
    <m/>
    <m/>
    <m/>
    <n v="7.35"/>
    <s v="-"/>
    <x v="0"/>
    <d v="2021-02-01T00:00:00"/>
    <s v="Monday"/>
    <d v="2021-02-01T22:00:00"/>
    <e v="#REF!"/>
  </r>
  <r>
    <x v="3"/>
    <m/>
    <x v="0"/>
    <m/>
    <m/>
    <m/>
    <n v="7.33"/>
    <s v="-"/>
    <x v="0"/>
    <d v="2021-02-02T00:00:00"/>
    <s v="Tuesday"/>
    <d v="2021-02-02T22:00:00"/>
    <e v="#REF!"/>
  </r>
  <r>
    <x v="3"/>
    <m/>
    <x v="0"/>
    <m/>
    <m/>
    <m/>
    <n v="7.5"/>
    <s v="-"/>
    <x v="1"/>
    <d v="2021-02-01T00:00:00"/>
    <s v="Monday"/>
    <d v="2021-02-01T22:00:00"/>
    <e v="#REF!"/>
  </r>
  <r>
    <x v="3"/>
    <m/>
    <x v="0"/>
    <m/>
    <m/>
    <m/>
    <n v="7.52"/>
    <s v="-"/>
    <x v="1"/>
    <d v="2021-02-02T00:00:00"/>
    <s v="Tuesday"/>
    <d v="2021-02-02T22:00:00"/>
    <e v="#REF!"/>
  </r>
  <r>
    <x v="2"/>
    <m/>
    <x v="0"/>
    <m/>
    <m/>
    <m/>
    <n v="16.399999999999999"/>
    <s v="mg/L"/>
    <x v="0"/>
    <d v="2021-02-03T00:00:00"/>
    <s v="Wednesday"/>
    <d v="2021-02-03T22:00:00"/>
    <e v="#REF!"/>
  </r>
  <r>
    <x v="2"/>
    <m/>
    <x v="0"/>
    <m/>
    <m/>
    <m/>
    <n v="16.100000000000001"/>
    <s v="mg/L"/>
    <x v="0"/>
    <d v="2021-02-03T00:00:00"/>
    <s v="Wednesday"/>
    <d v="2021-02-03T22:00:00"/>
    <e v="#REF!"/>
  </r>
  <r>
    <x v="2"/>
    <m/>
    <x v="0"/>
    <m/>
    <m/>
    <m/>
    <n v="15.3"/>
    <s v="mg/L"/>
    <x v="0"/>
    <d v="2021-02-04T00:00:00"/>
    <s v="Thursday"/>
    <d v="2021-02-04T22:00:00"/>
    <e v="#REF!"/>
  </r>
  <r>
    <x v="2"/>
    <m/>
    <x v="0"/>
    <m/>
    <m/>
    <m/>
    <n v="14.3"/>
    <s v="mg/L"/>
    <x v="0"/>
    <d v="2021-02-04T00:00:00"/>
    <s v="Thursday"/>
    <d v="2021-02-04T22:00:00"/>
    <e v="#REF!"/>
  </r>
  <r>
    <x v="2"/>
    <m/>
    <x v="0"/>
    <m/>
    <m/>
    <m/>
    <n v="16.399999999999999"/>
    <s v="mg/L"/>
    <x v="1"/>
    <d v="2021-02-03T00:00:00"/>
    <s v="Wednesday"/>
    <d v="2021-02-03T22:00:00"/>
    <e v="#REF!"/>
  </r>
  <r>
    <x v="2"/>
    <m/>
    <x v="0"/>
    <m/>
    <m/>
    <m/>
    <n v="16"/>
    <s v="mg/L"/>
    <x v="1"/>
    <d v="2021-02-03T00:00:00"/>
    <s v="Wednesday"/>
    <d v="2021-02-03T22:00:00"/>
    <e v="#REF!"/>
  </r>
  <r>
    <x v="2"/>
    <m/>
    <x v="0"/>
    <m/>
    <m/>
    <m/>
    <n v="16"/>
    <s v="mg/L"/>
    <x v="1"/>
    <d v="2021-02-04T00:00:00"/>
    <s v="Thursday"/>
    <d v="2021-02-04T22:00:00"/>
    <e v="#REF!"/>
  </r>
  <r>
    <x v="2"/>
    <m/>
    <x v="0"/>
    <m/>
    <m/>
    <m/>
    <n v="16.2"/>
    <s v="mg/L"/>
    <x v="1"/>
    <d v="2021-02-04T00:00:00"/>
    <s v="Thursday"/>
    <d v="2021-02-04T22:00:00"/>
    <e v="#REF!"/>
  </r>
  <r>
    <x v="1"/>
    <m/>
    <x v="0"/>
    <n v="1.0122"/>
    <n v="1.0170999999999999"/>
    <n v="6.0000000000000001E-3"/>
    <n v="816.66666666665071"/>
    <s v="mg/L"/>
    <x v="0"/>
    <d v="2021-02-01T00:00:00"/>
    <s v="Monday"/>
    <d v="2021-02-01T22:00:00"/>
    <e v="#REF!"/>
  </r>
  <r>
    <x v="1"/>
    <m/>
    <x v="0"/>
    <n v="1.0404"/>
    <n v="1.0462"/>
    <n v="6.0000000000000001E-3"/>
    <n v="966.66666666667118"/>
    <s v="mg/L"/>
    <x v="0"/>
    <d v="2021-02-01T00:00:00"/>
    <s v="Monday"/>
    <d v="2021-02-01T22:00:00"/>
    <e v="#REF!"/>
  </r>
  <r>
    <x v="0"/>
    <m/>
    <x v="2"/>
    <n v="1.1564000000000001"/>
    <n v="1.1580999999999999"/>
    <n v="0.01"/>
    <n v="339.99999999996254"/>
    <s v="mg/L"/>
    <x v="0"/>
    <d v="2021-02-03T00:00:00"/>
    <s v="Wednesday"/>
    <d v="2021-02-03T22:00:00"/>
    <e v="#REF!"/>
  </r>
  <r>
    <x v="0"/>
    <m/>
    <x v="2"/>
    <n v="1.1297999999999999"/>
    <n v="1.1314"/>
    <n v="0.01"/>
    <n v="320.00000000000915"/>
    <s v="mg/L"/>
    <x v="0"/>
    <d v="2021-02-03T00:00:00"/>
    <s v="Wednesday"/>
    <d v="2021-02-03T22:00:00"/>
    <e v="#REF!"/>
  </r>
  <r>
    <x v="0"/>
    <m/>
    <x v="3"/>
    <n v="1.1451"/>
    <n v="1.1465000000000001"/>
    <n v="0.01"/>
    <n v="280.00000000001359"/>
    <s v="mg/L"/>
    <x v="0"/>
    <d v="2021-02-03T00:00:00"/>
    <s v="Wednesday"/>
    <d v="2021-02-03T22:00:00"/>
    <e v="#REF!"/>
  </r>
  <r>
    <x v="0"/>
    <m/>
    <x v="3"/>
    <n v="1.1459999999999999"/>
    <n v="1.1475"/>
    <n v="0.01"/>
    <n v="300.00000000001137"/>
    <s v="mg/L"/>
    <x v="0"/>
    <d v="2021-02-03T00:00:00"/>
    <s v="Wednesday"/>
    <d v="2021-02-03T22:00:00"/>
    <e v="#REF!"/>
  </r>
  <r>
    <x v="0"/>
    <m/>
    <x v="1"/>
    <n v="1.1745000000000001"/>
    <n v="1.177"/>
    <n v="0.01"/>
    <n v="249.99999999999466"/>
    <s v="mg/L"/>
    <x v="0"/>
    <d v="2021-02-03T00:00:00"/>
    <s v="Wednesday"/>
    <d v="2021-02-03T22:00:00"/>
    <e v="#REF!"/>
  </r>
  <r>
    <x v="0"/>
    <m/>
    <x v="1"/>
    <n v="1.1413"/>
    <n v="1.1437999999999999"/>
    <n v="0.01"/>
    <n v="249.99999999999466"/>
    <s v="mg/L"/>
    <x v="0"/>
    <d v="2021-02-03T00:00:00"/>
    <s v="Wednesday"/>
    <d v="2021-02-03T22:00:00"/>
    <e v="#REF!"/>
  </r>
  <r>
    <x v="0"/>
    <m/>
    <x v="0"/>
    <n v="1.1746000000000001"/>
    <n v="1.1774"/>
    <n v="0.01"/>
    <n v="279.99999999999136"/>
    <s v="mg/L"/>
    <x v="1"/>
    <d v="2021-02-03T00:00:00"/>
    <s v="Wednesday"/>
    <d v="2021-02-03T22:00:00"/>
    <d v="2021-02-02T22:00:00"/>
  </r>
  <r>
    <x v="0"/>
    <m/>
    <x v="0"/>
    <n v="1.1619999999999999"/>
    <n v="1.1646000000000001"/>
    <n v="0.01"/>
    <n v="260.00000000001575"/>
    <s v="mg/L"/>
    <x v="1"/>
    <d v="2021-02-03T00:00:00"/>
    <s v="Wednesday"/>
    <d v="2021-02-03T22:00:00"/>
    <d v="2021-02-02T22:00:00"/>
  </r>
  <r>
    <x v="0"/>
    <m/>
    <x v="2"/>
    <n v="1.2202"/>
    <n v="1.2217"/>
    <n v="0.01"/>
    <n v="300.00000000001137"/>
    <s v="mg/L"/>
    <x v="1"/>
    <d v="2021-02-03T00:00:00"/>
    <s v="Wednesday"/>
    <d v="2021-02-03T22:00:00"/>
    <e v="#REF!"/>
  </r>
  <r>
    <x v="0"/>
    <m/>
    <x v="2"/>
    <n v="1.1719999999999999"/>
    <n v="1.1731"/>
    <n v="0.01"/>
    <n v="220.00000000002018"/>
    <s v="mg/L"/>
    <x v="1"/>
    <d v="2021-02-03T00:00:00"/>
    <s v="Wednesday"/>
    <d v="2021-02-03T22:00:00"/>
    <e v="#REF!"/>
  </r>
  <r>
    <x v="0"/>
    <m/>
    <x v="3"/>
    <n v="1.1435"/>
    <n v="1.1448"/>
    <n v="0.01"/>
    <n v="260.00000000001575"/>
    <s v="mg/L"/>
    <x v="1"/>
    <d v="2021-02-03T00:00:00"/>
    <s v="Wednesday"/>
    <d v="2021-02-03T22:00:00"/>
    <e v="#REF!"/>
  </r>
  <r>
    <x v="0"/>
    <m/>
    <x v="3"/>
    <n v="1.1585000000000001"/>
    <n v="1.1597"/>
    <n v="0.01"/>
    <n v="239.99999999997357"/>
    <s v="mg/L"/>
    <x v="1"/>
    <d v="2021-02-03T00:00:00"/>
    <s v="Wednesday"/>
    <d v="2021-02-03T22:00:00"/>
    <e v="#REF!"/>
  </r>
  <r>
    <x v="0"/>
    <m/>
    <x v="1"/>
    <n v="1.1448"/>
    <n v="1.1465000000000001"/>
    <n v="0.01"/>
    <n v="170.00000000000347"/>
    <s v="mg/L"/>
    <x v="1"/>
    <d v="2021-02-03T00:00:00"/>
    <s v="Wednesday"/>
    <d v="2021-02-03T22:00:00"/>
    <e v="#REF!"/>
  </r>
  <r>
    <x v="0"/>
    <m/>
    <x v="1"/>
    <n v="1.1557999999999999"/>
    <n v="1.1583000000000001"/>
    <n v="0.01"/>
    <n v="250.00000000001688"/>
    <s v="mg/L"/>
    <x v="1"/>
    <d v="2021-02-03T00:00:00"/>
    <s v="Wednesday"/>
    <d v="2021-02-03T22:00:00"/>
    <e v="#REF!"/>
  </r>
  <r>
    <x v="0"/>
    <m/>
    <x v="0"/>
    <n v="1.4202999999999999"/>
    <n v="1.4235"/>
    <n v="8.0000000000000002E-3"/>
    <n v="400.00000000001143"/>
    <s v="mg/L"/>
    <x v="0"/>
    <d v="2021-02-02T00:00:00"/>
    <s v="Tuesday"/>
    <d v="2021-02-02T22:00:00"/>
    <e v="#REF!"/>
  </r>
  <r>
    <x v="0"/>
    <m/>
    <x v="0"/>
    <n v="1.1433"/>
    <n v="1.1464000000000001"/>
    <n v="8.0000000000000002E-3"/>
    <n v="387.50000000001285"/>
    <s v="mg/L"/>
    <x v="0"/>
    <d v="2021-02-02T00:00:00"/>
    <s v="Tuesday"/>
    <d v="2021-02-02T22:00:00"/>
    <e v="#REF!"/>
  </r>
  <r>
    <x v="0"/>
    <m/>
    <x v="2"/>
    <n v="1.1412"/>
    <n v="1.1431"/>
    <n v="0.01"/>
    <n v="380.00000000000256"/>
    <s v="mg/L"/>
    <x v="0"/>
    <d v="2021-02-04T00:00:00"/>
    <s v="Thursday"/>
    <d v="2021-02-04T22:00:00"/>
    <e v="#REF!"/>
  </r>
  <r>
    <x v="0"/>
    <m/>
    <x v="2"/>
    <n v="1.1616"/>
    <n v="1.1631"/>
    <n v="0.01"/>
    <n v="300.00000000001137"/>
    <s v="mg/L"/>
    <x v="0"/>
    <d v="2021-02-04T00:00:00"/>
    <s v="Thursday"/>
    <d v="2021-02-04T22:00:00"/>
    <e v="#REF!"/>
  </r>
  <r>
    <x v="0"/>
    <m/>
    <x v="1"/>
    <n v="1.4267000000000001"/>
    <n v="1.4296"/>
    <n v="0.01"/>
    <n v="289.99999999999028"/>
    <s v="mg/L"/>
    <x v="0"/>
    <d v="2021-02-04T00:00:00"/>
    <s v="Thursday"/>
    <d v="2021-02-04T22:00:00"/>
    <e v="#REF!"/>
  </r>
  <r>
    <x v="0"/>
    <m/>
    <x v="1"/>
    <n v="1.1357999999999999"/>
    <n v="1.1391"/>
    <n v="0.01"/>
    <n v="330.00000000000807"/>
    <s v="mg/L"/>
    <x v="0"/>
    <d v="2021-02-04T00:00:00"/>
    <s v="Thursday"/>
    <d v="2021-02-04T22:00:00"/>
    <e v="#REF!"/>
  </r>
  <r>
    <x v="0"/>
    <m/>
    <x v="3"/>
    <n v="1.1500999999999999"/>
    <n v="1.1516"/>
    <n v="0.01"/>
    <n v="300.00000000001137"/>
    <s v="mg/L"/>
    <x v="0"/>
    <d v="2021-02-04T00:00:00"/>
    <s v="Thursday"/>
    <d v="2021-02-04T22:00:00"/>
    <e v="#REF!"/>
  </r>
  <r>
    <x v="0"/>
    <m/>
    <x v="3"/>
    <n v="1.1337999999999999"/>
    <n v="1.1351"/>
    <n v="0.01"/>
    <n v="260.00000000001575"/>
    <s v="mg/L"/>
    <x v="0"/>
    <d v="2021-02-04T00:00:00"/>
    <s v="Thursday"/>
    <d v="2021-02-04T22:00:00"/>
    <e v="#REF!"/>
  </r>
  <r>
    <x v="0"/>
    <m/>
    <x v="0"/>
    <n v="1.1321000000000001"/>
    <n v="1.1351"/>
    <n v="0.01"/>
    <n v="299.99999999998914"/>
    <s v="mg/L"/>
    <x v="1"/>
    <d v="2021-02-04T00:00:00"/>
    <s v="Thursday"/>
    <d v="2021-02-04T22:00:00"/>
    <d v="2021-02-03T22:00:00"/>
  </r>
  <r>
    <x v="0"/>
    <m/>
    <x v="0"/>
    <n v="1.1221000000000001"/>
    <n v="1.1251"/>
    <n v="0.01"/>
    <n v="299.99999999998914"/>
    <s v="mg/L"/>
    <x v="1"/>
    <d v="2021-02-04T00:00:00"/>
    <s v="Thursday"/>
    <d v="2021-02-04T22:00:00"/>
    <d v="2021-02-03T22:00:00"/>
  </r>
  <r>
    <x v="0"/>
    <m/>
    <x v="2"/>
    <n v="1.1298999999999999"/>
    <n v="1.1312"/>
    <n v="0.01"/>
    <n v="260.00000000001575"/>
    <s v="mg/L"/>
    <x v="1"/>
    <d v="2021-02-04T00:00:00"/>
    <s v="Thursday"/>
    <d v="2021-02-04T22:00:00"/>
    <e v="#REF!"/>
  </r>
  <r>
    <x v="0"/>
    <m/>
    <x v="2"/>
    <n v="1.1474"/>
    <n v="1.1489"/>
    <n v="0.01"/>
    <n v="300.00000000001137"/>
    <s v="mg/L"/>
    <x v="1"/>
    <d v="2021-02-04T00:00:00"/>
    <s v="Thursday"/>
    <d v="2021-02-04T22:00:00"/>
    <e v="#REF!"/>
  </r>
  <r>
    <x v="0"/>
    <m/>
    <x v="1"/>
    <n v="1.1315"/>
    <n v="1.1342000000000001"/>
    <n v="0.01"/>
    <n v="270.00000000001467"/>
    <s v="mg/L"/>
    <x v="1"/>
    <d v="2021-02-04T00:00:00"/>
    <s v="Thursday"/>
    <d v="2021-02-04T22:00:00"/>
    <e v="#REF!"/>
  </r>
  <r>
    <x v="0"/>
    <m/>
    <x v="1"/>
    <n v="1.1455"/>
    <n v="1.1474"/>
    <n v="0.01"/>
    <n v="190.00000000000128"/>
    <s v="mg/L"/>
    <x v="1"/>
    <d v="2021-02-04T00:00:00"/>
    <s v="Thursday"/>
    <d v="2021-02-04T22:00:00"/>
    <e v="#REF!"/>
  </r>
  <r>
    <x v="0"/>
    <m/>
    <x v="3"/>
    <n v="1.1580999999999999"/>
    <n v="1.1592"/>
    <n v="0.01"/>
    <n v="220.00000000002018"/>
    <s v="mg/L"/>
    <x v="1"/>
    <d v="2021-02-04T00:00:00"/>
    <s v="Thursday"/>
    <d v="2021-02-04T22:00:00"/>
    <e v="#REF!"/>
  </r>
  <r>
    <x v="0"/>
    <m/>
    <x v="3"/>
    <n v="1.1341000000000001"/>
    <n v="1.1355"/>
    <n v="0.01"/>
    <n v="279.99999999996913"/>
    <s v="mg/L"/>
    <x v="1"/>
    <d v="2021-02-04T00:00:00"/>
    <s v="Thursday"/>
    <d v="2021-02-04T22:00:00"/>
    <e v="#REF!"/>
  </r>
  <r>
    <x v="1"/>
    <m/>
    <x v="0"/>
    <n v="4.32"/>
    <n v="4.359"/>
    <n v="0.05"/>
    <n v="779.99999999999397"/>
    <s v="mg/L"/>
    <x v="0"/>
    <d v="2021-02-02T00:00:00"/>
    <s v="Tuesday"/>
    <d v="2021-02-02T22:00:00"/>
    <e v="#REF!"/>
  </r>
  <r>
    <x v="1"/>
    <m/>
    <x v="0"/>
    <n v="4.3518999999999997"/>
    <n v="4.3922999999999996"/>
    <n v="0.05"/>
    <n v="807.99999999999977"/>
    <s v="mg/L"/>
    <x v="0"/>
    <d v="2021-02-02T00:00:00"/>
    <s v="Tuesday"/>
    <d v="2021-02-02T22:00:00"/>
    <e v="#REF!"/>
  </r>
  <r>
    <x v="1"/>
    <m/>
    <x v="2"/>
    <n v="4.2816999999999998"/>
    <n v="4.3129999999999997"/>
    <n v="5.0999999999999997E-2"/>
    <n v="1227.4509803921524"/>
    <s v="mg/L"/>
    <x v="0"/>
    <d v="2021-02-03T00:00:00"/>
    <s v="Wednesday"/>
    <d v="2021-02-03T22:00:00"/>
    <e v="#REF!"/>
  </r>
  <r>
    <x v="1"/>
    <m/>
    <x v="2"/>
    <n v="4.2625999999999999"/>
    <n v="4.2930000000000001"/>
    <n v="4.8000000000000001E-2"/>
    <n v="1266.6666666666752"/>
    <s v="mg/L"/>
    <x v="0"/>
    <d v="2021-02-03T00:00:00"/>
    <s v="Wednesday"/>
    <d v="2021-02-03T22:00:00"/>
    <e v="#REF!"/>
  </r>
  <r>
    <x v="1"/>
    <m/>
    <x v="0"/>
    <n v="4.2548000000000004"/>
    <n v="4.2866999999999997"/>
    <n v="0.05"/>
    <n v="637.99999999998738"/>
    <s v="mg/L"/>
    <x v="1"/>
    <d v="2021-02-01T00:00:00"/>
    <s v="Monday"/>
    <d v="2021-02-01T22:00:00"/>
    <e v="#REF!"/>
  </r>
  <r>
    <x v="1"/>
    <m/>
    <x v="0"/>
    <n v="4.2973999999999997"/>
    <n v="4.3299000000000003"/>
    <n v="0.05"/>
    <n v="650.00000000001273"/>
    <s v="mg/L"/>
    <x v="1"/>
    <d v="2021-02-01T00:00:00"/>
    <s v="Monday"/>
    <d v="2021-02-01T22:00:00"/>
    <e v="#REF!"/>
  </r>
  <r>
    <x v="1"/>
    <m/>
    <x v="2"/>
    <n v="4.3514999999999997"/>
    <n v="4.3642000000000003"/>
    <n v="3.5999999999999997E-2"/>
    <n v="705.55555555558897"/>
    <s v="mg/L"/>
    <x v="1"/>
    <d v="2021-02-03T00:00:00"/>
    <s v="Wednesday"/>
    <d v="2021-02-03T22:00:00"/>
    <e v="#REF!"/>
  </r>
  <r>
    <x v="1"/>
    <m/>
    <x v="2"/>
    <n v="4.2666000000000004"/>
    <n v="4.2812999999999999"/>
    <n v="4.1000000000000002E-2"/>
    <n v="717.07317073168247"/>
    <s v="mg/L"/>
    <x v="1"/>
    <d v="2021-02-03T00:00:00"/>
    <s v="Wednesday"/>
    <d v="2021-02-03T22:00:00"/>
    <e v="#REF!"/>
  </r>
  <r>
    <x v="1"/>
    <m/>
    <x v="0"/>
    <n v="1.0562"/>
    <n v="1.0609"/>
    <n v="6.0000000000000001E-3"/>
    <n v="783.33333333332109"/>
    <s v="mg/L"/>
    <x v="0"/>
    <d v="2021-02-02T00:00:00"/>
    <s v="Tuesday"/>
    <d v="2021-02-02T22:00:00"/>
    <e v="#REF!"/>
  </r>
  <r>
    <x v="1"/>
    <m/>
    <x v="0"/>
    <n v="1.0317000000000001"/>
    <n v="1.0373000000000001"/>
    <n v="6.0000000000000001E-3"/>
    <n v="933.33333333334156"/>
    <s v="mg/L"/>
    <x v="0"/>
    <d v="2021-02-02T00:00:00"/>
    <s v="Tuesday"/>
    <d v="2021-02-02T22:00:00"/>
    <e v="#REF!"/>
  </r>
  <r>
    <x v="1"/>
    <m/>
    <x v="2"/>
    <n v="4.3167999999999997"/>
    <n v="4.33"/>
    <n v="0.05"/>
    <n v="528.00000000001285"/>
    <s v="mg/L"/>
    <x v="0"/>
    <d v="2021-02-04T00:00:00"/>
    <s v="Thursday"/>
    <d v="2021-02-04T22:00:00"/>
    <e v="#REF!"/>
  </r>
  <r>
    <x v="1"/>
    <m/>
    <x v="2"/>
    <n v="4.2637999999999998"/>
    <n v="4.3018000000000001"/>
    <n v="0.05"/>
    <n v="1520.0000000000102"/>
    <s v="mg/L"/>
    <x v="0"/>
    <d v="2021-02-04T00:00:00"/>
    <s v="Thursday"/>
    <d v="2021-02-04T22:00:00"/>
    <e v="#REF!"/>
  </r>
  <r>
    <x v="1"/>
    <m/>
    <x v="0"/>
    <n v="1.0345"/>
    <n v="1.0379"/>
    <n v="6.0000000000000001E-3"/>
    <n v="566.66666666667822"/>
    <s v="mg/L"/>
    <x v="1"/>
    <d v="2021-02-01T00:00:00"/>
    <s v="Monday"/>
    <d v="2021-02-01T22:00:00"/>
    <e v="#REF!"/>
  </r>
  <r>
    <x v="1"/>
    <m/>
    <x v="0"/>
    <n v="1.0132000000000001"/>
    <n v="1.0165999999999999"/>
    <n v="6.0000000000000001E-3"/>
    <n v="566.66666666664128"/>
    <s v="mg/L"/>
    <x v="1"/>
    <d v="2021-02-01T00:00:00"/>
    <s v="Monday"/>
    <d v="2021-02-01T22:00:00"/>
    <e v="#REF!"/>
  </r>
  <r>
    <x v="1"/>
    <m/>
    <x v="2"/>
    <n v="4.2539999999999996"/>
    <n v="4.2770000000000001"/>
    <n v="0.05"/>
    <n v="920.00000000002296"/>
    <s v="mg/L"/>
    <x v="1"/>
    <d v="2021-02-04T00:00:00"/>
    <s v="Thursday"/>
    <d v="2021-02-04T22:00:00"/>
    <e v="#REF!"/>
  </r>
  <r>
    <x v="1"/>
    <m/>
    <x v="2"/>
    <n v="4.3083"/>
    <n v="4.3289999999999997"/>
    <n v="0.05"/>
    <n v="827.99999999998875"/>
    <s v="mg/L"/>
    <x v="1"/>
    <d v="2021-02-04T00:00:00"/>
    <s v="Thursday"/>
    <d v="2021-02-04T22:00:00"/>
    <e v="#REF!"/>
  </r>
  <r>
    <x v="0"/>
    <m/>
    <x v="0"/>
    <n v="1.1473"/>
    <n v="1.1507000000000001"/>
    <n v="0.01"/>
    <n v="340.00000000000693"/>
    <s v="mg/L"/>
    <x v="0"/>
    <d v="2021-02-03T00:00:00"/>
    <s v="Wednesday"/>
    <d v="2021-02-03T22:00:00"/>
    <e v="#REF!"/>
  </r>
  <r>
    <x v="0"/>
    <m/>
    <x v="0"/>
    <n v="1.1236999999999999"/>
    <n v="1.1272"/>
    <n v="0.01"/>
    <n v="350.00000000000585"/>
    <s v="mg/L"/>
    <x v="0"/>
    <d v="2021-02-03T00:00:00"/>
    <s v="Wednesday"/>
    <d v="2021-02-03T22:00:00"/>
    <e v="#REF!"/>
  </r>
  <r>
    <x v="0"/>
    <m/>
    <x v="2"/>
    <n v="1.1517999999999999"/>
    <n v="1.153"/>
    <n v="0.01"/>
    <n v="240.00000000001796"/>
    <s v="mg/L"/>
    <x v="0"/>
    <d v="2021-02-05T00:00:00"/>
    <s v="Friday"/>
    <d v="2021-02-05T22:00:00"/>
    <e v="#REF!"/>
  </r>
  <r>
    <x v="0"/>
    <m/>
    <x v="2"/>
    <n v="1.131"/>
    <n v="1.1326000000000001"/>
    <n v="0.01"/>
    <n v="320.00000000000915"/>
    <s v="mg/L"/>
    <x v="0"/>
    <d v="2021-02-05T00:00:00"/>
    <s v="Friday"/>
    <d v="2021-02-05T22:00:00"/>
    <e v="#REF!"/>
  </r>
  <r>
    <x v="1"/>
    <m/>
    <x v="0"/>
    <n v="4.2732999999999999"/>
    <n v="4.3380000000000001"/>
    <n v="0.05"/>
    <n v="1294.0000000000039"/>
    <s v="mg/L"/>
    <x v="0"/>
    <d v="2021-02-03T00:00:00"/>
    <s v="Wednesday"/>
    <d v="2021-02-03T22:00:00"/>
    <e v="#REF!"/>
  </r>
  <r>
    <x v="1"/>
    <m/>
    <x v="0"/>
    <n v="4.2584"/>
    <n v="4.3221999999999996"/>
    <n v="0.05"/>
    <n v="1275.9999999999927"/>
    <s v="mg/L"/>
    <x v="0"/>
    <d v="2021-02-03T00:00:00"/>
    <s v="Wednesday"/>
    <d v="2021-02-03T22:00:00"/>
    <e v="#REF!"/>
  </r>
  <r>
    <x v="0"/>
    <m/>
    <x v="2"/>
    <n v="1.1633"/>
    <n v="1.1646000000000001"/>
    <n v="0.01"/>
    <n v="260.00000000001575"/>
    <s v="mg/L"/>
    <x v="0"/>
    <d v="2021-02-06T00:00:00"/>
    <s v="Saturday"/>
    <d v="2021-02-06T22:00:00"/>
    <e v="#REF!"/>
  </r>
  <r>
    <x v="0"/>
    <m/>
    <x v="2"/>
    <n v="1.1336999999999999"/>
    <n v="1.1355999999999999"/>
    <n v="0.01"/>
    <n v="380.00000000000256"/>
    <s v="mg/L"/>
    <x v="0"/>
    <d v="2021-02-06T00:00:00"/>
    <s v="Saturday"/>
    <d v="2021-02-06T22:00:00"/>
    <e v="#REF!"/>
  </r>
  <r>
    <x v="0"/>
    <m/>
    <x v="0"/>
    <n v="1.1509"/>
    <n v="1.1547000000000001"/>
    <n v="0.01"/>
    <n v="380.00000000000256"/>
    <s v="mg/L"/>
    <x v="0"/>
    <d v="2021-02-04T00:00:00"/>
    <s v="Thursday"/>
    <d v="2021-02-04T22:00:00"/>
    <e v="#REF!"/>
  </r>
  <r>
    <x v="0"/>
    <m/>
    <x v="0"/>
    <n v="1.1317999999999999"/>
    <n v="1.135"/>
    <n v="0.01"/>
    <n v="320.00000000000915"/>
    <s v="mg/L"/>
    <x v="0"/>
    <d v="2021-02-04T00:00:00"/>
    <s v="Thursday"/>
    <d v="2021-02-04T22:00:00"/>
    <e v="#REF!"/>
  </r>
  <r>
    <x v="0"/>
    <m/>
    <x v="2"/>
    <n v="1.1773"/>
    <n v="1.1788000000000001"/>
    <n v="0.01"/>
    <n v="300.00000000001137"/>
    <s v="mg/L"/>
    <x v="0"/>
    <d v="2021-02-07T00:00:00"/>
    <s v="Sunday"/>
    <d v="2021-02-07T22:00:00"/>
    <e v="#REF!"/>
  </r>
  <r>
    <x v="0"/>
    <m/>
    <x v="2"/>
    <n v="1.1734"/>
    <n v="1.1754"/>
    <n v="0.01"/>
    <n v="400.00000000000034"/>
    <s v="mg/L"/>
    <x v="0"/>
    <d v="2021-02-07T00:00:00"/>
    <s v="Sunday"/>
    <d v="2021-02-07T22:00:00"/>
    <e v="#REF!"/>
  </r>
  <r>
    <x v="0"/>
    <m/>
    <x v="0"/>
    <n v="1.1529"/>
    <n v="1.1546000000000001"/>
    <n v="0.01"/>
    <n v="170.00000000000347"/>
    <s v="mg/L"/>
    <x v="1"/>
    <d v="2021-02-07T00:00:00"/>
    <s v="Sunday"/>
    <d v="2021-02-07T22:00:00"/>
    <d v="2021-02-06T22:00:00"/>
  </r>
  <r>
    <x v="0"/>
    <m/>
    <x v="0"/>
    <n v="1.1299999999999999"/>
    <n v="1.1328"/>
    <n v="0.01"/>
    <n v="280.00000000001359"/>
    <s v="mg/L"/>
    <x v="1"/>
    <d v="2021-02-07T00:00:00"/>
    <s v="Sunday"/>
    <d v="2021-02-07T22:00:00"/>
    <d v="2021-02-06T22:00:00"/>
  </r>
  <r>
    <x v="0"/>
    <m/>
    <x v="2"/>
    <n v="1.1561999999999999"/>
    <n v="1.1573"/>
    <n v="0.01"/>
    <n v="220.00000000002018"/>
    <s v="mg/L"/>
    <x v="1"/>
    <d v="2021-02-07T00:00:00"/>
    <s v="Sunday"/>
    <d v="2021-02-07T22:00:00"/>
    <e v="#REF!"/>
  </r>
  <r>
    <x v="0"/>
    <m/>
    <x v="2"/>
    <n v="1.1483000000000001"/>
    <n v="1.1496999999999999"/>
    <n v="0.01"/>
    <n v="279.99999999996913"/>
    <s v="mg/L"/>
    <x v="1"/>
    <d v="2021-02-07T00:00:00"/>
    <s v="Sunday"/>
    <d v="2021-02-07T22:00:00"/>
    <e v="#REF!"/>
  </r>
  <r>
    <x v="0"/>
    <m/>
    <x v="0"/>
    <n v="1.1174999999999999"/>
    <n v="1.1200000000000001"/>
    <n v="0.01"/>
    <n v="250.00000000001688"/>
    <s v="mg/L"/>
    <x v="1"/>
    <d v="2021-02-06T00:00:00"/>
    <s v="Saturday"/>
    <d v="2021-02-06T22:00:00"/>
    <d v="2021-02-05T22:00:00"/>
  </r>
  <r>
    <x v="0"/>
    <m/>
    <x v="0"/>
    <n v="1.1727000000000001"/>
    <n v="1.1752"/>
    <n v="0.01"/>
    <n v="249.99999999999466"/>
    <s v="mg/L"/>
    <x v="1"/>
    <d v="2021-02-06T00:00:00"/>
    <s v="Saturday"/>
    <d v="2021-02-06T22:00:00"/>
    <d v="2021-02-05T22:00:00"/>
  </r>
  <r>
    <x v="0"/>
    <m/>
    <x v="2"/>
    <n v="1.1748000000000001"/>
    <n v="1.1758"/>
    <n v="0.01"/>
    <n v="199.99999999997797"/>
    <s v="mg/L"/>
    <x v="1"/>
    <d v="2021-02-06T00:00:00"/>
    <s v="Saturday"/>
    <d v="2021-02-06T22:00:00"/>
    <e v="#REF!"/>
  </r>
  <r>
    <x v="0"/>
    <m/>
    <x v="2"/>
    <n v="1.1404000000000001"/>
    <n v="1.1414"/>
    <n v="0.01"/>
    <n v="199.99999999997797"/>
    <s v="mg/L"/>
    <x v="1"/>
    <d v="2021-02-06T00:00:00"/>
    <s v="Saturday"/>
    <d v="2021-02-06T22:00:00"/>
    <e v="#REF!"/>
  </r>
  <r>
    <x v="0"/>
    <m/>
    <x v="0"/>
    <n v="1.1540999999999999"/>
    <n v="1.1569"/>
    <n v="0.01"/>
    <n v="280.00000000001359"/>
    <s v="mg/L"/>
    <x v="1"/>
    <d v="2021-02-05T00:00:00"/>
    <s v="Friday"/>
    <d v="2021-02-05T22:00:00"/>
    <d v="2021-02-04T22:00:00"/>
  </r>
  <r>
    <x v="0"/>
    <m/>
    <x v="0"/>
    <n v="1.1600999999999999"/>
    <n v="1.163"/>
    <n v="0.01"/>
    <n v="290.00000000001245"/>
    <s v="mg/L"/>
    <x v="1"/>
    <d v="2021-02-05T00:00:00"/>
    <s v="Friday"/>
    <d v="2021-02-05T22:00:00"/>
    <d v="2021-02-04T22:00:00"/>
  </r>
  <r>
    <x v="0"/>
    <m/>
    <x v="2"/>
    <n v="1.1579999999999999"/>
    <n v="1.1593"/>
    <n v="0.01"/>
    <n v="260.00000000001575"/>
    <s v="mg/L"/>
    <x v="1"/>
    <d v="2021-02-05T00:00:00"/>
    <s v="Friday"/>
    <d v="2021-02-05T22:00:00"/>
    <e v="#REF!"/>
  </r>
  <r>
    <x v="0"/>
    <m/>
    <x v="2"/>
    <n v="1.1574"/>
    <n v="1.1587000000000001"/>
    <n v="0.01"/>
    <n v="260.00000000001575"/>
    <s v="mg/L"/>
    <x v="1"/>
    <d v="2021-02-05T00:00:00"/>
    <s v="Friday"/>
    <d v="2021-02-05T22:00:00"/>
    <e v="#REF!"/>
  </r>
  <r>
    <x v="2"/>
    <m/>
    <x v="0"/>
    <m/>
    <m/>
    <m/>
    <n v="17.8"/>
    <s v="mg/L"/>
    <x v="0"/>
    <d v="2021-02-05T00:00:00"/>
    <s v="Friday"/>
    <d v="2021-02-05T22:00:00"/>
    <e v="#REF!"/>
  </r>
  <r>
    <x v="2"/>
    <m/>
    <x v="0"/>
    <m/>
    <m/>
    <m/>
    <n v="18"/>
    <s v="mg/L"/>
    <x v="0"/>
    <d v="2021-02-05T00:00:00"/>
    <s v="Friday"/>
    <d v="2021-02-05T22:00:00"/>
    <e v="#REF!"/>
  </r>
  <r>
    <x v="2"/>
    <m/>
    <x v="0"/>
    <m/>
    <m/>
    <m/>
    <n v="18.3"/>
    <s v="mg/L"/>
    <x v="0"/>
    <d v="2021-02-06T00:00:00"/>
    <s v="Saturday"/>
    <d v="2021-02-06T22:00:00"/>
    <e v="#REF!"/>
  </r>
  <r>
    <x v="2"/>
    <m/>
    <x v="0"/>
    <m/>
    <m/>
    <m/>
    <n v="17.899999999999999"/>
    <s v="mg/L"/>
    <x v="0"/>
    <d v="2021-02-06T00:00:00"/>
    <s v="Saturday"/>
    <d v="2021-02-06T22:00:00"/>
    <e v="#REF!"/>
  </r>
  <r>
    <x v="2"/>
    <m/>
    <x v="0"/>
    <m/>
    <m/>
    <m/>
    <n v="16.5"/>
    <s v="mg/L"/>
    <x v="0"/>
    <d v="2021-02-07T00:00:00"/>
    <s v="Sunday"/>
    <d v="2021-02-07T22:00:00"/>
    <e v="#REF!"/>
  </r>
  <r>
    <x v="2"/>
    <m/>
    <x v="0"/>
    <m/>
    <m/>
    <m/>
    <n v="16.3"/>
    <s v="mg/L"/>
    <x v="0"/>
    <d v="2021-02-07T00:00:00"/>
    <s v="Sunday"/>
    <d v="2021-02-07T22:00:00"/>
    <e v="#REF!"/>
  </r>
  <r>
    <x v="2"/>
    <m/>
    <x v="0"/>
    <m/>
    <m/>
    <m/>
    <n v="14.7"/>
    <s v="mg/L"/>
    <x v="1"/>
    <d v="2021-02-05T00:00:00"/>
    <s v="Friday"/>
    <d v="2021-02-05T22:00:00"/>
    <e v="#REF!"/>
  </r>
  <r>
    <x v="2"/>
    <m/>
    <x v="0"/>
    <m/>
    <m/>
    <m/>
    <n v="14.4"/>
    <s v="mg/L"/>
    <x v="1"/>
    <d v="2021-02-05T00:00:00"/>
    <s v="Friday"/>
    <d v="2021-02-05T22:00:00"/>
    <e v="#REF!"/>
  </r>
  <r>
    <x v="2"/>
    <m/>
    <x v="0"/>
    <m/>
    <m/>
    <m/>
    <n v="14.3"/>
    <s v="mg/L"/>
    <x v="1"/>
    <d v="2021-02-06T00:00:00"/>
    <s v="Saturday"/>
    <d v="2021-02-06T22:00:00"/>
    <e v="#REF!"/>
  </r>
  <r>
    <x v="2"/>
    <m/>
    <x v="0"/>
    <m/>
    <m/>
    <m/>
    <n v="14.3"/>
    <s v="mg/L"/>
    <x v="1"/>
    <d v="2021-02-06T00:00:00"/>
    <s v="Saturday"/>
    <d v="2021-02-06T22:00:00"/>
    <e v="#REF!"/>
  </r>
  <r>
    <x v="2"/>
    <m/>
    <x v="0"/>
    <m/>
    <m/>
    <m/>
    <n v="15.8"/>
    <s v="mg/L"/>
    <x v="1"/>
    <d v="2021-02-07T00:00:00"/>
    <s v="Sunday"/>
    <d v="2021-02-07T22:00:00"/>
    <e v="#REF!"/>
  </r>
  <r>
    <x v="2"/>
    <m/>
    <x v="0"/>
    <m/>
    <m/>
    <m/>
    <n v="15.5"/>
    <s v="mg/L"/>
    <x v="1"/>
    <d v="2021-02-07T00:00:00"/>
    <s v="Sunday"/>
    <d v="2021-02-07T22:00:00"/>
    <e v="#REF!"/>
  </r>
  <r>
    <x v="3"/>
    <m/>
    <x v="0"/>
    <m/>
    <m/>
    <m/>
    <n v="7.56"/>
    <m/>
    <x v="0"/>
    <d v="2021-02-05T00:00:00"/>
    <s v="Friday"/>
    <d v="2021-02-05T22:00:00"/>
    <e v="#REF!"/>
  </r>
  <r>
    <x v="3"/>
    <m/>
    <x v="0"/>
    <m/>
    <m/>
    <m/>
    <n v="7.56"/>
    <m/>
    <x v="0"/>
    <d v="2021-02-06T00:00:00"/>
    <s v="Saturday"/>
    <d v="2021-02-06T22:00:00"/>
    <e v="#REF!"/>
  </r>
  <r>
    <x v="3"/>
    <m/>
    <x v="0"/>
    <m/>
    <m/>
    <m/>
    <n v="7.65"/>
    <m/>
    <x v="0"/>
    <d v="2021-02-07T00:00:00"/>
    <s v="Sunday"/>
    <d v="2021-02-07T22:00:00"/>
    <e v="#REF!"/>
  </r>
  <r>
    <x v="3"/>
    <m/>
    <x v="0"/>
    <m/>
    <m/>
    <m/>
    <n v="7.65"/>
    <m/>
    <x v="1"/>
    <d v="2021-02-05T00:00:00"/>
    <s v="Friday"/>
    <d v="2021-02-05T22:00:00"/>
    <e v="#REF!"/>
  </r>
  <r>
    <x v="3"/>
    <m/>
    <x v="0"/>
    <m/>
    <m/>
    <m/>
    <n v="7.6"/>
    <m/>
    <x v="1"/>
    <d v="2021-02-06T00:00:00"/>
    <s v="Saturday"/>
    <d v="2021-02-06T22:00:00"/>
    <e v="#REF!"/>
  </r>
  <r>
    <x v="3"/>
    <m/>
    <x v="0"/>
    <m/>
    <m/>
    <m/>
    <n v="7.36"/>
    <m/>
    <x v="1"/>
    <d v="2021-02-07T00:00:00"/>
    <s v="Sunday"/>
    <d v="2021-02-07T22:00:00"/>
    <e v="#REF!"/>
  </r>
  <r>
    <x v="1"/>
    <m/>
    <x v="0"/>
    <n v="4.2549999999999999"/>
    <n v="4.3308"/>
    <n v="0.05"/>
    <n v="1516.0000000000018"/>
    <s v="mg/L"/>
    <x v="0"/>
    <d v="2021-02-04T00:00:00"/>
    <s v="Thursday"/>
    <d v="2021-02-04T22:00:00"/>
    <e v="#REF!"/>
  </r>
  <r>
    <x v="1"/>
    <m/>
    <x v="0"/>
    <n v="4.3042999999999996"/>
    <n v="4.3787000000000003"/>
    <n v="0.05"/>
    <n v="1488.0000000000136"/>
    <s v="mg/L"/>
    <x v="0"/>
    <d v="2021-02-04T00:00:00"/>
    <s v="Thursday"/>
    <d v="2021-02-04T22:00:00"/>
    <e v="#REF!"/>
  </r>
  <r>
    <x v="0"/>
    <m/>
    <x v="0"/>
    <n v="1.1680999999999999"/>
    <n v="1.1709000000000001"/>
    <n v="0.01"/>
    <n v="280.00000000001359"/>
    <s v="mg/L"/>
    <x v="0"/>
    <d v="2021-02-05T00:00:00"/>
    <s v="Friday"/>
    <d v="2021-02-05T22:00:00"/>
    <e v="#REF!"/>
  </r>
  <r>
    <x v="0"/>
    <m/>
    <x v="0"/>
    <n v="1.4257"/>
    <n v="1.4279999999999999"/>
    <n v="0.01"/>
    <n v="229.99999999999687"/>
    <s v="mg/L"/>
    <x v="0"/>
    <d v="2021-02-05T00:00:00"/>
    <s v="Friday"/>
    <d v="2021-02-05T22:00:00"/>
    <e v="#REF!"/>
  </r>
  <r>
    <x v="1"/>
    <m/>
    <x v="0"/>
    <n v="4.2831999999999999"/>
    <n v="4.3150000000000004"/>
    <n v="0.05"/>
    <n v="636.00000000000989"/>
    <s v="mg/L"/>
    <x v="1"/>
    <d v="2021-02-02T00:00:00"/>
    <s v="Tuesday"/>
    <d v="2021-02-02T22:00:00"/>
    <e v="#REF!"/>
  </r>
  <r>
    <x v="1"/>
    <m/>
    <x v="0"/>
    <n v="4.2281000000000004"/>
    <n v="4.2615999999999996"/>
    <n v="0.05"/>
    <n v="669.99999999998386"/>
    <s v="mg/L"/>
    <x v="1"/>
    <d v="2021-02-02T00:00:00"/>
    <s v="Tuesday"/>
    <d v="2021-02-02T22:00:00"/>
    <e v="#REF!"/>
  </r>
  <r>
    <x v="1"/>
    <m/>
    <x v="0"/>
    <n v="1.0766"/>
    <n v="1.0811999999999999"/>
    <n v="6.0000000000000001E-3"/>
    <n v="766.66666666665628"/>
    <s v="mg/L"/>
    <x v="1"/>
    <d v="2021-02-02T00:00:00"/>
    <s v="Tuesday"/>
    <d v="2021-02-02T22:00:00"/>
    <e v="#REF!"/>
  </r>
  <r>
    <x v="1"/>
    <m/>
    <x v="0"/>
    <n v="1.0233000000000001"/>
    <n v="1.0269999999999999"/>
    <n v="6.0000000000000001E-3"/>
    <n v="616.66666666663571"/>
    <s v="mg/L"/>
    <x v="1"/>
    <d v="2021-02-02T00:00:00"/>
    <s v="Tuesday"/>
    <d v="2021-02-02T22:00:00"/>
    <e v="#REF!"/>
  </r>
  <r>
    <x v="1"/>
    <m/>
    <x v="0"/>
    <n v="4.2321999999999997"/>
    <n v="4.2778"/>
    <n v="0.05"/>
    <n v="912.00000000000614"/>
    <s v="mg/L"/>
    <x v="0"/>
    <d v="2021-02-05T00:00:00"/>
    <s v="Friday"/>
    <d v="2021-02-05T22:00:00"/>
    <e v="#REF!"/>
  </r>
  <r>
    <x v="1"/>
    <m/>
    <x v="0"/>
    <n v="4.2663000000000002"/>
    <n v="4.3082000000000003"/>
    <n v="0.05"/>
    <n v="838.00000000000091"/>
    <s v="mg/L"/>
    <x v="0"/>
    <d v="2021-02-05T00:00:00"/>
    <s v="Friday"/>
    <d v="2021-02-05T22:00:00"/>
    <e v="#REF!"/>
  </r>
  <r>
    <x v="1"/>
    <m/>
    <x v="2"/>
    <n v="1.0206999999999999"/>
    <n v="1.0230999999999999"/>
    <n v="6.0000000000000001E-3"/>
    <n v="799.9999999999859"/>
    <s v="mg/L"/>
    <x v="0"/>
    <d v="2021-02-01T00:00:00"/>
    <s v="Monday"/>
    <d v="2021-02-01T22:00:00"/>
    <e v="#REF!"/>
  </r>
  <r>
    <x v="1"/>
    <m/>
    <x v="2"/>
    <n v="1.0284"/>
    <n v="1.0311999999999999"/>
    <n v="6.0000000000000001E-3"/>
    <n v="933.33333333330449"/>
    <s v="mg/L"/>
    <x v="0"/>
    <d v="2021-02-01T00:00:00"/>
    <s v="Monday"/>
    <d v="2021-02-01T22:00:00"/>
    <e v="#REF!"/>
  </r>
  <r>
    <x v="1"/>
    <m/>
    <x v="0"/>
    <n v="1.0618000000000001"/>
    <n v="1.0705"/>
    <n v="0.01"/>
    <n v="869.99999999999295"/>
    <s v="mg/L"/>
    <x v="0"/>
    <d v="2021-02-05T00:00:00"/>
    <s v="Friday"/>
    <d v="2021-02-05T22:00:00"/>
    <e v="#REF!"/>
  </r>
  <r>
    <x v="1"/>
    <m/>
    <x v="0"/>
    <n v="1.0454000000000001"/>
    <n v="1.0543"/>
    <n v="0.01"/>
    <n v="889.99999999999079"/>
    <s v="mg/L"/>
    <x v="0"/>
    <d v="2021-02-05T00:00:00"/>
    <s v="Friday"/>
    <d v="2021-02-05T22:00:00"/>
    <e v="#REF!"/>
  </r>
  <r>
    <x v="1"/>
    <m/>
    <x v="2"/>
    <n v="1.0314000000000001"/>
    <n v="1.0339"/>
    <n v="6.0000000000000001E-3"/>
    <n v="833.33333333331552"/>
    <s v="mg/L"/>
    <x v="0"/>
    <d v="2021-02-02T00:00:00"/>
    <s v="Tuesday"/>
    <d v="2021-02-02T22:00:00"/>
    <e v="#REF!"/>
  </r>
  <r>
    <x v="1"/>
    <m/>
    <x v="2"/>
    <n v="1.0274000000000001"/>
    <n v="1.0289999999999999"/>
    <n v="6.0000000000000001E-3"/>
    <n v="533.3333333332746"/>
    <s v="mg/L"/>
    <x v="0"/>
    <d v="2021-02-02T00:00:00"/>
    <s v="Tuesday"/>
    <d v="2021-02-02T22:00:00"/>
    <e v="#REF!"/>
  </r>
  <r>
    <x v="1"/>
    <m/>
    <x v="0"/>
    <n v="4.3643999999999998"/>
    <n v="4.3970000000000002"/>
    <n v="0.05"/>
    <n v="652.00000000000807"/>
    <s v="mg/L"/>
    <x v="1"/>
    <d v="2021-02-03T00:00:00"/>
    <s v="Wednesday"/>
    <d v="2021-02-03T22:00:00"/>
    <e v="#REF!"/>
  </r>
  <r>
    <x v="1"/>
    <m/>
    <x v="0"/>
    <n v="4.2525000000000004"/>
    <n v="4.2907000000000002"/>
    <n v="0.05"/>
    <n v="763.99999999999579"/>
    <s v="mg/L"/>
    <x v="1"/>
    <d v="2021-02-03T00:00:00"/>
    <s v="Wednesday"/>
    <d v="2021-02-03T22:00:00"/>
    <e v="#REF!"/>
  </r>
  <r>
    <x v="1"/>
    <m/>
    <x v="2"/>
    <n v="1.0422"/>
    <n v="1.0444100000000001"/>
    <n v="6.0000000000000001E-3"/>
    <n v="736.66666666668175"/>
    <s v="mg/L"/>
    <x v="1"/>
    <d v="2021-02-01T00:00:00"/>
    <s v="Monday"/>
    <d v="2021-02-01T22:00:00"/>
    <e v="#REF!"/>
  </r>
  <r>
    <x v="1"/>
    <m/>
    <x v="2"/>
    <n v="1.0250999999999999"/>
    <n v="1.0271999999999999"/>
    <n v="6.0000000000000001E-3"/>
    <n v="699.99999999999693"/>
    <s v="mg/L"/>
    <x v="1"/>
    <d v="2021-02-01T00:00:00"/>
    <s v="Monday"/>
    <d v="2021-02-01T22:00:00"/>
    <e v="#REF!"/>
  </r>
  <r>
    <x v="1"/>
    <m/>
    <x v="0"/>
    <n v="4.2302"/>
    <n v="4.2790999999999997"/>
    <n v="0.05"/>
    <n v="977.99999999999443"/>
    <s v="mg/L"/>
    <x v="1"/>
    <d v="2021-02-04T00:00:00"/>
    <s v="Thursday"/>
    <d v="2021-02-04T22:00:00"/>
    <e v="#REF!"/>
  </r>
  <r>
    <x v="1"/>
    <m/>
    <x v="0"/>
    <n v="4.2835000000000001"/>
    <n v="4.3327"/>
    <n v="0.05"/>
    <n v="983.99999999999818"/>
    <s v="mg/L"/>
    <x v="1"/>
    <d v="2021-02-04T00:00:00"/>
    <s v="Thursday"/>
    <d v="2021-02-04T22:00:00"/>
    <e v="#REF!"/>
  </r>
  <r>
    <x v="1"/>
    <m/>
    <x v="2"/>
    <n v="1.0285"/>
    <n v="1.0303"/>
    <n v="6.0000000000000001E-3"/>
    <n v="600.00000000000796"/>
    <s v="mg/L"/>
    <x v="1"/>
    <d v="2021-02-02T00:00:00"/>
    <s v="Tuesday"/>
    <d v="2021-02-02T22:00:00"/>
    <e v="#REF!"/>
  </r>
  <r>
    <x v="1"/>
    <m/>
    <x v="2"/>
    <n v="1.0447"/>
    <n v="1.0457000000000001"/>
    <n v="6.0000000000000001E-3"/>
    <n v="333.3333333333706"/>
    <s v="mg/L"/>
    <x v="1"/>
    <d v="2021-02-02T00:00:00"/>
    <s v="Tuesday"/>
    <d v="2021-02-02T22:00:00"/>
    <e v="#REF!"/>
  </r>
  <r>
    <x v="1"/>
    <m/>
    <x v="0"/>
    <n v="4.2827000000000002"/>
    <n v="4.3202999999999996"/>
    <n v="0.05"/>
    <n v="751.99999999998818"/>
    <s v="mg/L"/>
    <x v="1"/>
    <d v="2021-02-05T00:00:00"/>
    <s v="Friday"/>
    <d v="2021-02-05T22:00:00"/>
    <e v="#REF!"/>
  </r>
  <r>
    <x v="1"/>
    <m/>
    <x v="0"/>
    <n v="4.3578000000000001"/>
    <n v="4.3958000000000004"/>
    <n v="0.05"/>
    <n v="760.00000000000512"/>
    <s v="mg/L"/>
    <x v="1"/>
    <d v="2021-02-05T00:00:00"/>
    <s v="Friday"/>
    <d v="2021-02-05T22:00:00"/>
    <e v="#REF!"/>
  </r>
  <r>
    <x v="1"/>
    <m/>
    <x v="0"/>
    <n v="1.0258"/>
    <n v="1.0327999999999999"/>
    <n v="0.01"/>
    <n v="699.99999999998954"/>
    <s v="mg/L"/>
    <x v="1"/>
    <d v="2021-02-05T00:00:00"/>
    <s v="Friday"/>
    <d v="2021-02-05T22:00:00"/>
    <e v="#REF!"/>
  </r>
  <r>
    <x v="1"/>
    <m/>
    <x v="0"/>
    <n v="1.016"/>
    <n v="1.0233000000000001"/>
    <n v="0.01"/>
    <n v="730.00000000000841"/>
    <s v="mg/L"/>
    <x v="1"/>
    <d v="2021-02-05T00:00:00"/>
    <s v="Friday"/>
    <d v="2021-02-05T22:00:00"/>
    <e v="#REF!"/>
  </r>
  <r>
    <x v="1"/>
    <m/>
    <x v="0"/>
    <n v="4.2756999999999996"/>
    <n v="4.3108000000000004"/>
    <n v="0.05"/>
    <n v="702.00000000001592"/>
    <s v="mg/L"/>
    <x v="1"/>
    <d v="2021-02-06T00:00:00"/>
    <s v="Saturday"/>
    <d v="2021-02-06T22:00:00"/>
    <e v="#REF!"/>
  </r>
  <r>
    <x v="1"/>
    <m/>
    <x v="0"/>
    <n v="4.2497999999999996"/>
    <n v="4.2850000000000001"/>
    <n v="0.05"/>
    <n v="704.00000000001125"/>
    <s v="mg/L"/>
    <x v="1"/>
    <d v="2021-02-06T00:00:00"/>
    <s v="Saturday"/>
    <d v="2021-02-06T22:00:00"/>
    <e v="#REF!"/>
  </r>
  <r>
    <x v="0"/>
    <m/>
    <x v="0"/>
    <n v="1.1297999999999999"/>
    <n v="1.1334"/>
    <n v="0.01"/>
    <n v="360.00000000000477"/>
    <s v="mg/L"/>
    <x v="0"/>
    <d v="2021-02-06T00:00:00"/>
    <s v="Saturday"/>
    <d v="2021-02-06T22:00:00"/>
    <e v="#REF!"/>
  </r>
  <r>
    <x v="0"/>
    <m/>
    <x v="0"/>
    <n v="1.1426000000000001"/>
    <n v="1.1463000000000001"/>
    <n v="0.01"/>
    <n v="370.00000000000364"/>
    <s v="mg/L"/>
    <x v="0"/>
    <d v="2021-02-06T00:00:00"/>
    <s v="Saturday"/>
    <d v="2021-02-06T22:00:00"/>
    <e v="#REF!"/>
  </r>
  <r>
    <x v="1"/>
    <m/>
    <x v="0"/>
    <n v="4.3136000000000001"/>
    <n v="4.3711000000000002"/>
    <n v="0.05"/>
    <n v="1150.000000000002"/>
    <s v="mg/L"/>
    <x v="0"/>
    <d v="2021-02-06T00:00:00"/>
    <s v="Saturday"/>
    <d v="2021-02-06T22:00:00"/>
    <e v="#REF!"/>
  </r>
  <r>
    <x v="1"/>
    <m/>
    <x v="0"/>
    <n v="4.2579000000000002"/>
    <n v="4.3192000000000004"/>
    <n v="0.05"/>
    <n v="1226.0000000000025"/>
    <s v="mg/L"/>
    <x v="0"/>
    <d v="2021-02-06T00:00:00"/>
    <s v="Saturday"/>
    <d v="2021-02-06T22:00:00"/>
    <e v="#REF!"/>
  </r>
  <r>
    <x v="1"/>
    <m/>
    <x v="0"/>
    <n v="1.0262"/>
    <n v="1.0384"/>
    <n v="0.01"/>
    <n v="1219.9999999999989"/>
    <s v="mg/L"/>
    <x v="0"/>
    <d v="2021-02-06T00:00:00"/>
    <s v="Saturday"/>
    <d v="2021-02-06T22:00:00"/>
    <e v="#REF!"/>
  </r>
  <r>
    <x v="1"/>
    <m/>
    <x v="0"/>
    <n v="1.0166999999999999"/>
    <n v="1.0286"/>
    <n v="0.01"/>
    <n v="1190.000000000002"/>
    <s v="mg/L"/>
    <x v="0"/>
    <d v="2021-02-06T00:00:00"/>
    <s v="Saturday"/>
    <d v="2021-02-06T22:00:00"/>
    <e v="#REF!"/>
  </r>
  <r>
    <x v="1"/>
    <m/>
    <x v="2"/>
    <n v="4.2492000000000001"/>
    <n v="4.2645"/>
    <n v="0.05"/>
    <n v="611.99999999999477"/>
    <s v="mg/L"/>
    <x v="1"/>
    <d v="2021-02-07T00:00:00"/>
    <s v="Sunday"/>
    <d v="2021-02-07T22:00:00"/>
    <e v="#REF!"/>
  </r>
  <r>
    <x v="1"/>
    <m/>
    <x v="2"/>
    <n v="4.3456999999999999"/>
    <n v="4.3605999999999998"/>
    <n v="0.05"/>
    <n v="595.99999999999648"/>
    <s v="mg/L"/>
    <x v="1"/>
    <d v="2021-02-07T00:00:00"/>
    <s v="Sunday"/>
    <d v="2021-02-07T22:00:00"/>
    <e v="#REF!"/>
  </r>
  <r>
    <x v="1"/>
    <m/>
    <x v="2"/>
    <n v="4.2808999999999999"/>
    <n v="4.2983000000000002"/>
    <n v="0.05"/>
    <n v="696.00000000001216"/>
    <s v="mg/L"/>
    <x v="1"/>
    <d v="2021-02-06T00:00:00"/>
    <s v="Saturday"/>
    <d v="2021-02-06T22:00:00"/>
    <e v="#REF!"/>
  </r>
  <r>
    <x v="1"/>
    <m/>
    <x v="2"/>
    <n v="4.2655000000000003"/>
    <n v="4.2831000000000001"/>
    <n v="0.05"/>
    <n v="703.99999999999352"/>
    <s v="mg/L"/>
    <x v="1"/>
    <d v="2021-02-06T00:00:00"/>
    <s v="Saturday"/>
    <d v="2021-02-06T22:00:00"/>
    <e v="#REF!"/>
  </r>
  <r>
    <x v="1"/>
    <m/>
    <x v="0"/>
    <n v="4.2628000000000004"/>
    <n v="4.2930000000000001"/>
    <n v="0.05"/>
    <n v="603.99999999999557"/>
    <s v="mg/L"/>
    <x v="1"/>
    <d v="2021-02-07T00:00:00"/>
    <s v="Sunday"/>
    <d v="2021-02-07T22:00:00"/>
    <e v="#REF!"/>
  </r>
  <r>
    <x v="1"/>
    <m/>
    <x v="0"/>
    <n v="4.2599"/>
    <n v="4.2915000000000001"/>
    <n v="0.05"/>
    <n v="632.00000000000136"/>
    <s v="mg/L"/>
    <x v="1"/>
    <d v="2021-02-07T00:00:00"/>
    <s v="Sunday"/>
    <d v="2021-02-07T22:00:00"/>
    <e v="#REF!"/>
  </r>
  <r>
    <x v="0"/>
    <m/>
    <x v="0"/>
    <n v="1.1427"/>
    <n v="1.1456"/>
    <n v="0.01"/>
    <n v="289.99999999999028"/>
    <s v="mg/L"/>
    <x v="0"/>
    <d v="2021-02-07T00:00:00"/>
    <s v="Sunday"/>
    <d v="2021-02-07T22:00:00"/>
    <e v="#REF!"/>
  </r>
  <r>
    <x v="0"/>
    <m/>
    <x v="0"/>
    <n v="1.1326000000000001"/>
    <n v="1.1355"/>
    <n v="0.01"/>
    <n v="289.99999999999028"/>
    <s v="mg/L"/>
    <x v="0"/>
    <d v="2021-02-07T00:00:00"/>
    <s v="Sunday"/>
    <d v="2021-02-07T22:00:00"/>
    <e v="#REF!"/>
  </r>
  <r>
    <x v="1"/>
    <m/>
    <x v="0"/>
    <n v="4.2976000000000001"/>
    <n v="4.3375000000000004"/>
    <n v="0.05"/>
    <n v="798.00000000000534"/>
    <s v="mg/L"/>
    <x v="0"/>
    <d v="2021-02-07T00:00:00"/>
    <s v="Sunday"/>
    <d v="2021-02-07T22:00:00"/>
    <e v="#REF!"/>
  </r>
  <r>
    <x v="1"/>
    <m/>
    <x v="0"/>
    <n v="4.2973999999999997"/>
    <n v="4.3380000000000001"/>
    <n v="0.05"/>
    <n v="812.00000000000819"/>
    <s v="mg/L"/>
    <x v="0"/>
    <d v="2021-02-07T00:00:00"/>
    <s v="Sunday"/>
    <d v="2021-02-07T22:00:00"/>
    <e v="#REF!"/>
  </r>
  <r>
    <x v="1"/>
    <m/>
    <x v="0"/>
    <n v="1.0392999999999999"/>
    <n v="1.0478000000000001"/>
    <n v="0.01"/>
    <n v="850.00000000001739"/>
    <s v="mg/L"/>
    <x v="0"/>
    <d v="2021-02-07T00:00:00"/>
    <s v="Sunday"/>
    <d v="2021-02-07T22:00:00"/>
    <e v="#REF!"/>
  </r>
  <r>
    <x v="1"/>
    <m/>
    <x v="0"/>
    <n v="1.3042"/>
    <n v="1.3125"/>
    <n v="0.01"/>
    <n v="829.99999999999739"/>
    <s v="mg/L"/>
    <x v="0"/>
    <d v="2021-02-07T00:00:00"/>
    <s v="Sunday"/>
    <d v="2021-02-07T22:00:00"/>
    <e v="#REF!"/>
  </r>
  <r>
    <x v="2"/>
    <m/>
    <x v="0"/>
    <m/>
    <s v=" "/>
    <m/>
    <n v="18.899999999999999"/>
    <s v="mg/L"/>
    <x v="0"/>
    <d v="2021-02-08T00:00:00"/>
    <s v="Monday"/>
    <d v="2021-02-08T22:00:00"/>
    <e v="#REF!"/>
  </r>
  <r>
    <x v="2"/>
    <m/>
    <x v="0"/>
    <m/>
    <m/>
    <m/>
    <n v="18.600000000000001"/>
    <s v="mg/L"/>
    <x v="0"/>
    <d v="2021-02-08T00:00:00"/>
    <s v="Monday"/>
    <d v="2021-02-08T22:00:00"/>
    <e v="#REF!"/>
  </r>
  <r>
    <x v="2"/>
    <m/>
    <x v="0"/>
    <m/>
    <m/>
    <m/>
    <n v="19.2"/>
    <s v="mg/L"/>
    <x v="0"/>
    <d v="2021-02-09T00:00:00"/>
    <s v="Tuesday"/>
    <d v="2021-02-09T22:00:00"/>
    <e v="#REF!"/>
  </r>
  <r>
    <x v="2"/>
    <m/>
    <x v="0"/>
    <m/>
    <m/>
    <m/>
    <n v="19"/>
    <s v="mg/L"/>
    <x v="0"/>
    <d v="2021-02-09T00:00:00"/>
    <s v="Tuesday"/>
    <d v="2021-02-09T22:00:00"/>
    <e v="#REF!"/>
  </r>
  <r>
    <x v="2"/>
    <m/>
    <x v="0"/>
    <m/>
    <m/>
    <m/>
    <n v="17.600000000000001"/>
    <s v="mg/L"/>
    <x v="1"/>
    <d v="2021-02-08T00:00:00"/>
    <s v="Monday"/>
    <d v="2021-02-08T22:00:00"/>
    <e v="#REF!"/>
  </r>
  <r>
    <x v="2"/>
    <m/>
    <x v="0"/>
    <m/>
    <m/>
    <m/>
    <n v="17.100000000000001"/>
    <s v="mg/L"/>
    <x v="1"/>
    <d v="2021-02-08T00:00:00"/>
    <s v="Monday"/>
    <d v="2021-02-08T22:00:00"/>
    <e v="#REF!"/>
  </r>
  <r>
    <x v="2"/>
    <m/>
    <x v="0"/>
    <m/>
    <m/>
    <m/>
    <n v="18.2"/>
    <s v="mg/L"/>
    <x v="1"/>
    <d v="2021-02-09T00:00:00"/>
    <s v="Tuesday"/>
    <d v="2021-02-09T22:00:00"/>
    <e v="#REF!"/>
  </r>
  <r>
    <x v="2"/>
    <m/>
    <x v="0"/>
    <m/>
    <m/>
    <m/>
    <n v="18.100000000000001"/>
    <s v="mg/L"/>
    <x v="1"/>
    <d v="2021-02-09T00:00:00"/>
    <s v="Tuesday"/>
    <d v="2021-02-09T22:00:00"/>
    <e v="#REF!"/>
  </r>
  <r>
    <x v="3"/>
    <m/>
    <x v="0"/>
    <m/>
    <m/>
    <m/>
    <n v="8"/>
    <m/>
    <x v="0"/>
    <d v="2021-02-08T00:00:00"/>
    <s v="Monday"/>
    <d v="2021-02-08T22:00:00"/>
    <e v="#REF!"/>
  </r>
  <r>
    <x v="3"/>
    <m/>
    <x v="0"/>
    <m/>
    <m/>
    <m/>
    <n v="7.8"/>
    <m/>
    <x v="0"/>
    <d v="2021-02-09T00:00:00"/>
    <s v="Tuesday"/>
    <d v="2021-02-09T22:00:00"/>
    <e v="#REF!"/>
  </r>
  <r>
    <x v="3"/>
    <m/>
    <x v="0"/>
    <m/>
    <m/>
    <m/>
    <n v="7.5"/>
    <m/>
    <x v="1"/>
    <d v="2021-02-08T00:00:00"/>
    <s v="Monday"/>
    <d v="2021-02-08T22:00:00"/>
    <e v="#REF!"/>
  </r>
  <r>
    <x v="3"/>
    <m/>
    <x v="0"/>
    <m/>
    <m/>
    <m/>
    <n v="7.5"/>
    <m/>
    <x v="1"/>
    <d v="2021-02-09T00:00:00"/>
    <s v="Tuesday"/>
    <d v="2021-02-09T22:00:00"/>
    <e v="#REF!"/>
  </r>
  <r>
    <x v="4"/>
    <m/>
    <x v="0"/>
    <m/>
    <m/>
    <m/>
    <n v="1416"/>
    <s v="µs/cm"/>
    <x v="0"/>
    <d v="2021-02-08T00:00:00"/>
    <s v="Monday"/>
    <d v="2021-02-08T22:00:00"/>
    <e v="#REF!"/>
  </r>
  <r>
    <x v="4"/>
    <m/>
    <x v="0"/>
    <m/>
    <m/>
    <m/>
    <n v="1173"/>
    <s v="µs/cm"/>
    <x v="0"/>
    <d v="2021-02-09T00:00:00"/>
    <s v="Tuesday"/>
    <d v="2021-02-09T22:00:00"/>
    <e v="#REF!"/>
  </r>
  <r>
    <x v="4"/>
    <m/>
    <x v="0"/>
    <m/>
    <m/>
    <m/>
    <n v="915"/>
    <s v="µs/cm"/>
    <x v="1"/>
    <d v="2021-02-08T00:00:00"/>
    <s v="Monday"/>
    <d v="2021-02-08T22:00:00"/>
    <e v="#REF!"/>
  </r>
  <r>
    <x v="4"/>
    <m/>
    <x v="0"/>
    <m/>
    <m/>
    <m/>
    <n v="871"/>
    <s v="µs/cm"/>
    <x v="1"/>
    <d v="2021-02-09T00:00:00"/>
    <s v="Tuesday"/>
    <d v="2021-02-09T22:00:00"/>
    <e v="#REF!"/>
  </r>
  <r>
    <x v="0"/>
    <m/>
    <x v="0"/>
    <n v="1.1538999999999999"/>
    <n v="1.1566000000000001"/>
    <n v="0.01"/>
    <n v="270.00000000001467"/>
    <s v="mg/L"/>
    <x v="0"/>
    <d v="2021-02-08T00:00:00"/>
    <s v="Monday"/>
    <d v="2021-02-08T22:00:00"/>
    <e v="#REF!"/>
  </r>
  <r>
    <x v="0"/>
    <m/>
    <x v="0"/>
    <n v="1.1301000000000001"/>
    <n v="1.1327"/>
    <n v="0.01"/>
    <n v="259.99999999999358"/>
    <s v="mg/L"/>
    <x v="0"/>
    <d v="2021-02-08T00:00:00"/>
    <s v="Monday"/>
    <d v="2021-02-08T22:00:00"/>
    <e v="#REF!"/>
  </r>
  <r>
    <x v="0"/>
    <m/>
    <x v="2"/>
    <n v="1.1267"/>
    <n v="1.1274999999999999"/>
    <n v="0.01"/>
    <n v="159.99999999998238"/>
    <s v="mg/L"/>
    <x v="0"/>
    <d v="2021-02-08T00:00:00"/>
    <s v="Monday"/>
    <d v="2021-02-08T22:00:00"/>
    <e v="#REF!"/>
  </r>
  <r>
    <x v="0"/>
    <m/>
    <x v="2"/>
    <n v="1.1572"/>
    <n v="1.1584000000000001"/>
    <n v="0.01"/>
    <n v="240.00000000001796"/>
    <s v="mg/L"/>
    <x v="0"/>
    <d v="2021-02-08T00:00:00"/>
    <s v="Monday"/>
    <d v="2021-02-08T22:00:00"/>
    <e v="#REF!"/>
  </r>
  <r>
    <x v="1"/>
    <m/>
    <x v="0"/>
    <n v="4.4946000000000002"/>
    <n v="4.5449000000000002"/>
    <n v="0.05"/>
    <n v="1006.0000000000002"/>
    <s v="mg/L"/>
    <x v="0"/>
    <d v="2021-02-08T00:00:00"/>
    <s v="Monday"/>
    <d v="2021-02-08T22:00:00"/>
    <e v="#REF!"/>
  </r>
  <r>
    <x v="1"/>
    <m/>
    <x v="0"/>
    <n v="4.4745999999999997"/>
    <n v="4.5251999999999999"/>
    <n v="0.05"/>
    <n v="1012.000000000004"/>
    <s v="mg/L"/>
    <x v="0"/>
    <d v="2021-02-08T00:00:00"/>
    <s v="Monday"/>
    <d v="2021-02-08T22:00:00"/>
    <e v="#REF!"/>
  </r>
  <r>
    <x v="0"/>
    <m/>
    <x v="2"/>
    <n v="1.1772"/>
    <n v="1.1783999999999999"/>
    <n v="0.01"/>
    <n v="239.99999999997357"/>
    <s v="mg/L"/>
    <x v="0"/>
    <d v="2021-02-09T00:00:00"/>
    <s v="Tuesday"/>
    <d v="2021-02-09T22:00:00"/>
    <e v="#REF!"/>
  </r>
  <r>
    <x v="0"/>
    <m/>
    <x v="2"/>
    <n v="1.1453"/>
    <n v="1.1465000000000001"/>
    <n v="0.01"/>
    <n v="240.00000000001796"/>
    <s v="mg/L"/>
    <x v="0"/>
    <d v="2021-02-09T00:00:00"/>
    <s v="Tuesday"/>
    <d v="2021-02-09T22:00:00"/>
    <e v="#REF!"/>
  </r>
  <r>
    <x v="0"/>
    <m/>
    <x v="0"/>
    <n v="1.1754"/>
    <n v="1.1783999999999999"/>
    <n v="0.01"/>
    <n v="299.99999999998914"/>
    <s v="mg/L"/>
    <x v="1"/>
    <d v="2021-02-08T00:00:00"/>
    <s v="Monday"/>
    <d v="2021-02-08T22:00:00"/>
    <d v="2021-02-07T22:00:00"/>
  </r>
  <r>
    <x v="0"/>
    <m/>
    <x v="0"/>
    <n v="1.1516999999999999"/>
    <n v="1.1539999999999999"/>
    <n v="0.01"/>
    <n v="229.99999999999687"/>
    <s v="mg/L"/>
    <x v="1"/>
    <d v="2021-02-08T00:00:00"/>
    <s v="Monday"/>
    <d v="2021-02-08T22:00:00"/>
    <d v="2021-02-07T22:00:00"/>
  </r>
  <r>
    <x v="0"/>
    <m/>
    <x v="2"/>
    <n v="1.1625000000000001"/>
    <n v="1.1636"/>
    <n v="0.01"/>
    <n v="219.99999999997576"/>
    <s v="mg/L"/>
    <x v="1"/>
    <d v="2021-02-08T00:00:00"/>
    <s v="Monday"/>
    <d v="2021-02-08T22:00:00"/>
    <e v="#REF!"/>
  </r>
  <r>
    <x v="0"/>
    <m/>
    <x v="2"/>
    <n v="1.1594"/>
    <n v="1.1614"/>
    <n v="0.01"/>
    <n v="400.00000000000034"/>
    <s v="mg/L"/>
    <x v="1"/>
    <d v="2021-02-08T00:00:00"/>
    <s v="Monday"/>
    <d v="2021-02-08T22:00:00"/>
    <e v="#REF!"/>
  </r>
  <r>
    <x v="0"/>
    <m/>
    <x v="0"/>
    <n v="1.1347"/>
    <n v="1.1376999999999999"/>
    <n v="0.01"/>
    <n v="299.99999999998914"/>
    <s v="mg/L"/>
    <x v="1"/>
    <d v="2021-02-09T00:00:00"/>
    <s v="Tuesday"/>
    <d v="2021-02-09T22:00:00"/>
    <d v="2021-02-08T22:00:00"/>
  </r>
  <r>
    <x v="0"/>
    <m/>
    <x v="0"/>
    <n v="1.1278999999999999"/>
    <n v="1.1311"/>
    <n v="0.01"/>
    <n v="320.00000000000915"/>
    <s v="mg/L"/>
    <x v="1"/>
    <d v="2021-02-09T00:00:00"/>
    <s v="Tuesday"/>
    <d v="2021-02-09T22:00:00"/>
    <d v="2021-02-08T22:00:00"/>
  </r>
  <r>
    <x v="0"/>
    <m/>
    <x v="2"/>
    <n v="1.1565000000000001"/>
    <n v="1.1579999999999999"/>
    <n v="0.01"/>
    <n v="299.99999999996697"/>
    <s v="mg/L"/>
    <x v="1"/>
    <d v="2021-02-09T00:00:00"/>
    <s v="Tuesday"/>
    <d v="2021-02-09T22:00:00"/>
    <e v="#REF!"/>
  </r>
  <r>
    <x v="0"/>
    <m/>
    <x v="2"/>
    <n v="1.1409"/>
    <n v="1.1419999999999999"/>
    <n v="0.01"/>
    <n v="219.99999999997576"/>
    <s v="mg/L"/>
    <x v="1"/>
    <d v="2021-02-09T00:00:00"/>
    <s v="Tuesday"/>
    <d v="2021-02-09T22:00:00"/>
    <e v="#REF!"/>
  </r>
  <r>
    <x v="0"/>
    <m/>
    <x v="1"/>
    <n v="1.1512"/>
    <n v="1.1517999999999999"/>
    <n v="0.01"/>
    <n v="59.999999999993392"/>
    <s v="mg/L"/>
    <x v="1"/>
    <d v="2021-02-09T00:00:00"/>
    <s v="Tuesday"/>
    <d v="2021-02-09T22:00:00"/>
    <e v="#REF!"/>
  </r>
  <r>
    <x v="0"/>
    <m/>
    <x v="1"/>
    <n v="1.1551"/>
    <n v="1.1567000000000001"/>
    <n v="8.9999999999999993E-3"/>
    <n v="177.77777777778289"/>
    <s v="mg/L"/>
    <x v="1"/>
    <d v="2021-02-09T00:00:00"/>
    <s v="Tuesday"/>
    <d v="2021-02-09T22:00:00"/>
    <e v="#REF!"/>
  </r>
  <r>
    <x v="0"/>
    <m/>
    <x v="0"/>
    <n v="1.1623000000000001"/>
    <n v="1.165"/>
    <n v="0.01"/>
    <n v="269.99999999999244"/>
    <s v="mg/L"/>
    <x v="0"/>
    <d v="2021-02-09T00:00:00"/>
    <s v="Tuesday"/>
    <d v="2021-02-09T22:00:00"/>
    <e v="#REF!"/>
  </r>
  <r>
    <x v="0"/>
    <m/>
    <x v="0"/>
    <n v="1.1565000000000001"/>
    <n v="1.1593"/>
    <n v="0.01"/>
    <n v="279.99999999999136"/>
    <s v="mg/L"/>
    <x v="0"/>
    <d v="2021-02-09T00:00:00"/>
    <s v="Tuesday"/>
    <d v="2021-02-09T22:00:00"/>
    <e v="#REF!"/>
  </r>
  <r>
    <x v="1"/>
    <m/>
    <x v="2"/>
    <n v="4.4413"/>
    <n v="4.4661999999999997"/>
    <n v="5.0999999999999997E-2"/>
    <n v="488.23529411764122"/>
    <s v="mg/L"/>
    <x v="0"/>
    <d v="2021-02-08T00:00:00"/>
    <s v="Monday"/>
    <d v="2021-02-08T22:00:00"/>
    <e v="#REF!"/>
  </r>
  <r>
    <x v="1"/>
    <m/>
    <x v="2"/>
    <n v="4.4615"/>
    <n v="4.4877000000000002"/>
    <n v="0.05"/>
    <n v="524.00000000000443"/>
    <s v="mg/L"/>
    <x v="0"/>
    <d v="2021-02-08T00:00:00"/>
    <s v="Monday"/>
    <d v="2021-02-08T22:00:00"/>
    <e v="#REF!"/>
  </r>
  <r>
    <x v="1"/>
    <m/>
    <x v="0"/>
    <n v="4.4519000000000002"/>
    <n v="4.4972000000000003"/>
    <n v="0.05"/>
    <n v="906.00000000000227"/>
    <s v="mg/L"/>
    <x v="0"/>
    <d v="2021-02-09T00:00:00"/>
    <s v="Tuesday"/>
    <d v="2021-02-09T22:00:00"/>
    <e v="#REF!"/>
  </r>
  <r>
    <x v="1"/>
    <m/>
    <x v="0"/>
    <n v="4.4538000000000002"/>
    <n v="4.4991000000000003"/>
    <n v="0.05"/>
    <n v="906.00000000000227"/>
    <s v="mg/L"/>
    <x v="0"/>
    <d v="2021-02-09T00:00:00"/>
    <s v="Tuesday"/>
    <d v="2021-02-09T22:00:00"/>
    <e v="#REF!"/>
  </r>
  <r>
    <x v="1"/>
    <m/>
    <x v="2"/>
    <n v="4.4386999999999999"/>
    <n v="4.4615999999999998"/>
    <n v="0.05"/>
    <n v="457.99999999999841"/>
    <s v="mg/L"/>
    <x v="0"/>
    <d v="2021-02-09T00:00:00"/>
    <s v="Tuesday"/>
    <d v="2021-02-09T22:00:00"/>
    <e v="#REF!"/>
  </r>
  <r>
    <x v="1"/>
    <m/>
    <x v="2"/>
    <n v="4.4546000000000001"/>
    <n v="4.4771999999999998"/>
    <n v="0.05"/>
    <n v="451.9999999999946"/>
    <s v="mg/L"/>
    <x v="0"/>
    <d v="2021-02-09T00:00:00"/>
    <s v="Tuesday"/>
    <d v="2021-02-09T22:00:00"/>
    <e v="#REF!"/>
  </r>
  <r>
    <x v="1"/>
    <m/>
    <x v="0"/>
    <n v="4.4691999999999998"/>
    <n v="4.5044000000000004"/>
    <n v="0.05"/>
    <n v="704.00000000001125"/>
    <s v="mg/L"/>
    <x v="1"/>
    <d v="2021-02-08T00:00:00"/>
    <s v="Monday"/>
    <d v="2021-02-08T22:00:00"/>
    <e v="#REF!"/>
  </r>
  <r>
    <x v="1"/>
    <m/>
    <x v="0"/>
    <n v="4.4603999999999999"/>
    <n v="4.4953000000000003"/>
    <n v="0.05"/>
    <n v="698.0000000000075"/>
    <s v="mg/L"/>
    <x v="1"/>
    <d v="2021-02-08T00:00:00"/>
    <s v="Monday"/>
    <d v="2021-02-08T22:00:00"/>
    <e v="#REF!"/>
  </r>
  <r>
    <x v="1"/>
    <m/>
    <x v="2"/>
    <n v="4.4302999999999999"/>
    <n v="4.4471999999999996"/>
    <n v="0.05"/>
    <n v="337.99999999999386"/>
    <s v="mg/L"/>
    <x v="1"/>
    <d v="2021-02-08T00:00:00"/>
    <s v="Monday"/>
    <d v="2021-02-08T22:00:00"/>
    <e v="#REF!"/>
  </r>
  <r>
    <x v="1"/>
    <m/>
    <x v="2"/>
    <n v="4.4539999999999997"/>
    <n v="4.4725999999999999"/>
    <n v="0.05"/>
    <n v="372.00000000000341"/>
    <s v="mg/L"/>
    <x v="1"/>
    <d v="2021-02-08T00:00:00"/>
    <s v="Monday"/>
    <d v="2021-02-08T22:00:00"/>
    <e v="#REF!"/>
  </r>
  <r>
    <x v="1"/>
    <m/>
    <x v="0"/>
    <n v="4.4004000000000003"/>
    <n v="4.4344999999999999"/>
    <n v="0.05"/>
    <n v="681.99999999999147"/>
    <s v="mg/L"/>
    <x v="1"/>
    <d v="2021-02-09T00:00:00"/>
    <s v="Tuesday"/>
    <d v="2021-02-09T22:00:00"/>
    <e v="#REF!"/>
  </r>
  <r>
    <x v="1"/>
    <m/>
    <x v="0"/>
    <n v="4.5368000000000004"/>
    <n v="4.5709999999999997"/>
    <n v="0.05"/>
    <n v="683.99999999998681"/>
    <s v="mg/L"/>
    <x v="1"/>
    <d v="2021-02-09T00:00:00"/>
    <s v="Tuesday"/>
    <d v="2021-02-09T22:00:00"/>
    <e v="#REF!"/>
  </r>
  <r>
    <x v="1"/>
    <m/>
    <x v="2"/>
    <n v="4.4721000000000002"/>
    <n v="4.4930000000000003"/>
    <n v="0.05"/>
    <n v="418.00000000000279"/>
    <s v="mg/L"/>
    <x v="1"/>
    <d v="2021-02-09T00:00:00"/>
    <s v="Tuesday"/>
    <d v="2021-02-09T22:00:00"/>
    <e v="#REF!"/>
  </r>
  <r>
    <x v="1"/>
    <m/>
    <x v="2"/>
    <n v="4.4855999999999998"/>
    <n v="4.5057999999999998"/>
    <n v="5.1999999999999998E-2"/>
    <n v="388.4615384615384"/>
    <s v="mg/L"/>
    <x v="1"/>
    <d v="2021-02-09T00:00:00"/>
    <s v="Tuesday"/>
    <d v="2021-02-09T22:00:00"/>
    <e v="#REF!"/>
  </r>
  <r>
    <x v="2"/>
    <m/>
    <x v="0"/>
    <m/>
    <m/>
    <m/>
    <n v="21.4"/>
    <s v="mg/L"/>
    <x v="0"/>
    <d v="2021-02-12T00:00:00"/>
    <s v="Friday"/>
    <d v="2021-02-12T22:00:00"/>
    <e v="#REF!"/>
  </r>
  <r>
    <x v="2"/>
    <m/>
    <x v="0"/>
    <m/>
    <m/>
    <m/>
    <n v="21.6"/>
    <s v="mg/L"/>
    <x v="0"/>
    <d v="2021-02-12T00:00:00"/>
    <s v="Friday"/>
    <d v="2021-02-12T22:00:00"/>
    <e v="#REF!"/>
  </r>
  <r>
    <x v="2"/>
    <m/>
    <x v="0"/>
    <m/>
    <m/>
    <m/>
    <n v="21.3"/>
    <s v="mg/L"/>
    <x v="0"/>
    <d v="2021-02-13T00:00:00"/>
    <s v="Saturday"/>
    <d v="2021-02-13T22:00:00"/>
    <e v="#REF!"/>
  </r>
  <r>
    <x v="2"/>
    <m/>
    <x v="0"/>
    <m/>
    <m/>
    <m/>
    <n v="20.9"/>
    <s v="mg/L"/>
    <x v="0"/>
    <d v="2021-02-13T00:00:00"/>
    <s v="Saturday"/>
    <d v="2021-02-13T22:00:00"/>
    <e v="#REF!"/>
  </r>
  <r>
    <x v="2"/>
    <m/>
    <x v="0"/>
    <m/>
    <m/>
    <m/>
    <n v="20.8"/>
    <s v="mg/L"/>
    <x v="0"/>
    <d v="2021-02-14T00:00:00"/>
    <s v="Sunday"/>
    <d v="2021-02-14T22:00:00"/>
    <e v="#REF!"/>
  </r>
  <r>
    <x v="2"/>
    <m/>
    <x v="0"/>
    <m/>
    <m/>
    <m/>
    <n v="21"/>
    <s v="mg/L"/>
    <x v="0"/>
    <d v="2021-02-14T00:00:00"/>
    <s v="Sunday"/>
    <d v="2021-02-14T22:00:00"/>
    <e v="#REF!"/>
  </r>
  <r>
    <x v="2"/>
    <m/>
    <x v="0"/>
    <m/>
    <m/>
    <m/>
    <n v="19.2"/>
    <s v="mg/L"/>
    <x v="1"/>
    <d v="2021-02-12T00:00:00"/>
    <s v="Friday"/>
    <d v="2021-02-12T22:00:00"/>
    <e v="#REF!"/>
  </r>
  <r>
    <x v="2"/>
    <m/>
    <x v="0"/>
    <m/>
    <m/>
    <m/>
    <n v="18.600000000000001"/>
    <s v="mg/L"/>
    <x v="1"/>
    <d v="2021-02-12T00:00:00"/>
    <s v="Friday"/>
    <d v="2021-02-12T22:00:00"/>
    <e v="#REF!"/>
  </r>
  <r>
    <x v="2"/>
    <m/>
    <x v="0"/>
    <m/>
    <m/>
    <m/>
    <n v="18.600000000000001"/>
    <s v="mg/L"/>
    <x v="1"/>
    <d v="2021-02-13T00:00:00"/>
    <s v="Saturday"/>
    <d v="2021-02-13T22:00:00"/>
    <e v="#REF!"/>
  </r>
  <r>
    <x v="2"/>
    <m/>
    <x v="0"/>
    <m/>
    <m/>
    <m/>
    <n v="18.5"/>
    <s v="mg/L"/>
    <x v="1"/>
    <d v="2021-02-13T00:00:00"/>
    <s v="Saturday"/>
    <d v="2021-02-13T22:00:00"/>
    <e v="#REF!"/>
  </r>
  <r>
    <x v="2"/>
    <m/>
    <x v="0"/>
    <m/>
    <m/>
    <m/>
    <n v="18.8"/>
    <s v="mg/L"/>
    <x v="1"/>
    <d v="2021-02-14T00:00:00"/>
    <s v="Sunday"/>
    <d v="2021-02-14T22:00:00"/>
    <e v="#REF!"/>
  </r>
  <r>
    <x v="2"/>
    <m/>
    <x v="0"/>
    <m/>
    <m/>
    <m/>
    <n v="18.8"/>
    <s v="mg/L"/>
    <x v="1"/>
    <d v="2021-02-14T00:00:00"/>
    <s v="Sunday"/>
    <d v="2021-02-14T22:00:00"/>
    <e v="#REF!"/>
  </r>
  <r>
    <x v="3"/>
    <m/>
    <x v="0"/>
    <m/>
    <m/>
    <m/>
    <n v="7.4"/>
    <m/>
    <x v="0"/>
    <d v="2021-02-12T00:00:00"/>
    <s v="Friday"/>
    <d v="2021-02-12T22:00:00"/>
    <e v="#REF!"/>
  </r>
  <r>
    <x v="3"/>
    <m/>
    <x v="0"/>
    <m/>
    <m/>
    <m/>
    <n v="7.4"/>
    <m/>
    <x v="0"/>
    <d v="2021-02-13T00:00:00"/>
    <s v="Saturday"/>
    <d v="2021-02-13T22:00:00"/>
    <e v="#REF!"/>
  </r>
  <r>
    <x v="3"/>
    <m/>
    <x v="0"/>
    <m/>
    <m/>
    <m/>
    <n v="7.4"/>
    <m/>
    <x v="0"/>
    <d v="2021-02-14T00:00:00"/>
    <s v="Sunday"/>
    <d v="2021-02-14T22:00:00"/>
    <e v="#REF!"/>
  </r>
  <r>
    <x v="3"/>
    <m/>
    <x v="0"/>
    <m/>
    <m/>
    <m/>
    <n v="7.4"/>
    <m/>
    <x v="1"/>
    <d v="2021-02-12T00:00:00"/>
    <s v="Friday"/>
    <d v="2021-02-12T22:00:00"/>
    <e v="#REF!"/>
  </r>
  <r>
    <x v="3"/>
    <m/>
    <x v="0"/>
    <m/>
    <m/>
    <m/>
    <n v="7.4"/>
    <m/>
    <x v="1"/>
    <d v="2021-02-13T00:00:00"/>
    <s v="Saturday"/>
    <d v="2021-02-13T22:00:00"/>
    <e v="#REF!"/>
  </r>
  <r>
    <x v="3"/>
    <m/>
    <x v="0"/>
    <m/>
    <m/>
    <m/>
    <n v="7.5"/>
    <m/>
    <x v="1"/>
    <d v="2021-02-14T00:00:00"/>
    <s v="Sunday"/>
    <d v="2021-02-14T22:00:00"/>
    <e v="#REF!"/>
  </r>
  <r>
    <x v="4"/>
    <m/>
    <x v="0"/>
    <m/>
    <m/>
    <m/>
    <n v="853"/>
    <m/>
    <x v="0"/>
    <d v="2021-02-12T00:00:00"/>
    <s v="Friday"/>
    <d v="2021-02-12T22:00:00"/>
    <e v="#REF!"/>
  </r>
  <r>
    <x v="4"/>
    <m/>
    <x v="0"/>
    <m/>
    <m/>
    <m/>
    <n v="825"/>
    <m/>
    <x v="0"/>
    <d v="2021-02-13T00:00:00"/>
    <s v="Saturday"/>
    <d v="2021-02-13T22:00:00"/>
    <e v="#REF!"/>
  </r>
  <r>
    <x v="4"/>
    <m/>
    <x v="0"/>
    <m/>
    <m/>
    <m/>
    <n v="1263"/>
    <m/>
    <x v="0"/>
    <d v="2021-02-14T00:00:00"/>
    <s v="Sunday"/>
    <d v="2021-02-14T22:00:00"/>
    <e v="#REF!"/>
  </r>
  <r>
    <x v="4"/>
    <m/>
    <x v="0"/>
    <m/>
    <m/>
    <m/>
    <n v="738"/>
    <m/>
    <x v="1"/>
    <d v="2021-02-12T00:00:00"/>
    <s v="Friday"/>
    <d v="2021-02-12T22:00:00"/>
    <e v="#REF!"/>
  </r>
  <r>
    <x v="4"/>
    <m/>
    <x v="0"/>
    <m/>
    <m/>
    <m/>
    <n v="701"/>
    <m/>
    <x v="1"/>
    <d v="2021-02-13T00:00:00"/>
    <s v="Saturday"/>
    <d v="2021-02-13T22:00:00"/>
    <e v="#REF!"/>
  </r>
  <r>
    <x v="4"/>
    <m/>
    <x v="0"/>
    <m/>
    <m/>
    <m/>
    <n v="751"/>
    <m/>
    <x v="1"/>
    <d v="2021-02-14T00:00:00"/>
    <s v="Sunday"/>
    <d v="2021-02-14T22:00:00"/>
    <e v="#REF!"/>
  </r>
  <r>
    <x v="0"/>
    <m/>
    <x v="0"/>
    <n v="1.1393"/>
    <n v="1.1420999999999999"/>
    <n v="0.01"/>
    <n v="279.99999999999136"/>
    <s v="mg/L"/>
    <x v="0"/>
    <d v="2021-02-10T00:00:00"/>
    <s v="Wednesday"/>
    <d v="2021-02-10T22:00:00"/>
    <e v="#REF!"/>
  </r>
  <r>
    <x v="0"/>
    <m/>
    <x v="0"/>
    <n v="1.1442000000000001"/>
    <n v="1.1463000000000001"/>
    <n v="0.01"/>
    <n v="209.99999999999906"/>
    <s v="mg/L"/>
    <x v="0"/>
    <d v="2021-02-10T00:00:00"/>
    <s v="Wednesday"/>
    <d v="2021-02-10T22:00:00"/>
    <e v="#REF!"/>
  </r>
  <r>
    <x v="1"/>
    <m/>
    <x v="0"/>
    <n v="4.4386999999999999"/>
    <n v="4.4793000000000003"/>
    <n v="0.05"/>
    <n v="812.00000000000819"/>
    <s v="mg/L"/>
    <x v="0"/>
    <d v="2021-02-10T00:00:00"/>
    <s v="Wednesday"/>
    <d v="2021-02-10T22:00:00"/>
    <e v="#REF!"/>
  </r>
  <r>
    <x v="1"/>
    <m/>
    <x v="0"/>
    <n v="4.4577999999999998"/>
    <n v="4.4978999999999996"/>
    <n v="5.0999999999999997E-2"/>
    <n v="786.27450980391779"/>
    <s v="mg/L"/>
    <x v="0"/>
    <d v="2021-02-10T00:00:00"/>
    <s v="Wednesday"/>
    <d v="2021-02-10T22:00:00"/>
    <e v="#REF!"/>
  </r>
  <r>
    <x v="0"/>
    <m/>
    <x v="0"/>
    <n v="1.1521999999999999"/>
    <n v="1.1551"/>
    <n v="0.01"/>
    <n v="290.00000000001245"/>
    <s v="mg/L"/>
    <x v="0"/>
    <d v="2021-02-11T00:00:00"/>
    <s v="Thursday"/>
    <d v="2021-02-11T22:00:00"/>
    <e v="#REF!"/>
  </r>
  <r>
    <x v="0"/>
    <m/>
    <x v="0"/>
    <n v="1.2144999999999999"/>
    <n v="1.2173"/>
    <n v="0.01"/>
    <n v="280.00000000001359"/>
    <s v="mg/L"/>
    <x v="0"/>
    <d v="2021-02-11T00:00:00"/>
    <s v="Thursday"/>
    <d v="2021-02-11T22:00:00"/>
    <e v="#REF!"/>
  </r>
  <r>
    <x v="0"/>
    <m/>
    <x v="0"/>
    <n v="1.1469"/>
    <n v="1.1484000000000001"/>
    <n v="5.0000000000000001E-3"/>
    <n v="300.00000000001137"/>
    <s v="mg/L"/>
    <x v="1"/>
    <d v="2021-02-12T00:00:00"/>
    <s v="Friday"/>
    <d v="2021-02-12T22:00:00"/>
    <d v="2021-02-11T22:00:00"/>
  </r>
  <r>
    <x v="0"/>
    <m/>
    <x v="0"/>
    <n v="1.1303000000000001"/>
    <n v="1.1315999999999999"/>
    <n v="5.0000000000000001E-3"/>
    <n v="259.99999999997135"/>
    <s v="mg/L"/>
    <x v="1"/>
    <d v="2021-02-12T00:00:00"/>
    <s v="Friday"/>
    <d v="2021-02-12T22:00:00"/>
    <d v="2021-02-11T22:00:00"/>
  </r>
  <r>
    <x v="0"/>
    <m/>
    <x v="0"/>
    <n v="1.1713"/>
    <n v="1.1727000000000001"/>
    <n v="5.0000000000000001E-3"/>
    <n v="280.00000000001359"/>
    <s v="mg/L"/>
    <x v="1"/>
    <d v="2021-02-13T00:00:00"/>
    <s v="Saturday"/>
    <d v="2021-02-13T22:00:00"/>
    <d v="2021-02-12T22:00:00"/>
  </r>
  <r>
    <x v="0"/>
    <m/>
    <x v="0"/>
    <n v="1.1154999999999999"/>
    <n v="1.1171"/>
    <n v="5.0000000000000001E-3"/>
    <n v="320.00000000000915"/>
    <s v="mg/L"/>
    <x v="1"/>
    <d v="2021-02-13T00:00:00"/>
    <s v="Saturday"/>
    <d v="2021-02-13T22:00:00"/>
    <d v="2021-02-12T22:00:00"/>
  </r>
  <r>
    <x v="0"/>
    <m/>
    <x v="0"/>
    <n v="1.1295999999999999"/>
    <n v="1.1306"/>
    <n v="5.0000000000000001E-3"/>
    <n v="200.00000000002237"/>
    <s v="mg/L"/>
    <x v="1"/>
    <d v="2021-02-14T00:00:00"/>
    <s v="Sunday"/>
    <d v="2021-02-14T22:00:00"/>
    <d v="2021-02-13T22:00:00"/>
  </r>
  <r>
    <x v="0"/>
    <m/>
    <x v="0"/>
    <n v="1.141"/>
    <n v="1.1435"/>
    <n v="5.0000000000000001E-3"/>
    <n v="499.99999999998931"/>
    <s v="mg/L"/>
    <x v="1"/>
    <d v="2021-02-14T00:00:00"/>
    <s v="Sunday"/>
    <d v="2021-02-14T22:00:00"/>
    <d v="2021-02-13T22:00:00"/>
  </r>
  <r>
    <x v="1"/>
    <m/>
    <x v="0"/>
    <n v="4.4654999999999996"/>
    <n v="4.5004999999999997"/>
    <n v="0.05"/>
    <n v="700.00000000000284"/>
    <s v="mg/L"/>
    <x v="0"/>
    <d v="2021-02-11T00:00:00"/>
    <s v="Thursday"/>
    <d v="2021-02-11T22:00:00"/>
    <e v="#REF!"/>
  </r>
  <r>
    <x v="1"/>
    <m/>
    <x v="0"/>
    <n v="4.4549000000000003"/>
    <n v="4.4903000000000004"/>
    <n v="5.0999999999999997E-2"/>
    <n v="694.11764705882547"/>
    <s v="mg/L"/>
    <x v="0"/>
    <d v="2021-02-11T00:00:00"/>
    <s v="Thursday"/>
    <d v="2021-02-11T22:00:00"/>
    <e v="#REF!"/>
  </r>
  <r>
    <x v="0"/>
    <m/>
    <x v="0"/>
    <n v="1.4261999999999999"/>
    <n v="1.4278"/>
    <n v="5.0000000000000001E-3"/>
    <n v="320.00000000000915"/>
    <s v="mg/L"/>
    <x v="0"/>
    <d v="2021-02-12T00:00:00"/>
    <s v="Friday"/>
    <d v="2021-02-12T22:00:00"/>
    <e v="#REF!"/>
  </r>
  <r>
    <x v="0"/>
    <m/>
    <x v="0"/>
    <n v="1.1442000000000001"/>
    <n v="1.1457999999999999"/>
    <n v="5.0000000000000001E-3"/>
    <n v="319.99999999996476"/>
    <s v="mg/L"/>
    <x v="0"/>
    <d v="2021-02-12T00:00:00"/>
    <s v="Friday"/>
    <d v="2021-02-12T22:00:00"/>
    <e v="#REF!"/>
  </r>
  <r>
    <x v="0"/>
    <m/>
    <x v="0"/>
    <n v="1.125"/>
    <n v="1.1276999999999999"/>
    <n v="0.01"/>
    <n v="269.99999999999244"/>
    <s v="mg/L"/>
    <x v="1"/>
    <d v="2021-02-10T00:00:00"/>
    <s v="Wednesday"/>
    <d v="2021-02-10T22:00:00"/>
    <d v="2021-02-09T22:00:00"/>
  </r>
  <r>
    <x v="0"/>
    <m/>
    <x v="0"/>
    <n v="1.1719999999999999"/>
    <n v="1.1744000000000001"/>
    <n v="0.01"/>
    <n v="240.00000000001796"/>
    <s v="mg/L"/>
    <x v="1"/>
    <d v="2021-02-10T00:00:00"/>
    <s v="Wednesday"/>
    <d v="2021-02-10T22:00:00"/>
    <d v="2021-02-09T22:00:00"/>
  </r>
  <r>
    <x v="0"/>
    <m/>
    <x v="0"/>
    <n v="1.1499999999999999"/>
    <n v="1.1524000000000001"/>
    <n v="0.01"/>
    <n v="240.00000000001796"/>
    <s v="mg/L"/>
    <x v="1"/>
    <d v="2021-02-11T00:00:00"/>
    <s v="Thursday"/>
    <d v="2021-02-11T22:00:00"/>
    <d v="2021-02-10T22:00:00"/>
  </r>
  <r>
    <x v="0"/>
    <m/>
    <x v="0"/>
    <n v="1.1641999999999999"/>
    <n v="1.1668000000000001"/>
    <n v="0.01"/>
    <n v="260.00000000001575"/>
    <s v="mg/L"/>
    <x v="1"/>
    <d v="2021-02-11T00:00:00"/>
    <s v="Thursday"/>
    <d v="2021-02-11T22:00:00"/>
    <d v="2021-02-10T22:00:00"/>
  </r>
  <r>
    <x v="1"/>
    <m/>
    <x v="0"/>
    <n v="4.2706999999999997"/>
    <n v="4.3094000000000001"/>
    <n v="0.05"/>
    <n v="774.00000000000796"/>
    <s v="mg/L"/>
    <x v="0"/>
    <d v="2021-02-12T00:00:00"/>
    <s v="Friday"/>
    <d v="2021-02-12T22:00:00"/>
    <e v="#REF!"/>
  </r>
  <r>
    <x v="1"/>
    <m/>
    <x v="0"/>
    <n v="4.2496999999999998"/>
    <n v="4.2866999999999997"/>
    <n v="4.9000000000000002E-2"/>
    <n v="755.10204081632492"/>
    <s v="mg/L"/>
    <x v="0"/>
    <d v="2021-02-12T00:00:00"/>
    <s v="Friday"/>
    <d v="2021-02-12T22:00:00"/>
    <e v="#REF!"/>
  </r>
  <r>
    <x v="0"/>
    <m/>
    <x v="0"/>
    <n v="1.143"/>
    <n v="1.1443000000000001"/>
    <n v="5.0000000000000001E-3"/>
    <n v="260.00000000001575"/>
    <s v="mg/L"/>
    <x v="0"/>
    <d v="2021-02-13T00:00:00"/>
    <s v="Saturday"/>
    <d v="2021-02-13T22:00:00"/>
    <e v="#REF!"/>
  </r>
  <r>
    <x v="0"/>
    <m/>
    <x v="0"/>
    <n v="1.1732"/>
    <n v="1.1748000000000001"/>
    <n v="5.0000000000000001E-3"/>
    <n v="320.00000000000915"/>
    <s v="mg/L"/>
    <x v="0"/>
    <d v="2021-02-13T00:00:00"/>
    <s v="Saturday"/>
    <d v="2021-02-13T22:00:00"/>
    <e v="#REF!"/>
  </r>
  <r>
    <x v="1"/>
    <m/>
    <x v="0"/>
    <n v="4.4333999999999998"/>
    <n v="4.4661999999999997"/>
    <n v="0.05"/>
    <n v="655.99999999999875"/>
    <s v="mg/L"/>
    <x v="1"/>
    <d v="2021-02-10T00:00:00"/>
    <s v="Wednesday"/>
    <d v="2021-02-10T22:00:00"/>
    <e v="#REF!"/>
  </r>
  <r>
    <x v="1"/>
    <m/>
    <x v="0"/>
    <n v="4.3986999999999998"/>
    <n v="4.4349999999999996"/>
    <n v="5.0999999999999997E-2"/>
    <n v="711.76470588234861"/>
    <s v="mg/L"/>
    <x v="1"/>
    <d v="2021-02-10T00:00:00"/>
    <s v="Wednesday"/>
    <d v="2021-02-10T22:00:00"/>
    <e v="#REF!"/>
  </r>
  <r>
    <x v="1"/>
    <m/>
    <x v="0"/>
    <n v="4.4648000000000003"/>
    <n v="4.4985999999999997"/>
    <n v="5.0999999999999997E-2"/>
    <n v="662.74509803920364"/>
    <s v="mg/L"/>
    <x v="1"/>
    <d v="2021-02-11T00:00:00"/>
    <s v="Thursday"/>
    <d v="2021-02-11T22:00:00"/>
    <e v="#REF!"/>
  </r>
  <r>
    <x v="1"/>
    <m/>
    <x v="0"/>
    <n v="4.4471999999999996"/>
    <n v="4.4804000000000004"/>
    <n v="0.05"/>
    <n v="664.00000000001569"/>
    <s v="mg/L"/>
    <x v="1"/>
    <d v="2021-02-11T00:00:00"/>
    <s v="Thursday"/>
    <d v="2021-02-11T22:00:00"/>
    <e v="#REF!"/>
  </r>
  <r>
    <x v="1"/>
    <m/>
    <x v="0"/>
    <n v="4.3151000000000002"/>
    <n v="4.3493000000000004"/>
    <n v="4.4999999999999998E-2"/>
    <n v="760.00000000000512"/>
    <s v="mg/L"/>
    <x v="0"/>
    <d v="2021-02-13T00:00:00"/>
    <s v="Saturday"/>
    <d v="2021-02-13T22:00:00"/>
    <e v="#REF!"/>
  </r>
  <r>
    <x v="1"/>
    <m/>
    <x v="0"/>
    <n v="4.2762000000000002"/>
    <n v="4.3074000000000003"/>
    <n v="4.2999999999999997E-2"/>
    <n v="725.58139534884003"/>
    <s v="mg/L"/>
    <x v="0"/>
    <d v="2021-02-13T00:00:00"/>
    <s v="Saturday"/>
    <d v="2021-02-13T22:00:00"/>
    <e v="#REF!"/>
  </r>
  <r>
    <x v="0"/>
    <m/>
    <x v="0"/>
    <n v="1.1417999999999999"/>
    <n v="1.1439999999999999"/>
    <n v="5.0000000000000001E-3"/>
    <n v="439.99999999999596"/>
    <s v="mg/L"/>
    <x v="0"/>
    <d v="2021-02-14T00:00:00"/>
    <s v="Sunday"/>
    <d v="2021-02-14T22:00:00"/>
    <e v="#REF!"/>
  </r>
  <r>
    <x v="0"/>
    <m/>
    <x v="0"/>
    <n v="1.1277999999999999"/>
    <n v="1.1295999999999999"/>
    <n v="5.0000000000000001E-3"/>
    <n v="360.00000000000477"/>
    <s v="mg/L"/>
    <x v="0"/>
    <d v="2021-02-14T00:00:00"/>
    <s v="Sunday"/>
    <d v="2021-02-14T22:00:00"/>
    <e v="#REF!"/>
  </r>
  <r>
    <x v="1"/>
    <m/>
    <x v="0"/>
    <n v="4.2534000000000001"/>
    <n v="4.3006000000000002"/>
    <n v="4.4999999999999998E-2"/>
    <n v="1048.8888888888919"/>
    <s v="mg/L"/>
    <x v="0"/>
    <d v="2021-02-14T00:00:00"/>
    <s v="Sunday"/>
    <d v="2021-02-14T22:00:00"/>
    <e v="#REF!"/>
  </r>
  <r>
    <x v="1"/>
    <m/>
    <x v="0"/>
    <n v="4.2629999999999999"/>
    <n v="4.3078000000000003"/>
    <n v="4.8000000000000001E-2"/>
    <n v="933.33333333334156"/>
    <s v="mg/L"/>
    <x v="0"/>
    <d v="2021-02-14T00:00:00"/>
    <s v="Sunday"/>
    <d v="2021-02-14T22:00:00"/>
    <e v="#REF!"/>
  </r>
  <r>
    <x v="1"/>
    <m/>
    <x v="0"/>
    <n v="4.2897999999999996"/>
    <n v="4.3194999999999997"/>
    <n v="4.8000000000000001E-2"/>
    <n v="618.75000000000125"/>
    <s v="mg/L"/>
    <x v="1"/>
    <d v="2021-02-12T00:00:00"/>
    <s v="Friday"/>
    <d v="2021-02-12T22:00:00"/>
    <e v="#REF!"/>
  </r>
  <r>
    <x v="1"/>
    <m/>
    <x v="0"/>
    <n v="4.3693999999999997"/>
    <n v="4.3974000000000002"/>
    <n v="4.4999999999999998E-2"/>
    <n v="622.22222222223263"/>
    <s v="mg/L"/>
    <x v="1"/>
    <d v="2021-02-12T00:00:00"/>
    <s v="Friday"/>
    <d v="2021-02-12T22:00:00"/>
    <e v="#REF!"/>
  </r>
  <r>
    <x v="1"/>
    <m/>
    <x v="0"/>
    <n v="4.298"/>
    <n v="4.3254000000000001"/>
    <n v="4.2000000000000003E-2"/>
    <n v="652.38095238095445"/>
    <s v="mg/L"/>
    <x v="1"/>
    <d v="2021-02-13T00:00:00"/>
    <s v="Saturday"/>
    <d v="2021-02-13T22:00:00"/>
    <e v="#REF!"/>
  </r>
  <r>
    <x v="1"/>
    <m/>
    <x v="0"/>
    <n v="4.2245999999999997"/>
    <n v="4.2545999999999999"/>
    <n v="4.7E-2"/>
    <n v="638.29787234043079"/>
    <s v="mg/L"/>
    <x v="1"/>
    <d v="2021-02-13T00:00:00"/>
    <s v="Saturday"/>
    <d v="2021-02-13T22:00:00"/>
    <e v="#REF!"/>
  </r>
  <r>
    <x v="1"/>
    <m/>
    <x v="0"/>
    <n v="4.3063000000000002"/>
    <n v="4.3339999999999996"/>
    <n v="0.05"/>
    <n v="553.99999999998784"/>
    <s v="mg/L"/>
    <x v="1"/>
    <d v="2021-02-14T00:00:00"/>
    <s v="Sunday"/>
    <d v="2021-02-14T22:00:00"/>
    <e v="#REF!"/>
  </r>
  <r>
    <x v="1"/>
    <m/>
    <x v="0"/>
    <n v="4.2855999999999996"/>
    <n v="4.3220000000000001"/>
    <n v="0.05"/>
    <n v="728.00000000000864"/>
    <s v="mg/L"/>
    <x v="1"/>
    <d v="2021-02-14T00:00:00"/>
    <s v="Sunday"/>
    <d v="2021-02-14T22:00:00"/>
    <e v="#REF!"/>
  </r>
  <r>
    <x v="2"/>
    <m/>
    <x v="0"/>
    <m/>
    <m/>
    <m/>
    <n v="20.2"/>
    <s v="mg/L"/>
    <x v="0"/>
    <d v="2021-02-15T00:00:00"/>
    <s v="Monday"/>
    <d v="2021-02-15T22:00:00"/>
    <e v="#REF!"/>
  </r>
  <r>
    <x v="2"/>
    <m/>
    <x v="0"/>
    <m/>
    <m/>
    <m/>
    <n v="20.399999999999999"/>
    <s v="mg/L"/>
    <x v="0"/>
    <d v="2021-02-15T00:00:00"/>
    <s v="Monday"/>
    <d v="2021-02-15T22:00:00"/>
    <e v="#REF!"/>
  </r>
  <r>
    <x v="2"/>
    <m/>
    <x v="0"/>
    <m/>
    <m/>
    <m/>
    <n v="18.600000000000001"/>
    <s v="mg/L"/>
    <x v="0"/>
    <d v="2021-02-16T00:00:00"/>
    <s v="Tuesday"/>
    <d v="2021-02-16T22:00:00"/>
    <e v="#REF!"/>
  </r>
  <r>
    <x v="2"/>
    <m/>
    <x v="0"/>
    <m/>
    <m/>
    <m/>
    <n v="18.399999999999999"/>
    <s v="mg/L"/>
    <x v="0"/>
    <d v="2021-02-16T00:00:00"/>
    <s v="Tuesday"/>
    <d v="2021-02-16T22:00:00"/>
    <e v="#REF!"/>
  </r>
  <r>
    <x v="2"/>
    <m/>
    <x v="0"/>
    <m/>
    <m/>
    <m/>
    <n v="17.100000000000001"/>
    <s v="mg/L"/>
    <x v="1"/>
    <d v="2021-02-15T00:00:00"/>
    <s v="Monday"/>
    <d v="2021-02-15T22:00:00"/>
    <e v="#REF!"/>
  </r>
  <r>
    <x v="2"/>
    <m/>
    <x v="0"/>
    <m/>
    <m/>
    <m/>
    <n v="17.100000000000001"/>
    <s v="mg/L"/>
    <x v="1"/>
    <d v="2021-02-15T00:00:00"/>
    <s v="Monday"/>
    <d v="2021-02-15T22:00:00"/>
    <e v="#REF!"/>
  </r>
  <r>
    <x v="2"/>
    <m/>
    <x v="0"/>
    <m/>
    <m/>
    <m/>
    <n v="16.3"/>
    <s v="mg/L"/>
    <x v="1"/>
    <d v="2021-02-16T00:00:00"/>
    <s v="Tuesday"/>
    <d v="2021-02-16T22:00:00"/>
    <e v="#REF!"/>
  </r>
  <r>
    <x v="2"/>
    <m/>
    <x v="0"/>
    <m/>
    <m/>
    <m/>
    <n v="16.399999999999999"/>
    <s v="mg/L"/>
    <x v="1"/>
    <d v="2021-02-16T00:00:00"/>
    <s v="Tuesday"/>
    <d v="2021-02-16T22:00:00"/>
    <e v="#REF!"/>
  </r>
  <r>
    <x v="3"/>
    <m/>
    <x v="0"/>
    <m/>
    <m/>
    <m/>
    <n v="7.5"/>
    <m/>
    <x v="0"/>
    <d v="2021-02-15T00:00:00"/>
    <s v="Monday"/>
    <d v="2021-02-15T22:00:00"/>
    <e v="#REF!"/>
  </r>
  <r>
    <x v="3"/>
    <m/>
    <x v="0"/>
    <m/>
    <m/>
    <m/>
    <n v="7.4"/>
    <m/>
    <x v="0"/>
    <d v="2021-02-16T00:00:00"/>
    <s v="Tuesday"/>
    <d v="2021-02-16T22:00:00"/>
    <e v="#REF!"/>
  </r>
  <r>
    <x v="3"/>
    <m/>
    <x v="0"/>
    <m/>
    <m/>
    <m/>
    <n v="7.4"/>
    <m/>
    <x v="1"/>
    <d v="2021-02-15T00:00:00"/>
    <s v="Monday"/>
    <d v="2021-02-15T22:00:00"/>
    <e v="#REF!"/>
  </r>
  <r>
    <x v="3"/>
    <m/>
    <x v="0"/>
    <m/>
    <m/>
    <m/>
    <n v="7.3"/>
    <m/>
    <x v="1"/>
    <d v="2021-02-16T00:00:00"/>
    <s v="Tuesday"/>
    <d v="2021-02-16T22:00:00"/>
    <e v="#REF!"/>
  </r>
  <r>
    <x v="4"/>
    <m/>
    <x v="0"/>
    <m/>
    <m/>
    <m/>
    <n v="1120"/>
    <m/>
    <x v="0"/>
    <d v="2021-02-15T00:00:00"/>
    <s v="Monday"/>
    <d v="2021-02-15T22:00:00"/>
    <e v="#REF!"/>
  </r>
  <r>
    <x v="4"/>
    <m/>
    <x v="0"/>
    <m/>
    <m/>
    <m/>
    <n v="1393"/>
    <m/>
    <x v="0"/>
    <d v="2021-02-16T00:00:00"/>
    <s v="Tuesday"/>
    <d v="2021-02-16T22:00:00"/>
    <e v="#REF!"/>
  </r>
  <r>
    <x v="4"/>
    <m/>
    <x v="0"/>
    <m/>
    <m/>
    <m/>
    <n v="830"/>
    <m/>
    <x v="1"/>
    <d v="2021-02-15T00:00:00"/>
    <s v="Monday"/>
    <d v="2021-02-15T22:00:00"/>
    <e v="#REF!"/>
  </r>
  <r>
    <x v="4"/>
    <m/>
    <x v="0"/>
    <m/>
    <m/>
    <m/>
    <n v="878"/>
    <m/>
    <x v="1"/>
    <d v="2021-02-16T00:00:00"/>
    <s v="Tuesday"/>
    <d v="2021-02-16T22:00:00"/>
    <e v="#REF!"/>
  </r>
  <r>
    <x v="4"/>
    <m/>
    <x v="0"/>
    <m/>
    <m/>
    <m/>
    <n v="1410"/>
    <m/>
    <x v="0"/>
    <d v="2021-02-17T00:00:00"/>
    <s v="Wednesday"/>
    <d v="2021-02-17T22:00:00"/>
    <e v="#REF!"/>
  </r>
  <r>
    <x v="4"/>
    <m/>
    <x v="0"/>
    <m/>
    <m/>
    <m/>
    <n v="1408"/>
    <m/>
    <x v="0"/>
    <d v="2021-02-18T00:00:00"/>
    <s v="Thursday"/>
    <d v="2021-02-18T22:00:00"/>
    <e v="#REF!"/>
  </r>
  <r>
    <x v="4"/>
    <m/>
    <x v="0"/>
    <m/>
    <m/>
    <m/>
    <n v="968"/>
    <m/>
    <x v="1"/>
    <d v="2021-02-17T00:00:00"/>
    <s v="Wednesday"/>
    <d v="2021-02-17T22:00:00"/>
    <e v="#REF!"/>
  </r>
  <r>
    <x v="4"/>
    <m/>
    <x v="0"/>
    <m/>
    <m/>
    <m/>
    <n v="947"/>
    <m/>
    <x v="1"/>
    <d v="2021-02-18T00:00:00"/>
    <s v="Thursday"/>
    <d v="2021-02-18T22:00:00"/>
    <e v="#REF!"/>
  </r>
  <r>
    <x v="3"/>
    <m/>
    <x v="0"/>
    <m/>
    <m/>
    <m/>
    <n v="7.6"/>
    <m/>
    <x v="0"/>
    <d v="2021-02-17T00:00:00"/>
    <s v="Wednesday"/>
    <d v="2021-02-17T22:00:00"/>
    <e v="#REF!"/>
  </r>
  <r>
    <x v="3"/>
    <m/>
    <x v="0"/>
    <m/>
    <m/>
    <m/>
    <n v="7.7"/>
    <m/>
    <x v="0"/>
    <d v="2021-02-18T00:00:00"/>
    <s v="Thursday"/>
    <d v="2021-02-18T22:00:00"/>
    <e v="#REF!"/>
  </r>
  <r>
    <x v="3"/>
    <m/>
    <x v="0"/>
    <m/>
    <m/>
    <m/>
    <n v="7.6"/>
    <m/>
    <x v="1"/>
    <d v="2021-02-17T00:00:00"/>
    <s v="Wednesday"/>
    <d v="2021-02-17T22:00:00"/>
    <e v="#REF!"/>
  </r>
  <r>
    <x v="3"/>
    <m/>
    <x v="0"/>
    <m/>
    <m/>
    <m/>
    <n v="7.6"/>
    <m/>
    <x v="1"/>
    <d v="2021-02-18T00:00:00"/>
    <s v="Thursday"/>
    <d v="2021-02-18T22:00:00"/>
    <e v="#REF!"/>
  </r>
  <r>
    <x v="2"/>
    <m/>
    <x v="0"/>
    <m/>
    <m/>
    <m/>
    <n v="19.5"/>
    <s v="mg/L"/>
    <x v="0"/>
    <d v="2021-02-17T00:00:00"/>
    <s v="Wednesday"/>
    <d v="2021-02-17T22:00:00"/>
    <e v="#REF!"/>
  </r>
  <r>
    <x v="2"/>
    <m/>
    <x v="0"/>
    <m/>
    <m/>
    <m/>
    <n v="19.399999999999999"/>
    <s v="mg/L"/>
    <x v="0"/>
    <d v="2021-02-17T00:00:00"/>
    <s v="Wednesday"/>
    <d v="2021-02-17T22:00:00"/>
    <e v="#REF!"/>
  </r>
  <r>
    <x v="2"/>
    <m/>
    <x v="0"/>
    <m/>
    <m/>
    <m/>
    <n v="18.7"/>
    <s v="mg/L"/>
    <x v="0"/>
    <d v="2021-02-18T00:00:00"/>
    <s v="Thursday"/>
    <d v="2021-02-18T22:00:00"/>
    <e v="#REF!"/>
  </r>
  <r>
    <x v="2"/>
    <m/>
    <x v="0"/>
    <m/>
    <m/>
    <m/>
    <n v="18.100000000000001"/>
    <s v="mg/L"/>
    <x v="0"/>
    <d v="2021-02-18T00:00:00"/>
    <s v="Thursday"/>
    <d v="2021-02-18T22:00:00"/>
    <e v="#REF!"/>
  </r>
  <r>
    <x v="2"/>
    <m/>
    <x v="0"/>
    <m/>
    <m/>
    <m/>
    <n v="16.7"/>
    <s v="mg/L"/>
    <x v="1"/>
    <d v="2021-02-17T00:00:00"/>
    <s v="Wednesday"/>
    <d v="2021-02-17T22:00:00"/>
    <e v="#REF!"/>
  </r>
  <r>
    <x v="2"/>
    <m/>
    <x v="0"/>
    <m/>
    <m/>
    <m/>
    <n v="17.2"/>
    <s v="mg/L"/>
    <x v="1"/>
    <d v="2021-02-17T00:00:00"/>
    <s v="Wednesday"/>
    <d v="2021-02-17T22:00:00"/>
    <e v="#REF!"/>
  </r>
  <r>
    <x v="2"/>
    <m/>
    <x v="0"/>
    <m/>
    <m/>
    <m/>
    <n v="19"/>
    <s v="mg/L"/>
    <x v="1"/>
    <d v="2021-02-18T00:00:00"/>
    <s v="Thursday"/>
    <d v="2021-02-18T22:00:00"/>
    <e v="#REF!"/>
  </r>
  <r>
    <x v="2"/>
    <m/>
    <x v="0"/>
    <m/>
    <m/>
    <m/>
    <n v="19.100000000000001"/>
    <s v="mg/L"/>
    <x v="1"/>
    <d v="2021-02-18T00:00:00"/>
    <s v="Thursday"/>
    <d v="2021-02-18T22:00:00"/>
    <e v="#REF!"/>
  </r>
  <r>
    <x v="0"/>
    <m/>
    <x v="0"/>
    <n v="1.1528"/>
    <n v="1.1559999999999999"/>
    <n v="0.01"/>
    <n v="319.99999999998698"/>
    <s v="mg/L"/>
    <x v="0"/>
    <d v="2021-02-17T00:00:00"/>
    <s v="Wednesday"/>
    <d v="2021-02-17T22:00:00"/>
    <e v="#REF!"/>
  </r>
  <r>
    <x v="0"/>
    <m/>
    <x v="0"/>
    <n v="1.1412"/>
    <n v="1.1436999999999999"/>
    <n v="0.01"/>
    <n v="249.99999999999466"/>
    <s v="mg/L"/>
    <x v="0"/>
    <d v="2021-02-17T00:00:00"/>
    <s v="Wednesday"/>
    <d v="2021-02-17T22:00:00"/>
    <e v="#REF!"/>
  </r>
  <r>
    <x v="1"/>
    <m/>
    <x v="0"/>
    <n v="4.4560000000000004"/>
    <n v="4.5091999999999999"/>
    <n v="0.05"/>
    <n v="1063.9999999999893"/>
    <s v="mg/L"/>
    <x v="0"/>
    <d v="2021-02-17T00:00:00"/>
    <s v="Wednesday"/>
    <d v="2021-02-17T22:00:00"/>
    <e v="#REF!"/>
  </r>
  <r>
    <x v="1"/>
    <m/>
    <x v="0"/>
    <n v="4.4767999999999999"/>
    <n v="4.6283000000000003"/>
    <n v="6.3E-2"/>
    <n v="2404.761904761911"/>
    <s v="mg/L"/>
    <x v="0"/>
    <d v="2021-02-17T00:00:00"/>
    <s v="Wednesday"/>
    <d v="2021-02-17T22:00:00"/>
    <e v="#REF!"/>
  </r>
  <r>
    <x v="0"/>
    <m/>
    <x v="0"/>
    <n v="1.1467000000000001"/>
    <n v="1.1499999999999999"/>
    <n v="0.01"/>
    <n v="329.99999999998585"/>
    <s v="mg/L"/>
    <x v="1"/>
    <d v="2021-02-17T00:00:00"/>
    <s v="Wednesday"/>
    <d v="2021-02-17T22:00:00"/>
    <d v="2021-02-16T22:00:00"/>
  </r>
  <r>
    <x v="0"/>
    <m/>
    <x v="0"/>
    <n v="1.1405000000000001"/>
    <n v="1.143"/>
    <n v="0.01"/>
    <n v="249.99999999999466"/>
    <s v="mg/L"/>
    <x v="1"/>
    <d v="2021-02-17T00:00:00"/>
    <s v="Wednesday"/>
    <d v="2021-02-17T22:00:00"/>
    <d v="2021-02-16T22:00:00"/>
  </r>
  <r>
    <x v="0"/>
    <m/>
    <x v="0"/>
    <n v="1.1291"/>
    <n v="1.1319999999999999"/>
    <n v="0.01"/>
    <n v="289.99999999999028"/>
    <s v="mg/L"/>
    <x v="1"/>
    <d v="2021-02-18T00:00:00"/>
    <s v="Thursday"/>
    <d v="2021-02-18T22:00:00"/>
    <d v="2021-02-17T22:00:00"/>
  </r>
  <r>
    <x v="0"/>
    <m/>
    <x v="0"/>
    <n v="1.1639999999999999"/>
    <n v="1.1662999999999999"/>
    <n v="0.01"/>
    <n v="229.99999999999687"/>
    <s v="mg/L"/>
    <x v="1"/>
    <d v="2021-02-18T00:00:00"/>
    <s v="Thursday"/>
    <d v="2021-02-18T22:00:00"/>
    <d v="2021-02-17T22:00:00"/>
  </r>
  <r>
    <x v="0"/>
    <m/>
    <x v="0"/>
    <n v="1.1242000000000001"/>
    <n v="1.1269"/>
    <n v="0.01"/>
    <n v="269.99999999999244"/>
    <s v="mg/L"/>
    <x v="0"/>
    <d v="2021-02-18T00:00:00"/>
    <s v="Thursday"/>
    <d v="2021-02-18T22:00:00"/>
    <e v="#REF!"/>
  </r>
  <r>
    <x v="0"/>
    <m/>
    <x v="0"/>
    <n v="1.131"/>
    <n v="1.1335"/>
    <n v="0.01"/>
    <n v="249.99999999999466"/>
    <s v="mg/L"/>
    <x v="0"/>
    <d v="2021-02-18T00:00:00"/>
    <s v="Thursday"/>
    <d v="2021-02-18T22:00:00"/>
    <e v="#REF!"/>
  </r>
  <r>
    <x v="1"/>
    <m/>
    <x v="0"/>
    <n v="4.4020999999999999"/>
    <n v="4.45"/>
    <n v="0.05"/>
    <n v="958.00000000000546"/>
    <s v="mg/L"/>
    <x v="0"/>
    <d v="2021-02-18T00:00:00"/>
    <s v="Thursday"/>
    <d v="2021-02-18T22:00:00"/>
    <e v="#REF!"/>
  </r>
  <r>
    <x v="1"/>
    <m/>
    <x v="0"/>
    <n v="4.4554999999999998"/>
    <n v="4.5053999999999998"/>
    <n v="0.05"/>
    <n v="998.00000000000102"/>
    <s v="mg/L"/>
    <x v="0"/>
    <d v="2021-02-18T00:00:00"/>
    <s v="Thursday"/>
    <d v="2021-02-18T22:00:00"/>
    <e v="#REF!"/>
  </r>
  <r>
    <x v="1"/>
    <m/>
    <x v="0"/>
    <n v="4.4325000000000001"/>
    <n v="4.47"/>
    <n v="0.05"/>
    <n v="749.99999999999284"/>
    <s v="mg/L"/>
    <x v="1"/>
    <d v="2021-02-17T00:00:00"/>
    <s v="Wednesday"/>
    <d v="2021-02-17T22:00:00"/>
    <e v="#REF!"/>
  </r>
  <r>
    <x v="1"/>
    <m/>
    <x v="0"/>
    <n v="4.4977999999999998"/>
    <n v="4.5362999999999998"/>
    <n v="0.05"/>
    <n v="769.99999999999955"/>
    <s v="mg/L"/>
    <x v="1"/>
    <d v="2021-02-17T00:00:00"/>
    <s v="Wednesday"/>
    <d v="2021-02-17T22:00:00"/>
    <e v="#REF!"/>
  </r>
  <r>
    <x v="5"/>
    <m/>
    <x v="0"/>
    <n v="4.4630000000000001"/>
    <n v="4.4991000000000003"/>
    <n v="5.0999999999999997E-2"/>
    <n v="707.84313725490676"/>
    <s v="mg/L"/>
    <x v="1"/>
    <d v="2021-02-18T00:00:00"/>
    <s v="Thursday"/>
    <d v="2021-02-18T22:00:00"/>
    <e v="#REF!"/>
  </r>
  <r>
    <x v="5"/>
    <m/>
    <x v="0"/>
    <n v="4.4737999999999998"/>
    <n v="4.5129999999999999"/>
    <n v="5.2999999999999999E-2"/>
    <n v="739.62264150943633"/>
    <s v="mg/L"/>
    <x v="1"/>
    <d v="2021-02-18T00:00:00"/>
    <s v="Thursday"/>
    <d v="2021-02-18T22:00:00"/>
    <e v="#REF!"/>
  </r>
  <r>
    <x v="4"/>
    <m/>
    <x v="0"/>
    <m/>
    <m/>
    <m/>
    <n v="1200"/>
    <s v="µs/cm"/>
    <x v="0"/>
    <d v="2021-02-19T00:00:00"/>
    <s v="Friday"/>
    <d v="2021-02-19T22:00:00"/>
    <e v="#REF!"/>
  </r>
  <r>
    <x v="4"/>
    <m/>
    <x v="0"/>
    <m/>
    <m/>
    <m/>
    <n v="1423"/>
    <s v="µs/cm"/>
    <x v="0"/>
    <d v="2021-02-20T00:00:00"/>
    <s v="Saturday"/>
    <d v="2021-02-20T22:00:00"/>
    <e v="#REF!"/>
  </r>
  <r>
    <x v="4"/>
    <m/>
    <x v="0"/>
    <m/>
    <m/>
    <m/>
    <n v="1179"/>
    <s v="µs/cm"/>
    <x v="0"/>
    <d v="2021-02-21T00:00:00"/>
    <s v="Sunday"/>
    <d v="2021-02-21T22:00:00"/>
    <e v="#REF!"/>
  </r>
  <r>
    <x v="4"/>
    <m/>
    <x v="0"/>
    <m/>
    <m/>
    <m/>
    <n v="905"/>
    <s v="µs/cm"/>
    <x v="1"/>
    <d v="2021-02-19T00:00:00"/>
    <s v="Friday"/>
    <d v="2021-02-19T22:00:00"/>
    <e v="#REF!"/>
  </r>
  <r>
    <x v="4"/>
    <m/>
    <x v="0"/>
    <m/>
    <m/>
    <m/>
    <n v="944"/>
    <s v="µs/cm"/>
    <x v="1"/>
    <d v="2021-02-20T00:00:00"/>
    <s v="Saturday"/>
    <d v="2021-02-20T22:00:00"/>
    <e v="#REF!"/>
  </r>
  <r>
    <x v="4"/>
    <m/>
    <x v="0"/>
    <m/>
    <m/>
    <m/>
    <n v="958"/>
    <s v="µs/cm"/>
    <x v="1"/>
    <d v="2021-02-21T00:00:00"/>
    <s v="Sunday"/>
    <d v="2021-02-21T22:00:00"/>
    <e v="#REF!"/>
  </r>
  <r>
    <x v="3"/>
    <m/>
    <x v="0"/>
    <m/>
    <m/>
    <m/>
    <n v="7.5"/>
    <m/>
    <x v="0"/>
    <d v="2021-02-19T00:00:00"/>
    <s v="Friday"/>
    <d v="2021-02-19T22:00:00"/>
    <e v="#REF!"/>
  </r>
  <r>
    <x v="3"/>
    <m/>
    <x v="0"/>
    <m/>
    <m/>
    <m/>
    <n v="7.4"/>
    <m/>
    <x v="0"/>
    <d v="2021-02-20T00:00:00"/>
    <s v="Saturday"/>
    <d v="2021-02-20T22:00:00"/>
    <e v="#REF!"/>
  </r>
  <r>
    <x v="3"/>
    <m/>
    <x v="0"/>
    <m/>
    <m/>
    <m/>
    <n v="7.5"/>
    <m/>
    <x v="0"/>
    <d v="2021-02-21T00:00:00"/>
    <s v="Sunday"/>
    <d v="2021-02-21T22:00:00"/>
    <e v="#REF!"/>
  </r>
  <r>
    <x v="3"/>
    <m/>
    <x v="0"/>
    <m/>
    <m/>
    <m/>
    <n v="7.4"/>
    <m/>
    <x v="1"/>
    <d v="2021-02-19T00:00:00"/>
    <s v="Friday"/>
    <d v="2021-02-19T22:00:00"/>
    <e v="#REF!"/>
  </r>
  <r>
    <x v="3"/>
    <m/>
    <x v="0"/>
    <m/>
    <m/>
    <m/>
    <n v="7.5"/>
    <m/>
    <x v="1"/>
    <d v="2021-02-20T00:00:00"/>
    <s v="Saturday"/>
    <d v="2021-02-20T22:00:00"/>
    <e v="#REF!"/>
  </r>
  <r>
    <x v="3"/>
    <m/>
    <x v="0"/>
    <m/>
    <m/>
    <m/>
    <n v="7.6"/>
    <m/>
    <x v="1"/>
    <d v="2021-02-21T00:00:00"/>
    <s v="Sunday"/>
    <d v="2021-02-21T22:00:00"/>
    <e v="#REF!"/>
  </r>
  <r>
    <x v="2"/>
    <m/>
    <x v="0"/>
    <m/>
    <m/>
    <m/>
    <n v="17.399999999999999"/>
    <s v="mg/L"/>
    <x v="0"/>
    <d v="2021-02-19T00:00:00"/>
    <s v="Friday"/>
    <d v="2021-02-19T22:00:00"/>
    <e v="#REF!"/>
  </r>
  <r>
    <x v="2"/>
    <m/>
    <x v="0"/>
    <m/>
    <m/>
    <m/>
    <n v="17.2"/>
    <s v="mg/L"/>
    <x v="0"/>
    <d v="2021-02-19T00:00:00"/>
    <s v="Friday"/>
    <d v="2021-02-19T22:00:00"/>
    <e v="#REF!"/>
  </r>
  <r>
    <x v="2"/>
    <m/>
    <x v="0"/>
    <m/>
    <m/>
    <m/>
    <n v="19.7"/>
    <s v="mg/L"/>
    <x v="0"/>
    <d v="2021-02-20T00:00:00"/>
    <s v="Saturday"/>
    <d v="2021-02-20T22:00:00"/>
    <e v="#REF!"/>
  </r>
  <r>
    <x v="2"/>
    <m/>
    <x v="0"/>
    <m/>
    <m/>
    <m/>
    <n v="19.100000000000001"/>
    <s v="mg/L"/>
    <x v="0"/>
    <d v="2021-02-20T00:00:00"/>
    <s v="Saturday"/>
    <d v="2021-02-20T22:00:00"/>
    <e v="#REF!"/>
  </r>
  <r>
    <x v="2"/>
    <m/>
    <x v="0"/>
    <m/>
    <m/>
    <m/>
    <n v="19.2"/>
    <s v="mg/L"/>
    <x v="0"/>
    <d v="2021-02-21T00:00:00"/>
    <s v="Sunday"/>
    <d v="2021-02-21T22:00:00"/>
    <e v="#REF!"/>
  </r>
  <r>
    <x v="2"/>
    <m/>
    <x v="0"/>
    <m/>
    <m/>
    <m/>
    <n v="19.399999999999999"/>
    <s v="mg/L"/>
    <x v="0"/>
    <d v="2021-02-21T00:00:00"/>
    <s v="Sunday"/>
    <d v="2021-02-21T22:00:00"/>
    <e v="#REF!"/>
  </r>
  <r>
    <x v="2"/>
    <m/>
    <x v="0"/>
    <m/>
    <m/>
    <m/>
    <n v="14.3"/>
    <s v="mg/L"/>
    <x v="1"/>
    <d v="2021-02-19T00:00:00"/>
    <s v="Friday"/>
    <d v="2021-02-19T22:00:00"/>
    <e v="#REF!"/>
  </r>
  <r>
    <x v="2"/>
    <m/>
    <x v="0"/>
    <m/>
    <m/>
    <m/>
    <n v="19.8"/>
    <s v="mg/L"/>
    <x v="1"/>
    <d v="2021-02-19T00:00:00"/>
    <s v="Friday"/>
    <d v="2021-02-19T22:00:00"/>
    <e v="#REF!"/>
  </r>
  <r>
    <x v="2"/>
    <m/>
    <x v="0"/>
    <m/>
    <m/>
    <m/>
    <n v="19.5"/>
    <s v="mg/L"/>
    <x v="1"/>
    <d v="2021-02-20T00:00:00"/>
    <s v="Saturday"/>
    <d v="2021-02-20T22:00:00"/>
    <e v="#REF!"/>
  </r>
  <r>
    <x v="2"/>
    <m/>
    <x v="0"/>
    <m/>
    <m/>
    <m/>
    <n v="19.8"/>
    <s v="mg/L"/>
    <x v="1"/>
    <d v="2021-02-20T00:00:00"/>
    <s v="Saturday"/>
    <d v="2021-02-20T22:00:00"/>
    <e v="#REF!"/>
  </r>
  <r>
    <x v="2"/>
    <m/>
    <x v="0"/>
    <m/>
    <m/>
    <m/>
    <n v="18"/>
    <s v="mg/L"/>
    <x v="1"/>
    <d v="2021-02-21T00:00:00"/>
    <s v="Sunday"/>
    <d v="2021-02-21T22:00:00"/>
    <e v="#REF!"/>
  </r>
  <r>
    <x v="2"/>
    <m/>
    <x v="0"/>
    <m/>
    <m/>
    <m/>
    <n v="18.2"/>
    <s v="mg/L"/>
    <x v="1"/>
    <d v="2021-02-21T00:00:00"/>
    <s v="Sunday"/>
    <d v="2021-02-21T22:00:00"/>
    <e v="#REF!"/>
  </r>
  <r>
    <x v="6"/>
    <m/>
    <x v="0"/>
    <n v="4.4546999999999999"/>
    <n v="4.4600999999999997"/>
    <n v="8.9999999999999993E-3"/>
    <n v="599.99999999998329"/>
    <s v="mg/L"/>
    <x v="1"/>
    <d v="2021-02-18T00:00:00"/>
    <s v="Thursday"/>
    <d v="2021-02-18T22:00:00"/>
    <e v="#REF!"/>
  </r>
  <r>
    <x v="6"/>
    <m/>
    <x v="0"/>
    <n v="4.4589999999999996"/>
    <n v="4.4634999999999998"/>
    <n v="0.01"/>
    <n v="450.00000000001705"/>
    <s v="mg/L"/>
    <x v="1"/>
    <d v="2021-02-18T00:00:00"/>
    <s v="Thursday"/>
    <d v="2021-02-18T22:00:00"/>
    <e v="#REF!"/>
  </r>
  <r>
    <x v="7"/>
    <m/>
    <x v="0"/>
    <n v="1.4248000000000001"/>
    <n v="1.4262999999999999"/>
    <n v="0.01"/>
    <n v="149.99999999998349"/>
    <s v="mg/L"/>
    <x v="1"/>
    <d v="2021-02-18T00:00:00"/>
    <s v="Thursday"/>
    <d v="2021-02-18T22:00:00"/>
    <e v="#REF!"/>
  </r>
  <r>
    <x v="7"/>
    <m/>
    <x v="0"/>
    <n v="1.1708000000000001"/>
    <n v="1.1738999999999999"/>
    <n v="0.01"/>
    <n v="309.99999999998806"/>
    <s v="mg/L"/>
    <x v="1"/>
    <d v="2021-02-18T00:00:00"/>
    <s v="Thursday"/>
    <d v="2021-02-18T22:00:00"/>
    <e v="#REF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0B982F-2CD9-463A-B4A5-B6DEC1704244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A4:L8" firstHeaderRow="1" firstDataRow="4" firstDataCol="1"/>
  <pivotFields count="13">
    <pivotField axis="axisCol" multipleItemSelectionAllowed="1" showAll="0">
      <items count="9">
        <item h="1" x="4"/>
        <item h="1" x="2"/>
        <item h="1" x="3"/>
        <item x="1"/>
        <item x="0"/>
        <item h="1" x="5"/>
        <item h="1" x="6"/>
        <item h="1" x="7"/>
        <item t="default"/>
      </items>
    </pivotField>
    <pivotField showAll="0"/>
    <pivotField axis="axisCol" multipleItemSelectionAllowed="1" showAll="0">
      <items count="10">
        <item h="1" x="2"/>
        <item h="1" x="3"/>
        <item h="1" m="1" x="6"/>
        <item h="1" x="1"/>
        <item h="1" m="1" x="7"/>
        <item h="1" m="1" x="8"/>
        <item h="1" m="1" x="5"/>
        <item h="1" m="1" x="4"/>
        <item x="0"/>
        <item t="default"/>
      </items>
    </pivotField>
    <pivotField showAll="0"/>
    <pivotField showAll="0"/>
    <pivotField multipleItemSelectionAllowed="1" showAll="0"/>
    <pivotField dataField="1" showAll="0"/>
    <pivotField showAll="0"/>
    <pivotField axis="axisCol" multipleItemSelectionAllowed="1" showAll="0">
      <items count="3">
        <item x="0"/>
        <item x="1"/>
        <item t="default"/>
      </items>
    </pivotField>
    <pivotField numFmtId="14" showAll="0"/>
    <pivotField showAll="0"/>
    <pivotField showAll="0"/>
    <pivotField showAll="0"/>
  </pivotFields>
  <rowItems count="1">
    <i/>
  </rowItems>
  <colFields count="3">
    <field x="8"/>
    <field x="0"/>
    <field x="2"/>
  </colFields>
  <colItems count="11">
    <i>
      <x/>
      <x v="3"/>
      <x v="8"/>
    </i>
    <i t="default" r="1">
      <x v="3"/>
    </i>
    <i r="1">
      <x v="4"/>
      <x v="8"/>
    </i>
    <i t="default" r="1">
      <x v="4"/>
    </i>
    <i t="default">
      <x/>
    </i>
    <i>
      <x v="1"/>
      <x v="3"/>
      <x v="8"/>
    </i>
    <i t="default" r="1">
      <x v="3"/>
    </i>
    <i r="1">
      <x v="4"/>
      <x v="8"/>
    </i>
    <i t="default" r="1">
      <x v="4"/>
    </i>
    <i t="default">
      <x v="1"/>
    </i>
    <i t="grand">
      <x/>
    </i>
  </colItems>
  <dataFields count="1">
    <dataField name="Average of Value" fld="6" subtotal="average" baseField="8" baseItem="0"/>
  </dataFields>
  <chartFormats count="7">
    <chartFormat chart="0" format="35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8" count="1" selected="0">
            <x v="0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8" count="1" selected="0">
            <x v="0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8"/>
          </reference>
          <reference field="8" count="1" selected="0">
            <x v="1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8"/>
          </reference>
          <reference field="8" count="1" selected="0">
            <x v="1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8"/>
          </reference>
          <reference field="8" count="1" selected="0">
            <x v="0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8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611282-F873-4311-8799-4B118EE7A758}" name="Data" displayName="Data" ref="A1:P446" totalsRowShown="0" headerRowDxfId="21" dataDxfId="20">
  <autoFilter ref="A1:P446" xr:uid="{CC40DF00-493D-4AA5-9A67-FA7E63A75D07}"/>
  <sortState xmlns:xlrd2="http://schemas.microsoft.com/office/spreadsheetml/2017/richdata2" ref="A2:N393">
    <sortCondition ref="M1:M393"/>
  </sortState>
  <tableColumns count="16">
    <tableColumn id="2" xr3:uid="{8C0FEA51-553D-4909-8050-1F07E60E83C3}" name="Measurement" dataDxfId="19"/>
    <tableColumn id="14" xr3:uid="{1A8700FB-4EC0-46A7-9642-29B4C81B550B}" name="fraction analyzed" dataDxfId="18"/>
    <tableColumn id="3" xr3:uid="{19A5E00D-B994-4764-9ED1-C7CCC5DE83F9}" name="Method" dataDxfId="17"/>
    <tableColumn id="4" xr3:uid="{897CF99F-F228-4946-A36F-9D5F2C2D63AD}" name="m0 (g)" dataDxfId="16"/>
    <tableColumn id="5" xr3:uid="{9B5735B5-9610-4B77-A3B4-A9F2908B4646}" name="m1 (g)" dataDxfId="15"/>
    <tableColumn id="6" xr3:uid="{653F75A5-1083-4A43-8099-2CFEB0888E0C}" name="Vol (L)" dataDxfId="14"/>
    <tableColumn id="7" xr3:uid="{5EE6A7BD-31A8-4405-8D16-98DC73416A8F}" name="Value" dataDxfId="13">
      <calculatedColumnFormula>1000*(E2-D2)/F2</calculatedColumnFormula>
    </tableColumn>
    <tableColumn id="8" xr3:uid="{CCF17A9C-3C37-42E6-8FC7-BC7EAEDBDC30}" name="Unit" dataDxfId="12"/>
    <tableColumn id="9" xr3:uid="{4B5FA15B-B58B-4756-AEC7-AB882B1A5395}" name="siteID" dataDxfId="11"/>
    <tableColumn id="11" xr3:uid="{0D5F1942-FA49-4630-B007-9F8D61E2B65D}" name="Date (enter end date here)" dataDxfId="10"/>
    <tableColumn id="12" xr3:uid="{ABF73B9E-A846-46EE-855C-656E47A00264}" name="Analysis Date" dataDxfId="9">
      <calculatedColumnFormula array="1">IF(OR(L2="Monday", OR( L2="Wednesday", L2="Saturday")), J2+2, IF(OR(L2="Tuesday", OR(L2="Sunday", L2="Thursday")), J2+1, IF(L2="Friday", J2+3, NA)))</calculatedColumnFormula>
    </tableColumn>
    <tableColumn id="13" xr3:uid="{5C966418-8D41-4D9B-B944-BBC13D76A6EB}" name="Weekday" dataDxfId="8">
      <calculatedColumnFormula>TEXT(J2, "dddd")</calculatedColumnFormula>
    </tableColumn>
    <tableColumn id="1" xr3:uid="{C54D984A-05D4-4991-9C7B-3CE3D5DAAE20}" name="Sample end date" dataDxfId="7">
      <calculatedColumnFormula>J2+TIMEVALUE("22:00:00")</calculatedColumnFormula>
    </tableColumn>
    <tableColumn id="10" xr3:uid="{E2601AA7-6584-4D2A-AD34-012B38B72CB0}" name="Sample start date" dataDxfId="6">
      <calculatedColumnFormula>M2-1</calculatedColumnFormula>
    </tableColumn>
    <tableColumn id="21" xr3:uid="{91CE1330-9B17-4192-A385-8D64DCCD8936}" name="qualityFlag" dataDxfId="5"/>
    <tableColumn id="16" xr3:uid="{E622BADC-DE6A-C14B-9A6D-429D0C185B18}" name="notes" dataDxfId="4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01E1C-65D7-4416-9263-410272FE8B84}" name="Table1" displayName="Table1" ref="B1:E23" totalsRowShown="0">
  <autoFilter ref="B1:E23" xr:uid="{DF8F53E0-5944-4A18-9CFA-490392A9DE6B}"/>
  <tableColumns count="4">
    <tableColumn id="2" xr3:uid="{FF730FF0-7486-4FC3-B694-C045E64E5EF9}" name="TSS" dataDxfId="3"/>
    <tableColumn id="1" xr3:uid="{95F2987B-D027-46EE-92A0-B970352972CB}" name="Unit" dataDxfId="2"/>
    <tableColumn id="3" xr3:uid="{45F1294D-59C4-402C-B8B4-2CAAACAA003D}" name="Station" dataDxfId="1"/>
    <tableColumn id="4" xr3:uid="{E785C50F-4973-446A-9E18-C148344610EC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BBC3-199C-4198-A7EB-FF992B918E59}">
  <dimension ref="A1:P446"/>
  <sheetViews>
    <sheetView tabSelected="1" zoomScale="115" zoomScaleNormal="115" workbookViewId="0">
      <pane ySplit="1" topLeftCell="A2" activePane="bottomLeft" state="frozen"/>
      <selection pane="bottomLeft" activeCell="P2" sqref="P2"/>
    </sheetView>
  </sheetViews>
  <sheetFormatPr baseColWidth="10" defaultColWidth="8.6640625" defaultRowHeight="15" x14ac:dyDescent="0.2"/>
  <cols>
    <col min="1" max="1" width="14.83203125" bestFit="1" customWidth="1"/>
    <col min="2" max="2" width="14.83203125" style="15" customWidth="1"/>
    <col min="3" max="3" width="18.83203125" customWidth="1"/>
    <col min="4" max="4" width="9.83203125" customWidth="1"/>
    <col min="9" max="9" width="19.5" customWidth="1"/>
    <col min="10" max="10" width="16.83203125" customWidth="1"/>
    <col min="11" max="11" width="16.5" customWidth="1"/>
    <col min="12" max="12" width="12.83203125" style="15" customWidth="1"/>
    <col min="13" max="13" width="16.5" style="15" customWidth="1"/>
    <col min="14" max="14" width="18.1640625" style="15" customWidth="1"/>
    <col min="15" max="15" width="11.33203125" style="79" customWidth="1"/>
    <col min="16" max="16" width="16.83203125" customWidth="1"/>
  </cols>
  <sheetData>
    <row r="1" spans="1:16" x14ac:dyDescent="0.2">
      <c r="A1" s="71" t="s">
        <v>0</v>
      </c>
      <c r="B1" s="71" t="s">
        <v>61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52</v>
      </c>
      <c r="J1" s="71" t="s">
        <v>9</v>
      </c>
      <c r="K1" s="3" t="s">
        <v>1</v>
      </c>
      <c r="L1" s="3" t="s">
        <v>10</v>
      </c>
      <c r="M1" s="69" t="s">
        <v>54</v>
      </c>
      <c r="N1" s="68" t="s">
        <v>11</v>
      </c>
      <c r="O1" s="75" t="s">
        <v>58</v>
      </c>
      <c r="P1" s="68" t="s">
        <v>69</v>
      </c>
    </row>
    <row r="2" spans="1:16" x14ac:dyDescent="0.2">
      <c r="A2" s="1" t="s">
        <v>12</v>
      </c>
      <c r="B2" s="1" t="s">
        <v>63</v>
      </c>
      <c r="C2" s="1" t="s">
        <v>13</v>
      </c>
      <c r="D2" s="1">
        <v>1.1738999999999999</v>
      </c>
      <c r="E2" s="1">
        <v>1.1769000000000001</v>
      </c>
      <c r="F2" s="1">
        <v>8.0000000000000002E-3</v>
      </c>
      <c r="G2" s="1">
        <f>1000*(E2-D2)/F2</f>
        <v>375.00000000001421</v>
      </c>
      <c r="H2" s="1" t="s">
        <v>14</v>
      </c>
      <c r="I2" s="1" t="s">
        <v>50</v>
      </c>
      <c r="J2" s="5">
        <v>44228</v>
      </c>
      <c r="K2" s="5" cm="1">
        <f t="array" ref="K2">IF(OR(L2="Monday", OR( L2="Wednesday", L2="Saturday")), J2+2, IF(OR(L2="Tuesday", OR(L2="Sunday", L2="Thursday")), J2+1, IF(L2="Friday", J2+3, NA)))</f>
        <v>44230</v>
      </c>
      <c r="L2" s="5" t="str">
        <f t="shared" ref="L2:L65" si="0">TEXT(J2, "dddd")</f>
        <v>Monday</v>
      </c>
      <c r="M2" s="70">
        <f t="shared" ref="M2:M65" si="1">J2+TIMEVALUE("22:00:00")</f>
        <v>44228.916666666664</v>
      </c>
      <c r="N2" s="70">
        <f>M2-1</f>
        <v>44227.916666666664</v>
      </c>
      <c r="O2" s="76"/>
      <c r="P2" s="4"/>
    </row>
    <row r="3" spans="1:16" x14ac:dyDescent="0.2">
      <c r="A3" s="1" t="s">
        <v>12</v>
      </c>
      <c r="B3" s="1" t="s">
        <v>63</v>
      </c>
      <c r="C3" s="1" t="s">
        <v>13</v>
      </c>
      <c r="D3" s="1">
        <v>1.1438999999999999</v>
      </c>
      <c r="E3" s="1">
        <v>1.1469</v>
      </c>
      <c r="F3" s="1">
        <v>8.0000000000000002E-3</v>
      </c>
      <c r="G3" s="1">
        <f>1000*(E3-D3)/F3</f>
        <v>375.00000000001421</v>
      </c>
      <c r="H3" s="1" t="s">
        <v>14</v>
      </c>
      <c r="I3" s="1" t="s">
        <v>50</v>
      </c>
      <c r="J3" s="5">
        <v>44228</v>
      </c>
      <c r="K3" s="5" cm="1">
        <f t="array" ref="K3">IF(OR(L3="Monday", OR( L3="Wednesday", L3="Saturday")), J3+2, IF(OR(L3="Tuesday", OR(L3="Sunday", L3="Thursday")), J3+1, IF(L3="Friday", J3+3, NA)))</f>
        <v>44230</v>
      </c>
      <c r="L3" s="5" t="str">
        <f t="shared" si="0"/>
        <v>Monday</v>
      </c>
      <c r="M3" s="70">
        <f t="shared" si="1"/>
        <v>44228.916666666664</v>
      </c>
      <c r="N3" s="70">
        <f t="shared" ref="N3:N66" si="2">M3-1</f>
        <v>44227.916666666664</v>
      </c>
      <c r="O3" s="76"/>
      <c r="P3" s="4"/>
    </row>
    <row r="4" spans="1:16" x14ac:dyDescent="0.2">
      <c r="A4" s="1" t="s">
        <v>12</v>
      </c>
      <c r="B4" s="1" t="s">
        <v>63</v>
      </c>
      <c r="C4" s="4" t="s">
        <v>16</v>
      </c>
      <c r="D4" s="1">
        <v>1.1228</v>
      </c>
      <c r="E4" s="1">
        <v>1.1253</v>
      </c>
      <c r="F4" s="1">
        <v>8.0000000000000002E-3</v>
      </c>
      <c r="G4" s="1">
        <f>1000*(E4-D4)/F4</f>
        <v>312.49999999999335</v>
      </c>
      <c r="H4" s="1" t="s">
        <v>14</v>
      </c>
      <c r="I4" s="1" t="s">
        <v>50</v>
      </c>
      <c r="J4" s="5">
        <v>44228</v>
      </c>
      <c r="K4" s="5" cm="1">
        <f t="array" ref="K4">IF(OR(L4="Monday", OR( L4="Wednesday", L4="Saturday")), J4+2, IF(OR(L4="Tuesday", OR(L4="Sunday", L4="Thursday")), J4+1, IF(L4="Friday", J4+3, NA)))</f>
        <v>44230</v>
      </c>
      <c r="L4" s="5" t="str">
        <f t="shared" si="0"/>
        <v>Monday</v>
      </c>
      <c r="M4" s="70">
        <f t="shared" si="1"/>
        <v>44228.916666666664</v>
      </c>
      <c r="N4" s="70">
        <f t="shared" si="2"/>
        <v>44227.916666666664</v>
      </c>
      <c r="O4" s="76"/>
      <c r="P4" s="4"/>
    </row>
    <row r="5" spans="1:16" x14ac:dyDescent="0.2">
      <c r="A5" s="1" t="s">
        <v>12</v>
      </c>
      <c r="B5" s="1" t="s">
        <v>63</v>
      </c>
      <c r="C5" s="4" t="s">
        <v>16</v>
      </c>
      <c r="D5" s="1">
        <v>1.1180000000000001</v>
      </c>
      <c r="E5" s="1">
        <v>1.1212</v>
      </c>
      <c r="F5" s="1">
        <v>8.0000000000000002E-3</v>
      </c>
      <c r="G5" s="1">
        <f>1000*(E5-D5)/F5</f>
        <v>399.99999999998369</v>
      </c>
      <c r="H5" s="1" t="s">
        <v>14</v>
      </c>
      <c r="I5" s="1" t="s">
        <v>50</v>
      </c>
      <c r="J5" s="5">
        <v>44228</v>
      </c>
      <c r="K5" s="5" cm="1">
        <f t="array" ref="K5">IF(OR(L5="Monday", OR( L5="Wednesday", L5="Saturday")), J5+2, IF(OR(L5="Tuesday", OR(L5="Sunday", L5="Thursday")), J5+1, IF(L5="Friday", J5+3, NA)))</f>
        <v>44230</v>
      </c>
      <c r="L5" s="5" t="str">
        <f t="shared" si="0"/>
        <v>Monday</v>
      </c>
      <c r="M5" s="70">
        <f t="shared" si="1"/>
        <v>44228.916666666664</v>
      </c>
      <c r="N5" s="70">
        <f t="shared" si="2"/>
        <v>44227.916666666664</v>
      </c>
      <c r="O5" s="76"/>
      <c r="P5" s="4"/>
    </row>
    <row r="6" spans="1:16" x14ac:dyDescent="0.2">
      <c r="A6" s="1" t="s">
        <v>12</v>
      </c>
      <c r="B6" s="1" t="s">
        <v>63</v>
      </c>
      <c r="C6" s="1" t="s">
        <v>17</v>
      </c>
      <c r="D6" s="1">
        <v>1.1552</v>
      </c>
      <c r="E6" s="1">
        <v>1.1568000000000001</v>
      </c>
      <c r="F6" s="1">
        <v>8.0000000000000002E-3</v>
      </c>
      <c r="G6" s="1">
        <f>2*1000*(E6-D6)/F6</f>
        <v>400.00000000001143</v>
      </c>
      <c r="H6" s="1" t="s">
        <v>14</v>
      </c>
      <c r="I6" s="1" t="s">
        <v>50</v>
      </c>
      <c r="J6" s="5">
        <v>44228</v>
      </c>
      <c r="K6" s="5" cm="1">
        <f t="array" ref="K6">IF(OR(L6="Monday", OR( L6="Wednesday", L6="Saturday")), J6+2, IF(OR(L6="Tuesday", OR(L6="Sunday", L6="Thursday")), J6+1, IF(L6="Friday", J6+3, NA)))</f>
        <v>44230</v>
      </c>
      <c r="L6" s="5" t="str">
        <f t="shared" si="0"/>
        <v>Monday</v>
      </c>
      <c r="M6" s="70">
        <f t="shared" si="1"/>
        <v>44228.916666666664</v>
      </c>
      <c r="N6" s="70">
        <f t="shared" si="2"/>
        <v>44227.916666666664</v>
      </c>
      <c r="O6" s="76"/>
      <c r="P6" s="4"/>
    </row>
    <row r="7" spans="1:16" x14ac:dyDescent="0.2">
      <c r="A7" s="1" t="s">
        <v>12</v>
      </c>
      <c r="B7" s="1" t="s">
        <v>63</v>
      </c>
      <c r="C7" s="1" t="s">
        <v>17</v>
      </c>
      <c r="D7" s="1">
        <v>1.1407</v>
      </c>
      <c r="E7" s="1">
        <v>1.1420999999999999</v>
      </c>
      <c r="F7" s="1">
        <v>8.0000000000000002E-3</v>
      </c>
      <c r="G7" s="1">
        <f>2*1000*(E7-D7)/F7</f>
        <v>349.99999999996146</v>
      </c>
      <c r="H7" s="1" t="s">
        <v>14</v>
      </c>
      <c r="I7" s="1" t="s">
        <v>50</v>
      </c>
      <c r="J7" s="5">
        <v>44228</v>
      </c>
      <c r="K7" s="5" cm="1">
        <f t="array" ref="K7">IF(OR(L7="Monday", OR( L7="Wednesday", L7="Saturday")), J7+2, IF(OR(L7="Tuesday", OR(L7="Sunday", L7="Thursday")), J7+1, IF(L7="Friday", J7+3, NA)))</f>
        <v>44230</v>
      </c>
      <c r="L7" s="5" t="str">
        <f t="shared" si="0"/>
        <v>Monday</v>
      </c>
      <c r="M7" s="70">
        <f t="shared" si="1"/>
        <v>44228.916666666664</v>
      </c>
      <c r="N7" s="70">
        <f t="shared" si="2"/>
        <v>44227.916666666664</v>
      </c>
      <c r="O7" s="76"/>
      <c r="P7" s="4"/>
    </row>
    <row r="8" spans="1:16" x14ac:dyDescent="0.2">
      <c r="A8" s="1" t="s">
        <v>12</v>
      </c>
      <c r="B8" s="1" t="s">
        <v>63</v>
      </c>
      <c r="C8" s="1" t="s">
        <v>18</v>
      </c>
      <c r="D8" s="1">
        <v>1.1285000000000001</v>
      </c>
      <c r="E8" s="1">
        <v>1.1305000000000001</v>
      </c>
      <c r="F8" s="1">
        <v>8.0000000000000002E-3</v>
      </c>
      <c r="G8" s="1">
        <f>2*1000*(E8-D8)/F8</f>
        <v>500.00000000000045</v>
      </c>
      <c r="H8" s="1" t="s">
        <v>14</v>
      </c>
      <c r="I8" s="1" t="s">
        <v>50</v>
      </c>
      <c r="J8" s="5">
        <v>44228</v>
      </c>
      <c r="K8" s="5" cm="1">
        <f t="array" ref="K8">IF(OR(L8="Monday", OR( L8="Wednesday", L8="Saturday")), J8+2, IF(OR(L8="Tuesday", OR(L8="Sunday", L8="Thursday")), J8+1, IF(L8="Friday", J8+3, NA)))</f>
        <v>44230</v>
      </c>
      <c r="L8" s="5" t="str">
        <f t="shared" si="0"/>
        <v>Monday</v>
      </c>
      <c r="M8" s="70">
        <f t="shared" si="1"/>
        <v>44228.916666666664</v>
      </c>
      <c r="N8" s="70">
        <f t="shared" si="2"/>
        <v>44227.916666666664</v>
      </c>
      <c r="O8" s="76"/>
      <c r="P8" s="4"/>
    </row>
    <row r="9" spans="1:16" x14ac:dyDescent="0.2">
      <c r="A9" s="1" t="s">
        <v>12</v>
      </c>
      <c r="B9" s="1" t="s">
        <v>63</v>
      </c>
      <c r="C9" s="1" t="s">
        <v>18</v>
      </c>
      <c r="D9" s="2">
        <v>1.4347000000000001</v>
      </c>
      <c r="E9" s="2">
        <v>1.4354</v>
      </c>
      <c r="F9" s="2">
        <v>8.0000000000000002E-3</v>
      </c>
      <c r="G9" s="1">
        <f>2*1000*(E9-D9)/F9</f>
        <v>174.99999999998073</v>
      </c>
      <c r="H9" s="1" t="s">
        <v>14</v>
      </c>
      <c r="I9" s="1" t="s">
        <v>50</v>
      </c>
      <c r="J9" s="5">
        <v>44228</v>
      </c>
      <c r="K9" s="5" cm="1">
        <f t="array" ref="K9">IF(OR(L9="Monday", OR( L9="Wednesday", L9="Saturday")), J9+2, IF(OR(L9="Tuesday", OR(L9="Sunday", L9="Thursday")), J9+1, IF(L9="Friday", J9+3, NA)))</f>
        <v>44230</v>
      </c>
      <c r="L9" s="5" t="str">
        <f t="shared" si="0"/>
        <v>Monday</v>
      </c>
      <c r="M9" s="70">
        <f t="shared" si="1"/>
        <v>44228.916666666664</v>
      </c>
      <c r="N9" s="70">
        <f t="shared" si="2"/>
        <v>44227.916666666664</v>
      </c>
      <c r="O9" s="76"/>
      <c r="P9" s="4"/>
    </row>
    <row r="10" spans="1:16" x14ac:dyDescent="0.2">
      <c r="A10" s="4" t="s">
        <v>19</v>
      </c>
      <c r="B10" s="4" t="s">
        <v>63</v>
      </c>
      <c r="C10" s="4" t="s">
        <v>13</v>
      </c>
      <c r="D10" s="4">
        <v>4.2474999999999996</v>
      </c>
      <c r="E10" s="4">
        <v>4.2869999999999999</v>
      </c>
      <c r="F10" s="4">
        <v>0.05</v>
      </c>
      <c r="G10" s="7">
        <f t="shared" ref="G10:G15" si="3">1000*(E10-D10)/F10</f>
        <v>790.00000000000625</v>
      </c>
      <c r="H10" s="4" t="s">
        <v>14</v>
      </c>
      <c r="I10" s="4" t="s">
        <v>50</v>
      </c>
      <c r="J10" s="6">
        <v>44228</v>
      </c>
      <c r="K10" s="5" cm="1">
        <f t="array" ref="K10">IF(OR(L10="Monday", OR( L10="Wednesday", L10="Saturday")), J10+2, IF(OR(L10="Tuesday", OR(L10="Sunday", L10="Thursday")), J10+1, IF(L10="Friday", J10+3, NA)))</f>
        <v>44230</v>
      </c>
      <c r="L10" s="6" t="str">
        <f t="shared" si="0"/>
        <v>Monday</v>
      </c>
      <c r="M10" s="70">
        <f t="shared" si="1"/>
        <v>44228.916666666664</v>
      </c>
      <c r="N10" s="70">
        <f t="shared" si="2"/>
        <v>44227.916666666664</v>
      </c>
      <c r="O10" s="76"/>
      <c r="P10" s="4"/>
    </row>
    <row r="11" spans="1:16" x14ac:dyDescent="0.2">
      <c r="A11" s="4" t="s">
        <v>19</v>
      </c>
      <c r="B11" s="4" t="s">
        <v>63</v>
      </c>
      <c r="C11" s="4" t="s">
        <v>13</v>
      </c>
      <c r="D11" s="4">
        <v>4.2760999999999996</v>
      </c>
      <c r="E11" s="4">
        <v>4.3152999999999997</v>
      </c>
      <c r="F11" s="4">
        <v>0.05</v>
      </c>
      <c r="G11" s="7">
        <f t="shared" si="3"/>
        <v>784.00000000000239</v>
      </c>
      <c r="H11" s="4" t="s">
        <v>14</v>
      </c>
      <c r="I11" s="4" t="s">
        <v>50</v>
      </c>
      <c r="J11" s="6">
        <v>44228</v>
      </c>
      <c r="K11" s="5" cm="1">
        <f t="array" ref="K11">IF(OR(L11="Monday", OR( L11="Wednesday", L11="Saturday")), J11+2, IF(OR(L11="Tuesday", OR(L11="Sunday", L11="Thursday")), J11+1, IF(L11="Friday", J11+3, NA)))</f>
        <v>44230</v>
      </c>
      <c r="L11" s="6" t="str">
        <f t="shared" si="0"/>
        <v>Monday</v>
      </c>
      <c r="M11" s="70">
        <f t="shared" si="1"/>
        <v>44228.916666666664</v>
      </c>
      <c r="N11" s="70">
        <f t="shared" si="2"/>
        <v>44227.916666666664</v>
      </c>
      <c r="O11" s="76"/>
      <c r="P11" s="4"/>
    </row>
    <row r="12" spans="1:16" x14ac:dyDescent="0.2">
      <c r="A12" s="1" t="s">
        <v>12</v>
      </c>
      <c r="B12" s="1" t="s">
        <v>63</v>
      </c>
      <c r="C12" s="1" t="s">
        <v>13</v>
      </c>
      <c r="D12" s="4">
        <v>1.1692</v>
      </c>
      <c r="E12" s="4">
        <v>1.1709000000000001</v>
      </c>
      <c r="F12" s="4">
        <v>8.0000000000000002E-3</v>
      </c>
      <c r="G12" s="4">
        <f t="shared" si="3"/>
        <v>212.50000000000435</v>
      </c>
      <c r="H12" s="1" t="s">
        <v>14</v>
      </c>
      <c r="I12" s="4" t="s">
        <v>51</v>
      </c>
      <c r="J12" s="6">
        <v>44228</v>
      </c>
      <c r="K12" s="5" cm="1">
        <f t="array" ref="K12">IF(OR(L12="Monday", OR( L12="Wednesday", L12="Saturday")), J12+2, IF(OR(L12="Tuesday", OR(L12="Sunday", L12="Thursday")), J12+1, IF(L12="Friday", J12+3, NA)))</f>
        <v>44230</v>
      </c>
      <c r="L12" s="6" t="str">
        <f t="shared" si="0"/>
        <v>Monday</v>
      </c>
      <c r="M12" s="70">
        <f t="shared" si="1"/>
        <v>44228.916666666664</v>
      </c>
      <c r="N12" s="70">
        <f t="shared" si="2"/>
        <v>44227.916666666664</v>
      </c>
      <c r="O12" s="76"/>
      <c r="P12" s="4"/>
    </row>
    <row r="13" spans="1:16" x14ac:dyDescent="0.2">
      <c r="A13" s="1" t="s">
        <v>12</v>
      </c>
      <c r="B13" s="1" t="s">
        <v>63</v>
      </c>
      <c r="C13" s="1" t="s">
        <v>13</v>
      </c>
      <c r="D13" s="4">
        <v>1.1512</v>
      </c>
      <c r="E13" s="4">
        <v>1.1547000000000001</v>
      </c>
      <c r="F13" s="4">
        <v>8.0000000000000002E-3</v>
      </c>
      <c r="G13" s="4">
        <f t="shared" si="3"/>
        <v>437.50000000000733</v>
      </c>
      <c r="H13" s="1" t="s">
        <v>14</v>
      </c>
      <c r="I13" s="4" t="s">
        <v>51</v>
      </c>
      <c r="J13" s="6">
        <v>44228</v>
      </c>
      <c r="K13" s="5" cm="1">
        <f t="array" ref="K13">IF(OR(L13="Monday", OR( L13="Wednesday", L13="Saturday")), J13+2, IF(OR(L13="Tuesday", OR(L13="Sunday", L13="Thursday")), J13+1, IF(L13="Friday", J13+3, NA)))</f>
        <v>44230</v>
      </c>
      <c r="L13" s="6" t="str">
        <f t="shared" si="0"/>
        <v>Monday</v>
      </c>
      <c r="M13" s="70">
        <f t="shared" si="1"/>
        <v>44228.916666666664</v>
      </c>
      <c r="N13" s="70">
        <f t="shared" si="2"/>
        <v>44227.916666666664</v>
      </c>
      <c r="O13" s="76"/>
      <c r="P13" s="4"/>
    </row>
    <row r="14" spans="1:16" x14ac:dyDescent="0.2">
      <c r="A14" s="1" t="s">
        <v>12</v>
      </c>
      <c r="B14" s="1" t="s">
        <v>63</v>
      </c>
      <c r="C14" s="4" t="s">
        <v>16</v>
      </c>
      <c r="D14" s="4">
        <v>1.1271</v>
      </c>
      <c r="E14" s="4">
        <v>1.129</v>
      </c>
      <c r="F14" s="4">
        <v>8.0000000000000002E-3</v>
      </c>
      <c r="G14" s="4">
        <f t="shared" si="3"/>
        <v>237.50000000000159</v>
      </c>
      <c r="H14" s="1" t="s">
        <v>14</v>
      </c>
      <c r="I14" s="4" t="s">
        <v>51</v>
      </c>
      <c r="J14" s="6">
        <v>44228</v>
      </c>
      <c r="K14" s="5" cm="1">
        <f t="array" ref="K14">IF(OR(L14="Monday", OR( L14="Wednesday", L14="Saturday")), J14+2, IF(OR(L14="Tuesday", OR(L14="Sunday", L14="Thursday")), J14+1, IF(L14="Friday", J14+3, NA)))</f>
        <v>44230</v>
      </c>
      <c r="L14" s="6" t="str">
        <f t="shared" si="0"/>
        <v>Monday</v>
      </c>
      <c r="M14" s="70">
        <f t="shared" si="1"/>
        <v>44228.916666666664</v>
      </c>
      <c r="N14" s="70">
        <f t="shared" si="2"/>
        <v>44227.916666666664</v>
      </c>
      <c r="O14" s="76"/>
      <c r="P14" s="4"/>
    </row>
    <row r="15" spans="1:16" x14ac:dyDescent="0.2">
      <c r="A15" s="1" t="s">
        <v>12</v>
      </c>
      <c r="B15" s="1" t="s">
        <v>63</v>
      </c>
      <c r="C15" s="4" t="s">
        <v>16</v>
      </c>
      <c r="D15" s="4">
        <v>1.1386000000000001</v>
      </c>
      <c r="E15" s="4">
        <v>1.1402000000000001</v>
      </c>
      <c r="F15" s="4">
        <v>8.0000000000000002E-3</v>
      </c>
      <c r="G15" s="4">
        <f t="shared" si="3"/>
        <v>200.00000000000571</v>
      </c>
      <c r="H15" s="1" t="s">
        <v>14</v>
      </c>
      <c r="I15" s="4" t="s">
        <v>51</v>
      </c>
      <c r="J15" s="6">
        <v>44228</v>
      </c>
      <c r="K15" s="5" cm="1">
        <f t="array" ref="K15">IF(OR(L15="Monday", OR( L15="Wednesday", L15="Saturday")), J15+2, IF(OR(L15="Tuesday", OR(L15="Sunday", L15="Thursday")), J15+1, IF(L15="Friday", J15+3, NA)))</f>
        <v>44230</v>
      </c>
      <c r="L15" s="6" t="str">
        <f t="shared" si="0"/>
        <v>Monday</v>
      </c>
      <c r="M15" s="70">
        <f t="shared" si="1"/>
        <v>44228.916666666664</v>
      </c>
      <c r="N15" s="70">
        <f t="shared" si="2"/>
        <v>44227.916666666664</v>
      </c>
      <c r="O15" s="76"/>
      <c r="P15" s="4"/>
    </row>
    <row r="16" spans="1:16" x14ac:dyDescent="0.2">
      <c r="A16" s="1" t="s">
        <v>12</v>
      </c>
      <c r="B16" s="1" t="s">
        <v>63</v>
      </c>
      <c r="C16" s="1" t="s">
        <v>17</v>
      </c>
      <c r="D16" s="4">
        <v>1.4262999999999999</v>
      </c>
      <c r="E16" s="4">
        <v>1.4273</v>
      </c>
      <c r="F16" s="4">
        <v>8.0000000000000002E-3</v>
      </c>
      <c r="G16" s="1">
        <f>2*1000*(E16-D16)/F16</f>
        <v>250.00000000002797</v>
      </c>
      <c r="H16" s="1" t="s">
        <v>14</v>
      </c>
      <c r="I16" s="4" t="s">
        <v>51</v>
      </c>
      <c r="J16" s="6">
        <v>44228</v>
      </c>
      <c r="K16" s="5" cm="1">
        <f t="array" ref="K16">IF(OR(L16="Monday", OR( L16="Wednesday", L16="Saturday")), J16+2, IF(OR(L16="Tuesday", OR(L16="Sunday", L16="Thursday")), J16+1, IF(L16="Friday", J16+3, NA)))</f>
        <v>44230</v>
      </c>
      <c r="L16" s="6" t="str">
        <f t="shared" si="0"/>
        <v>Monday</v>
      </c>
      <c r="M16" s="70">
        <f t="shared" si="1"/>
        <v>44228.916666666664</v>
      </c>
      <c r="N16" s="70">
        <f t="shared" si="2"/>
        <v>44227.916666666664</v>
      </c>
      <c r="O16" s="76"/>
      <c r="P16" s="4"/>
    </row>
    <row r="17" spans="1:16" x14ac:dyDescent="0.2">
      <c r="A17" s="1" t="s">
        <v>12</v>
      </c>
      <c r="B17" s="1" t="s">
        <v>63</v>
      </c>
      <c r="C17" s="1" t="s">
        <v>17</v>
      </c>
      <c r="D17" s="4">
        <v>1.1677</v>
      </c>
      <c r="E17" s="4">
        <v>1.1681999999999999</v>
      </c>
      <c r="F17" s="4">
        <v>8.0000000000000002E-3</v>
      </c>
      <c r="G17" s="1">
        <f>2*1000*(E17-D17)/F17</f>
        <v>124.99999999998623</v>
      </c>
      <c r="H17" s="1" t="s">
        <v>14</v>
      </c>
      <c r="I17" s="4" t="s">
        <v>51</v>
      </c>
      <c r="J17" s="6">
        <v>44228</v>
      </c>
      <c r="K17" s="5" cm="1">
        <f t="array" ref="K17">IF(OR(L17="Monday", OR( L17="Wednesday", L17="Saturday")), J17+2, IF(OR(L17="Tuesday", OR(L17="Sunday", L17="Thursday")), J17+1, IF(L17="Friday", J17+3, NA)))</f>
        <v>44230</v>
      </c>
      <c r="L17" s="6" t="str">
        <f t="shared" si="0"/>
        <v>Monday</v>
      </c>
      <c r="M17" s="70">
        <f t="shared" si="1"/>
        <v>44228.916666666664</v>
      </c>
      <c r="N17" s="70">
        <f t="shared" si="2"/>
        <v>44227.916666666664</v>
      </c>
      <c r="O17" s="76"/>
      <c r="P17" s="4"/>
    </row>
    <row r="18" spans="1:16" x14ac:dyDescent="0.2">
      <c r="A18" s="1" t="s">
        <v>12</v>
      </c>
      <c r="B18" s="1" t="s">
        <v>63</v>
      </c>
      <c r="C18" s="1" t="s">
        <v>18</v>
      </c>
      <c r="D18" s="4">
        <v>1.1512</v>
      </c>
      <c r="E18" s="4">
        <v>1.1581999999999999</v>
      </c>
      <c r="F18" s="4">
        <v>8.0000000000000002E-3</v>
      </c>
      <c r="G18" s="1">
        <f>2*1000*(E18-D18)/F18</f>
        <v>1749.9999999999739</v>
      </c>
      <c r="H18" s="1" t="s">
        <v>14</v>
      </c>
      <c r="I18" s="4" t="s">
        <v>51</v>
      </c>
      <c r="J18" s="6">
        <v>44228</v>
      </c>
      <c r="K18" s="5" cm="1">
        <f t="array" ref="K18">IF(OR(L18="Monday", OR( L18="Wednesday", L18="Saturday")), J18+2, IF(OR(L18="Tuesday", OR(L18="Sunday", L18="Thursday")), J18+1, IF(L18="Friday", J18+3, NA)))</f>
        <v>44230</v>
      </c>
      <c r="L18" s="6" t="str">
        <f t="shared" si="0"/>
        <v>Monday</v>
      </c>
      <c r="M18" s="70">
        <f t="shared" si="1"/>
        <v>44228.916666666664</v>
      </c>
      <c r="N18" s="70">
        <f t="shared" si="2"/>
        <v>44227.916666666664</v>
      </c>
      <c r="O18" s="76"/>
      <c r="P18" s="4"/>
    </row>
    <row r="19" spans="1:16" x14ac:dyDescent="0.2">
      <c r="A19" s="1" t="s">
        <v>12</v>
      </c>
      <c r="B19" s="1" t="s">
        <v>63</v>
      </c>
      <c r="C19" s="1" t="s">
        <v>18</v>
      </c>
      <c r="D19" s="4">
        <v>1.1521999999999999</v>
      </c>
      <c r="E19" s="4">
        <v>1.1576</v>
      </c>
      <c r="F19" s="4">
        <v>8.0000000000000002E-3</v>
      </c>
      <c r="G19" s="1">
        <f>2*1000*(E19-D19)/F19</f>
        <v>1350.0000000000177</v>
      </c>
      <c r="H19" s="1" t="s">
        <v>14</v>
      </c>
      <c r="I19" s="4" t="s">
        <v>51</v>
      </c>
      <c r="J19" s="6">
        <v>44228</v>
      </c>
      <c r="K19" s="5" cm="1">
        <f t="array" ref="K19">IF(OR(L19="Monday", OR( L19="Wednesday", L19="Saturday")), J19+2, IF(OR(L19="Tuesday", OR(L19="Sunday", L19="Thursday")), J19+1, IF(L19="Friday", J19+3, NA)))</f>
        <v>44230</v>
      </c>
      <c r="L19" s="6" t="str">
        <f t="shared" si="0"/>
        <v>Monday</v>
      </c>
      <c r="M19" s="70">
        <f t="shared" si="1"/>
        <v>44228.916666666664</v>
      </c>
      <c r="N19" s="70">
        <f t="shared" si="2"/>
        <v>44227.916666666664</v>
      </c>
      <c r="O19" s="76"/>
      <c r="P19" s="4"/>
    </row>
    <row r="20" spans="1:16" x14ac:dyDescent="0.2">
      <c r="A20" s="4" t="s">
        <v>21</v>
      </c>
      <c r="B20" s="4" t="s">
        <v>64</v>
      </c>
      <c r="C20" s="4" t="s">
        <v>13</v>
      </c>
      <c r="D20" s="4"/>
      <c r="E20" s="4"/>
      <c r="F20" s="4"/>
      <c r="G20" s="7">
        <v>16.8</v>
      </c>
      <c r="H20" s="1" t="s">
        <v>14</v>
      </c>
      <c r="I20" s="4" t="s">
        <v>50</v>
      </c>
      <c r="J20" s="6">
        <v>44228</v>
      </c>
      <c r="K20" s="5" cm="1">
        <f t="array" ref="K20">IF(OR(L20="Monday", OR( L20="Wednesday", L20="Saturday")), J20+2, IF(OR(L20="Tuesday", OR(L20="Sunday", L20="Thursday")), J20+1, IF(L20="Friday", J20+3, NA)))</f>
        <v>44230</v>
      </c>
      <c r="L20" s="6" t="str">
        <f t="shared" si="0"/>
        <v>Monday</v>
      </c>
      <c r="M20" s="70">
        <f t="shared" si="1"/>
        <v>44228.916666666664</v>
      </c>
      <c r="N20" s="70">
        <f t="shared" si="2"/>
        <v>44227.916666666664</v>
      </c>
      <c r="O20" s="76"/>
      <c r="P20" s="4"/>
    </row>
    <row r="21" spans="1:16" x14ac:dyDescent="0.2">
      <c r="A21" s="4" t="s">
        <v>21</v>
      </c>
      <c r="B21" s="4" t="s">
        <v>64</v>
      </c>
      <c r="C21" s="4" t="s">
        <v>13</v>
      </c>
      <c r="D21" s="4"/>
      <c r="E21" s="4"/>
      <c r="F21" s="4"/>
      <c r="G21" s="7">
        <v>16.600000000000001</v>
      </c>
      <c r="H21" s="1" t="s">
        <v>14</v>
      </c>
      <c r="I21" s="4" t="s">
        <v>50</v>
      </c>
      <c r="J21" s="6">
        <v>44228</v>
      </c>
      <c r="K21" s="5" cm="1">
        <f t="array" ref="K21">IF(OR(L21="Monday", OR( L21="Wednesday", L21="Saturday")), J21+2, IF(OR(L21="Tuesday", OR(L21="Sunday", L21="Thursday")), J21+1, IF(L21="Friday", J21+3, NA)))</f>
        <v>44230</v>
      </c>
      <c r="L21" s="6" t="str">
        <f t="shared" si="0"/>
        <v>Monday</v>
      </c>
      <c r="M21" s="70">
        <f t="shared" si="1"/>
        <v>44228.916666666664</v>
      </c>
      <c r="N21" s="70">
        <f t="shared" si="2"/>
        <v>44227.916666666664</v>
      </c>
      <c r="O21" s="76"/>
      <c r="P21" s="4"/>
    </row>
    <row r="22" spans="1:16" x14ac:dyDescent="0.2">
      <c r="A22" s="4" t="s">
        <v>21</v>
      </c>
      <c r="B22" s="4" t="s">
        <v>64</v>
      </c>
      <c r="C22" s="4" t="s">
        <v>13</v>
      </c>
      <c r="D22" s="4"/>
      <c r="E22" s="4"/>
      <c r="F22" s="4"/>
      <c r="G22" s="7">
        <v>17.100000000000001</v>
      </c>
      <c r="H22" s="1" t="s">
        <v>14</v>
      </c>
      <c r="I22" s="4" t="s">
        <v>51</v>
      </c>
      <c r="J22" s="6">
        <v>44228</v>
      </c>
      <c r="K22" s="5" cm="1">
        <f t="array" ref="K22">IF(OR(L22="Monday", OR( L22="Wednesday", L22="Saturday")), J22+2, IF(OR(L22="Tuesday", OR(L22="Sunday", L22="Thursday")), J22+1, IF(L22="Friday", J22+3, NA)))</f>
        <v>44230</v>
      </c>
      <c r="L22" s="6" t="str">
        <f t="shared" si="0"/>
        <v>Monday</v>
      </c>
      <c r="M22" s="70">
        <f t="shared" si="1"/>
        <v>44228.916666666664</v>
      </c>
      <c r="N22" s="70">
        <f t="shared" si="2"/>
        <v>44227.916666666664</v>
      </c>
      <c r="O22" s="76"/>
      <c r="P22" s="4"/>
    </row>
    <row r="23" spans="1:16" x14ac:dyDescent="0.2">
      <c r="A23" s="4" t="s">
        <v>21</v>
      </c>
      <c r="B23" s="4" t="s">
        <v>64</v>
      </c>
      <c r="C23" s="4" t="s">
        <v>13</v>
      </c>
      <c r="D23" s="4"/>
      <c r="E23" s="4"/>
      <c r="F23" s="4"/>
      <c r="G23" s="7">
        <v>16.899999999999999</v>
      </c>
      <c r="H23" s="1" t="s">
        <v>14</v>
      </c>
      <c r="I23" s="4" t="s">
        <v>51</v>
      </c>
      <c r="J23" s="6">
        <v>44228</v>
      </c>
      <c r="K23" s="5" cm="1">
        <f t="array" ref="K23">IF(OR(L23="Monday", OR( L23="Wednesday", L23="Saturday")), J23+2, IF(OR(L23="Tuesday", OR(L23="Sunday", L23="Thursday")), J23+1, IF(L23="Friday", J23+3, NA)))</f>
        <v>44230</v>
      </c>
      <c r="L23" s="6" t="str">
        <f t="shared" si="0"/>
        <v>Monday</v>
      </c>
      <c r="M23" s="70">
        <f t="shared" si="1"/>
        <v>44228.916666666664</v>
      </c>
      <c r="N23" s="70">
        <f t="shared" si="2"/>
        <v>44227.916666666664</v>
      </c>
      <c r="O23" s="76"/>
      <c r="P23" s="4"/>
    </row>
    <row r="24" spans="1:16" x14ac:dyDescent="0.2">
      <c r="A24" s="4" t="s">
        <v>22</v>
      </c>
      <c r="B24" s="4" t="s">
        <v>63</v>
      </c>
      <c r="C24" s="4" t="s">
        <v>13</v>
      </c>
      <c r="D24" s="4"/>
      <c r="E24" s="4"/>
      <c r="F24" s="4"/>
      <c r="G24" s="7">
        <v>7.35</v>
      </c>
      <c r="H24" s="4" t="s">
        <v>62</v>
      </c>
      <c r="I24" s="4" t="s">
        <v>50</v>
      </c>
      <c r="J24" s="6">
        <v>44228</v>
      </c>
      <c r="K24" s="5" cm="1">
        <f t="array" ref="K24">IF(OR(L24="Monday", OR( L24="Wednesday", L24="Saturday")), J24+2, IF(OR(L24="Tuesday", OR(L24="Sunday", L24="Thursday")), J24+1, IF(L24="Friday", J24+3, NA)))</f>
        <v>44230</v>
      </c>
      <c r="L24" s="6" t="str">
        <f t="shared" si="0"/>
        <v>Monday</v>
      </c>
      <c r="M24" s="70">
        <f t="shared" si="1"/>
        <v>44228.916666666664</v>
      </c>
      <c r="N24" s="70">
        <f t="shared" si="2"/>
        <v>44227.916666666664</v>
      </c>
      <c r="O24" s="76"/>
      <c r="P24" s="4"/>
    </row>
    <row r="25" spans="1:16" x14ac:dyDescent="0.2">
      <c r="A25" s="4" t="s">
        <v>22</v>
      </c>
      <c r="B25" s="4" t="s">
        <v>63</v>
      </c>
      <c r="C25" s="4" t="s">
        <v>13</v>
      </c>
      <c r="D25" s="4"/>
      <c r="E25" s="4"/>
      <c r="F25" s="4"/>
      <c r="G25" s="7">
        <v>7.5</v>
      </c>
      <c r="H25" s="4" t="s">
        <v>62</v>
      </c>
      <c r="I25" s="4" t="s">
        <v>51</v>
      </c>
      <c r="J25" s="6">
        <v>44228</v>
      </c>
      <c r="K25" s="5" cm="1">
        <f t="array" ref="K25">IF(OR(L25="Monday", OR( L25="Wednesday", L25="Saturday")), J25+2, IF(OR(L25="Tuesday", OR(L25="Sunday", L25="Thursday")), J25+1, IF(L25="Friday", J25+3, NA)))</f>
        <v>44230</v>
      </c>
      <c r="L25" s="6" t="str">
        <f t="shared" si="0"/>
        <v>Monday</v>
      </c>
      <c r="M25" s="70">
        <f t="shared" si="1"/>
        <v>44228.916666666664</v>
      </c>
      <c r="N25" s="70">
        <f t="shared" si="2"/>
        <v>44227.916666666664</v>
      </c>
      <c r="O25" s="76"/>
      <c r="P25" s="4"/>
    </row>
    <row r="26" spans="1:16" x14ac:dyDescent="0.2">
      <c r="A26" s="4" t="s">
        <v>19</v>
      </c>
      <c r="B26" s="4" t="s">
        <v>63</v>
      </c>
      <c r="C26" s="4" t="s">
        <v>13</v>
      </c>
      <c r="D26" s="4">
        <v>1.0122</v>
      </c>
      <c r="E26" s="4">
        <v>1.0170999999999999</v>
      </c>
      <c r="F26" s="4">
        <v>6.0000000000000001E-3</v>
      </c>
      <c r="G26" s="7">
        <f t="shared" ref="G26:G31" si="4">1000*(E26-D26)/F26</f>
        <v>816.66666666665071</v>
      </c>
      <c r="H26" s="4" t="s">
        <v>14</v>
      </c>
      <c r="I26" s="4" t="s">
        <v>50</v>
      </c>
      <c r="J26" s="6">
        <v>44228</v>
      </c>
      <c r="K26" s="5" cm="1">
        <f t="array" ref="K26">IF(OR(L26="Monday", OR( L26="Wednesday", L26="Saturday")), J26+2, IF(OR(L26="Tuesday", OR(L26="Sunday", L26="Thursday")), J26+1, IF(L26="Friday", J26+3, NA)))</f>
        <v>44230</v>
      </c>
      <c r="L26" s="6" t="str">
        <f t="shared" si="0"/>
        <v>Monday</v>
      </c>
      <c r="M26" s="70">
        <f t="shared" si="1"/>
        <v>44228.916666666664</v>
      </c>
      <c r="N26" s="70">
        <f t="shared" si="2"/>
        <v>44227.916666666664</v>
      </c>
      <c r="O26" s="76"/>
      <c r="P26" s="4"/>
    </row>
    <row r="27" spans="1:16" x14ac:dyDescent="0.2">
      <c r="A27" s="4" t="s">
        <v>19</v>
      </c>
      <c r="B27" s="4" t="s">
        <v>63</v>
      </c>
      <c r="C27" s="4" t="s">
        <v>13</v>
      </c>
      <c r="D27" s="4">
        <v>1.0404</v>
      </c>
      <c r="E27" s="4">
        <v>1.0462</v>
      </c>
      <c r="F27" s="4">
        <v>6.0000000000000001E-3</v>
      </c>
      <c r="G27" s="7">
        <f t="shared" si="4"/>
        <v>966.66666666667118</v>
      </c>
      <c r="H27" s="4" t="s">
        <v>14</v>
      </c>
      <c r="I27" s="4" t="s">
        <v>50</v>
      </c>
      <c r="J27" s="6">
        <v>44228</v>
      </c>
      <c r="K27" s="5" cm="1">
        <f t="array" ref="K27">IF(OR(L27="Monday", OR( L27="Wednesday", L27="Saturday")), J27+2, IF(OR(L27="Tuesday", OR(L27="Sunday", L27="Thursday")), J27+1, IF(L27="Friday", J27+3, NA)))</f>
        <v>44230</v>
      </c>
      <c r="L27" s="6" t="str">
        <f t="shared" si="0"/>
        <v>Monday</v>
      </c>
      <c r="M27" s="70">
        <f t="shared" si="1"/>
        <v>44228.916666666664</v>
      </c>
      <c r="N27" s="70">
        <f t="shared" si="2"/>
        <v>44227.916666666664</v>
      </c>
      <c r="O27" s="76"/>
      <c r="P27" s="4"/>
    </row>
    <row r="28" spans="1:16" x14ac:dyDescent="0.2">
      <c r="A28" s="4" t="s">
        <v>19</v>
      </c>
      <c r="B28" s="4" t="s">
        <v>63</v>
      </c>
      <c r="C28" s="4" t="s">
        <v>13</v>
      </c>
      <c r="D28" s="4">
        <v>4.2548000000000004</v>
      </c>
      <c r="E28" s="4">
        <v>4.2866999999999997</v>
      </c>
      <c r="F28" s="4">
        <v>0.05</v>
      </c>
      <c r="G28" s="7">
        <f t="shared" si="4"/>
        <v>637.99999999998738</v>
      </c>
      <c r="H28" s="4" t="s">
        <v>14</v>
      </c>
      <c r="I28" s="4" t="s">
        <v>51</v>
      </c>
      <c r="J28" s="6">
        <v>44228</v>
      </c>
      <c r="K28" s="5" cm="1">
        <f t="array" ref="K28">IF(OR(L28="Monday", OR( L28="Wednesday", L28="Saturday")), J28+2, IF(OR(L28="Tuesday", OR(L28="Sunday", L28="Thursday")), J28+1, IF(L28="Friday", J28+3, NA)))</f>
        <v>44230</v>
      </c>
      <c r="L28" s="6" t="str">
        <f t="shared" si="0"/>
        <v>Monday</v>
      </c>
      <c r="M28" s="70">
        <f t="shared" si="1"/>
        <v>44228.916666666664</v>
      </c>
      <c r="N28" s="70">
        <f t="shared" si="2"/>
        <v>44227.916666666664</v>
      </c>
      <c r="O28" s="76"/>
      <c r="P28" s="4"/>
    </row>
    <row r="29" spans="1:16" x14ac:dyDescent="0.2">
      <c r="A29" s="4" t="s">
        <v>19</v>
      </c>
      <c r="B29" s="4" t="s">
        <v>63</v>
      </c>
      <c r="C29" s="4" t="s">
        <v>13</v>
      </c>
      <c r="D29" s="4">
        <v>4.2973999999999997</v>
      </c>
      <c r="E29" s="4">
        <v>4.3299000000000003</v>
      </c>
      <c r="F29" s="4">
        <v>0.05</v>
      </c>
      <c r="G29" s="7">
        <f t="shared" si="4"/>
        <v>650.00000000001273</v>
      </c>
      <c r="H29" s="4" t="s">
        <v>14</v>
      </c>
      <c r="I29" s="4" t="s">
        <v>51</v>
      </c>
      <c r="J29" s="6">
        <v>44228</v>
      </c>
      <c r="K29" s="5" cm="1">
        <f t="array" ref="K29">IF(OR(L29="Monday", OR( L29="Wednesday", L29="Saturday")), J29+2, IF(OR(L29="Tuesday", OR(L29="Sunday", L29="Thursday")), J29+1, IF(L29="Friday", J29+3, NA)))</f>
        <v>44230</v>
      </c>
      <c r="L29" s="6" t="str">
        <f t="shared" si="0"/>
        <v>Monday</v>
      </c>
      <c r="M29" s="70">
        <f t="shared" si="1"/>
        <v>44228.916666666664</v>
      </c>
      <c r="N29" s="70">
        <f t="shared" si="2"/>
        <v>44227.916666666664</v>
      </c>
      <c r="O29" s="76"/>
      <c r="P29" s="4"/>
    </row>
    <row r="30" spans="1:16" x14ac:dyDescent="0.2">
      <c r="A30" s="4" t="s">
        <v>19</v>
      </c>
      <c r="B30" s="4" t="s">
        <v>63</v>
      </c>
      <c r="C30" s="4" t="s">
        <v>13</v>
      </c>
      <c r="D30" s="4">
        <v>1.0345</v>
      </c>
      <c r="E30" s="4">
        <v>1.0379</v>
      </c>
      <c r="F30" s="4">
        <v>6.0000000000000001E-3</v>
      </c>
      <c r="G30" s="7">
        <f t="shared" si="4"/>
        <v>566.66666666667822</v>
      </c>
      <c r="H30" s="4" t="s">
        <v>14</v>
      </c>
      <c r="I30" s="4" t="s">
        <v>51</v>
      </c>
      <c r="J30" s="6">
        <v>44228</v>
      </c>
      <c r="K30" s="5" cm="1">
        <f t="array" ref="K30">IF(OR(L30="Monday", OR( L30="Wednesday", L30="Saturday")), J30+2, IF(OR(L30="Tuesday", OR(L30="Sunday", L30="Thursday")), J30+1, IF(L30="Friday", J30+3, NA)))</f>
        <v>44230</v>
      </c>
      <c r="L30" s="6" t="str">
        <f t="shared" si="0"/>
        <v>Monday</v>
      </c>
      <c r="M30" s="70">
        <f t="shared" si="1"/>
        <v>44228.916666666664</v>
      </c>
      <c r="N30" s="70">
        <f t="shared" si="2"/>
        <v>44227.916666666664</v>
      </c>
      <c r="O30" s="76"/>
      <c r="P30" s="4"/>
    </row>
    <row r="31" spans="1:16" x14ac:dyDescent="0.2">
      <c r="A31" s="4" t="s">
        <v>19</v>
      </c>
      <c r="B31" s="4" t="s">
        <v>63</v>
      </c>
      <c r="C31" s="4" t="s">
        <v>13</v>
      </c>
      <c r="D31" s="4">
        <v>1.0132000000000001</v>
      </c>
      <c r="E31" s="4">
        <v>1.0165999999999999</v>
      </c>
      <c r="F31" s="4">
        <v>6.0000000000000001E-3</v>
      </c>
      <c r="G31" s="7">
        <f t="shared" si="4"/>
        <v>566.66666666664128</v>
      </c>
      <c r="H31" s="4" t="s">
        <v>14</v>
      </c>
      <c r="I31" s="4" t="s">
        <v>51</v>
      </c>
      <c r="J31" s="6">
        <v>44228</v>
      </c>
      <c r="K31" s="5" cm="1">
        <f t="array" ref="K31">IF(OR(L31="Monday", OR( L31="Wednesday", L31="Saturday")), J31+2, IF(OR(L31="Tuesday", OR(L31="Sunday", L31="Thursday")), J31+1, IF(L31="Friday", J31+3, NA)))</f>
        <v>44230</v>
      </c>
      <c r="L31" s="6" t="str">
        <f t="shared" si="0"/>
        <v>Monday</v>
      </c>
      <c r="M31" s="70">
        <f t="shared" si="1"/>
        <v>44228.916666666664</v>
      </c>
      <c r="N31" s="70">
        <f t="shared" si="2"/>
        <v>44227.916666666664</v>
      </c>
      <c r="O31" s="76"/>
      <c r="P31" s="4"/>
    </row>
    <row r="32" spans="1:16" x14ac:dyDescent="0.2">
      <c r="A32" s="4" t="s">
        <v>19</v>
      </c>
      <c r="B32" s="4" t="s">
        <v>63</v>
      </c>
      <c r="C32" s="4" t="s">
        <v>17</v>
      </c>
      <c r="D32" s="4">
        <v>1.0206999999999999</v>
      </c>
      <c r="E32" s="4">
        <v>1.0230999999999999</v>
      </c>
      <c r="F32" s="4">
        <v>6.0000000000000001E-3</v>
      </c>
      <c r="G32" s="1">
        <f>2*1000*(E32-D32)/F32</f>
        <v>799.9999999999859</v>
      </c>
      <c r="H32" s="4" t="s">
        <v>14</v>
      </c>
      <c r="I32" s="4" t="s">
        <v>50</v>
      </c>
      <c r="J32" s="6">
        <v>44228</v>
      </c>
      <c r="K32" s="5" cm="1">
        <f t="array" ref="K32">IF(OR(L32="Monday", OR( L32="Wednesday", L32="Saturday")), J32+2, IF(OR(L32="Tuesday", OR(L32="Sunday", L32="Thursday")), J32+1, IF(L32="Friday", J32+3, NA)))</f>
        <v>44230</v>
      </c>
      <c r="L32" s="6" t="str">
        <f t="shared" si="0"/>
        <v>Monday</v>
      </c>
      <c r="M32" s="70">
        <f t="shared" si="1"/>
        <v>44228.916666666664</v>
      </c>
      <c r="N32" s="70">
        <f t="shared" si="2"/>
        <v>44227.916666666664</v>
      </c>
      <c r="O32" s="76"/>
      <c r="P32" s="4"/>
    </row>
    <row r="33" spans="1:16" x14ac:dyDescent="0.2">
      <c r="A33" s="4" t="s">
        <v>19</v>
      </c>
      <c r="B33" s="4" t="s">
        <v>63</v>
      </c>
      <c r="C33" s="4" t="s">
        <v>17</v>
      </c>
      <c r="D33" s="4">
        <v>1.0284</v>
      </c>
      <c r="E33" s="4">
        <v>1.0311999999999999</v>
      </c>
      <c r="F33" s="4">
        <v>6.0000000000000001E-3</v>
      </c>
      <c r="G33" s="1">
        <f>2*1000*(E33-D33)/F33</f>
        <v>933.33333333330449</v>
      </c>
      <c r="H33" s="4" t="s">
        <v>14</v>
      </c>
      <c r="I33" s="4" t="s">
        <v>50</v>
      </c>
      <c r="J33" s="6">
        <v>44228</v>
      </c>
      <c r="K33" s="5" cm="1">
        <f t="array" ref="K33">IF(OR(L33="Monday", OR( L33="Wednesday", L33="Saturday")), J33+2, IF(OR(L33="Tuesday", OR(L33="Sunday", L33="Thursday")), J33+1, IF(L33="Friday", J33+3, NA)))</f>
        <v>44230</v>
      </c>
      <c r="L33" s="6" t="str">
        <f t="shared" si="0"/>
        <v>Monday</v>
      </c>
      <c r="M33" s="70">
        <f t="shared" si="1"/>
        <v>44228.916666666664</v>
      </c>
      <c r="N33" s="70">
        <f t="shared" si="2"/>
        <v>44227.916666666664</v>
      </c>
      <c r="O33" s="76"/>
      <c r="P33" s="4"/>
    </row>
    <row r="34" spans="1:16" x14ac:dyDescent="0.2">
      <c r="A34" s="4" t="s">
        <v>19</v>
      </c>
      <c r="B34" s="4" t="s">
        <v>63</v>
      </c>
      <c r="C34" s="4" t="s">
        <v>17</v>
      </c>
      <c r="D34" s="4">
        <v>1.0422</v>
      </c>
      <c r="E34" s="4">
        <v>1.0444100000000001</v>
      </c>
      <c r="F34" s="4">
        <v>6.0000000000000001E-3</v>
      </c>
      <c r="G34" s="1">
        <f>2*1000*(E34-D34)/F34</f>
        <v>736.66666666668175</v>
      </c>
      <c r="H34" s="4" t="s">
        <v>14</v>
      </c>
      <c r="I34" s="4" t="s">
        <v>51</v>
      </c>
      <c r="J34" s="6">
        <v>44228</v>
      </c>
      <c r="K34" s="5" cm="1">
        <f t="array" ref="K34">IF(OR(L34="Monday", OR( L34="Wednesday", L34="Saturday")), J34+2, IF(OR(L34="Tuesday", OR(L34="Sunday", L34="Thursday")), J34+1, IF(L34="Friday", J34+3, NA)))</f>
        <v>44230</v>
      </c>
      <c r="L34" s="6" t="str">
        <f t="shared" si="0"/>
        <v>Monday</v>
      </c>
      <c r="M34" s="70">
        <f t="shared" si="1"/>
        <v>44228.916666666664</v>
      </c>
      <c r="N34" s="70">
        <f t="shared" si="2"/>
        <v>44227.916666666664</v>
      </c>
      <c r="O34" s="76"/>
      <c r="P34" s="4"/>
    </row>
    <row r="35" spans="1:16" x14ac:dyDescent="0.2">
      <c r="A35" s="4" t="s">
        <v>19</v>
      </c>
      <c r="B35" s="4" t="s">
        <v>63</v>
      </c>
      <c r="C35" s="4" t="s">
        <v>17</v>
      </c>
      <c r="D35" s="4">
        <v>1.0250999999999999</v>
      </c>
      <c r="E35" s="4">
        <v>1.0271999999999999</v>
      </c>
      <c r="F35" s="4">
        <v>6.0000000000000001E-3</v>
      </c>
      <c r="G35" s="1">
        <f>2*1000*(E35-D35)/F35</f>
        <v>699.99999999999693</v>
      </c>
      <c r="H35" s="4" t="s">
        <v>14</v>
      </c>
      <c r="I35" s="4" t="s">
        <v>51</v>
      </c>
      <c r="J35" s="6">
        <v>44228</v>
      </c>
      <c r="K35" s="5" cm="1">
        <f t="array" ref="K35">IF(OR(L35="Monday", OR( L35="Wednesday", L35="Saturday")), J35+2, IF(OR(L35="Tuesday", OR(L35="Sunday", L35="Thursday")), J35+1, IF(L35="Friday", J35+3, NA)))</f>
        <v>44230</v>
      </c>
      <c r="L35" s="6" t="str">
        <f t="shared" si="0"/>
        <v>Monday</v>
      </c>
      <c r="M35" s="70">
        <f t="shared" si="1"/>
        <v>44228.916666666664</v>
      </c>
      <c r="N35" s="70">
        <f t="shared" si="2"/>
        <v>44227.916666666664</v>
      </c>
      <c r="O35" s="76"/>
      <c r="P35" s="4"/>
    </row>
    <row r="36" spans="1:16" x14ac:dyDescent="0.2">
      <c r="A36" s="1" t="s">
        <v>12</v>
      </c>
      <c r="B36" s="1" t="s">
        <v>63</v>
      </c>
      <c r="C36" s="4" t="s">
        <v>16</v>
      </c>
      <c r="D36" s="4">
        <v>1.1499999999999999</v>
      </c>
      <c r="E36" s="4">
        <v>1.1533</v>
      </c>
      <c r="F36" s="4">
        <v>8.0000000000000002E-3</v>
      </c>
      <c r="G36" s="4">
        <f>1000*(E36-D36)/F36</f>
        <v>412.50000000001006</v>
      </c>
      <c r="H36" s="1" t="s">
        <v>14</v>
      </c>
      <c r="I36" s="4" t="s">
        <v>50</v>
      </c>
      <c r="J36" s="6">
        <v>44229</v>
      </c>
      <c r="K36" s="5" cm="1">
        <f t="array" ref="K36">IF(OR(L36="Monday", OR( L36="Wednesday", L36="Saturday")), J36+2, IF(OR(L36="Tuesday", OR(L36="Sunday", L36="Thursday")), J36+1, IF(L36="Friday", J36+3, NA)))</f>
        <v>44230</v>
      </c>
      <c r="L36" s="6" t="str">
        <f t="shared" si="0"/>
        <v>Tuesday</v>
      </c>
      <c r="M36" s="70">
        <f t="shared" si="1"/>
        <v>44229.916666666664</v>
      </c>
      <c r="N36" s="70">
        <f t="shared" si="2"/>
        <v>44228.916666666664</v>
      </c>
      <c r="O36" s="76"/>
      <c r="P36" s="4"/>
    </row>
    <row r="37" spans="1:16" x14ac:dyDescent="0.2">
      <c r="A37" s="1" t="s">
        <v>12</v>
      </c>
      <c r="B37" s="1" t="s">
        <v>63</v>
      </c>
      <c r="C37" s="4" t="s">
        <v>16</v>
      </c>
      <c r="D37" s="4">
        <v>1.1274</v>
      </c>
      <c r="E37" s="4">
        <v>1.1304000000000001</v>
      </c>
      <c r="F37" s="4">
        <v>8.0000000000000002E-3</v>
      </c>
      <c r="G37" s="4">
        <f>1000*(E37-D37)/F37</f>
        <v>375.00000000001421</v>
      </c>
      <c r="H37" s="1" t="s">
        <v>14</v>
      </c>
      <c r="I37" s="4" t="s">
        <v>50</v>
      </c>
      <c r="J37" s="6">
        <v>44229</v>
      </c>
      <c r="K37" s="5" cm="1">
        <f t="array" ref="K37">IF(OR(L37="Monday", OR( L37="Wednesday", L37="Saturday")), J37+2, IF(OR(L37="Tuesday", OR(L37="Sunday", L37="Thursday")), J37+1, IF(L37="Friday", J37+3, NA)))</f>
        <v>44230</v>
      </c>
      <c r="L37" s="6" t="str">
        <f t="shared" si="0"/>
        <v>Tuesday</v>
      </c>
      <c r="M37" s="70">
        <f t="shared" si="1"/>
        <v>44229.916666666664</v>
      </c>
      <c r="N37" s="70">
        <f t="shared" si="2"/>
        <v>44228.916666666664</v>
      </c>
      <c r="O37" s="76"/>
      <c r="P37" s="4"/>
    </row>
    <row r="38" spans="1:16" x14ac:dyDescent="0.2">
      <c r="A38" s="1" t="s">
        <v>12</v>
      </c>
      <c r="B38" s="1" t="s">
        <v>63</v>
      </c>
      <c r="C38" s="1" t="s">
        <v>17</v>
      </c>
      <c r="D38" s="4">
        <v>1.1305000000000001</v>
      </c>
      <c r="E38" s="4">
        <v>1.133</v>
      </c>
      <c r="F38" s="4">
        <v>8.0000000000000002E-3</v>
      </c>
      <c r="G38" s="1">
        <f>2*1000*(E38-D38)/F38</f>
        <v>624.9999999999867</v>
      </c>
      <c r="H38" s="1" t="s">
        <v>14</v>
      </c>
      <c r="I38" s="4" t="s">
        <v>50</v>
      </c>
      <c r="J38" s="6">
        <v>44229</v>
      </c>
      <c r="K38" s="5" cm="1">
        <f t="array" ref="K38">IF(OR(L38="Monday", OR( L38="Wednesday", L38="Saturday")), J38+2, IF(OR(L38="Tuesday", OR(L38="Sunday", L38="Thursday")), J38+1, IF(L38="Friday", J38+3, NA)))</f>
        <v>44230</v>
      </c>
      <c r="L38" s="6" t="str">
        <f t="shared" si="0"/>
        <v>Tuesday</v>
      </c>
      <c r="M38" s="70">
        <f t="shared" si="1"/>
        <v>44229.916666666664</v>
      </c>
      <c r="N38" s="70">
        <f t="shared" si="2"/>
        <v>44228.916666666664</v>
      </c>
      <c r="O38" s="76"/>
      <c r="P38" s="4"/>
    </row>
    <row r="39" spans="1:16" x14ac:dyDescent="0.2">
      <c r="A39" s="1" t="s">
        <v>12</v>
      </c>
      <c r="B39" s="1" t="s">
        <v>63</v>
      </c>
      <c r="C39" s="1" t="s">
        <v>17</v>
      </c>
      <c r="D39" s="4">
        <v>1.1153</v>
      </c>
      <c r="E39" s="4">
        <v>1.1165</v>
      </c>
      <c r="F39" s="4">
        <v>8.0000000000000002E-3</v>
      </c>
      <c r="G39" s="1">
        <f>2*1000*(E39-D39)/F39</f>
        <v>300.00000000002245</v>
      </c>
      <c r="H39" s="1" t="s">
        <v>14</v>
      </c>
      <c r="I39" s="4" t="s">
        <v>50</v>
      </c>
      <c r="J39" s="6">
        <v>44229</v>
      </c>
      <c r="K39" s="5" cm="1">
        <f t="array" ref="K39">IF(OR(L39="Monday", OR( L39="Wednesday", L39="Saturday")), J39+2, IF(OR(L39="Tuesday", OR(L39="Sunday", L39="Thursday")), J39+1, IF(L39="Friday", J39+3, NA)))</f>
        <v>44230</v>
      </c>
      <c r="L39" s="6" t="str">
        <f t="shared" si="0"/>
        <v>Tuesday</v>
      </c>
      <c r="M39" s="70">
        <f t="shared" si="1"/>
        <v>44229.916666666664</v>
      </c>
      <c r="N39" s="70">
        <f t="shared" si="2"/>
        <v>44228.916666666664</v>
      </c>
      <c r="O39" s="76"/>
      <c r="P39" s="4"/>
    </row>
    <row r="40" spans="1:16" x14ac:dyDescent="0.2">
      <c r="A40" s="1" t="s">
        <v>12</v>
      </c>
      <c r="B40" s="1" t="s">
        <v>63</v>
      </c>
      <c r="C40" s="1" t="s">
        <v>18</v>
      </c>
      <c r="D40" s="4">
        <v>1.1257999999999999</v>
      </c>
      <c r="E40" s="4">
        <v>1.1272</v>
      </c>
      <c r="F40" s="4">
        <v>8.0000000000000002E-3</v>
      </c>
      <c r="G40" s="1">
        <f>2*1000*(E40-D40)/F40</f>
        <v>350.00000000001694</v>
      </c>
      <c r="H40" s="1" t="s">
        <v>14</v>
      </c>
      <c r="I40" s="4" t="s">
        <v>50</v>
      </c>
      <c r="J40" s="6">
        <v>44229</v>
      </c>
      <c r="K40" s="5" cm="1">
        <f t="array" ref="K40">IF(OR(L40="Monday", OR( L40="Wednesday", L40="Saturday")), J40+2, IF(OR(L40="Tuesday", OR(L40="Sunday", L40="Thursday")), J40+1, IF(L40="Friday", J40+3, NA)))</f>
        <v>44230</v>
      </c>
      <c r="L40" s="6" t="str">
        <f t="shared" si="0"/>
        <v>Tuesday</v>
      </c>
      <c r="M40" s="70">
        <f t="shared" si="1"/>
        <v>44229.916666666664</v>
      </c>
      <c r="N40" s="70">
        <f t="shared" si="2"/>
        <v>44228.916666666664</v>
      </c>
      <c r="O40" s="76"/>
      <c r="P40" s="4"/>
    </row>
    <row r="41" spans="1:16" x14ac:dyDescent="0.2">
      <c r="A41" s="1" t="s">
        <v>12</v>
      </c>
      <c r="B41" s="1" t="s">
        <v>63</v>
      </c>
      <c r="C41" s="1" t="s">
        <v>18</v>
      </c>
      <c r="D41" s="4">
        <v>1.1368</v>
      </c>
      <c r="E41" s="4">
        <v>1.1385000000000001</v>
      </c>
      <c r="F41" s="4">
        <v>8.0000000000000002E-3</v>
      </c>
      <c r="G41" s="1">
        <f>2*1000*(E41-D41)/F41</f>
        <v>425.0000000000087</v>
      </c>
      <c r="H41" s="1" t="s">
        <v>14</v>
      </c>
      <c r="I41" s="4" t="s">
        <v>50</v>
      </c>
      <c r="J41" s="6">
        <v>44229</v>
      </c>
      <c r="K41" s="5" cm="1">
        <f t="array" ref="K41">IF(OR(L41="Monday", OR( L41="Wednesday", L41="Saturday")), J41+2, IF(OR(L41="Tuesday", OR(L41="Sunday", L41="Thursday")), J41+1, IF(L41="Friday", J41+3, NA)))</f>
        <v>44230</v>
      </c>
      <c r="L41" s="6" t="str">
        <f t="shared" si="0"/>
        <v>Tuesday</v>
      </c>
      <c r="M41" s="70">
        <f t="shared" si="1"/>
        <v>44229.916666666664</v>
      </c>
      <c r="N41" s="70">
        <f t="shared" si="2"/>
        <v>44228.916666666664</v>
      </c>
      <c r="O41" s="76"/>
      <c r="P41" s="4"/>
    </row>
    <row r="42" spans="1:16" x14ac:dyDescent="0.2">
      <c r="A42" s="1" t="s">
        <v>12</v>
      </c>
      <c r="B42" s="1" t="s">
        <v>63</v>
      </c>
      <c r="C42" s="1" t="s">
        <v>13</v>
      </c>
      <c r="D42" s="4">
        <v>1.1745000000000001</v>
      </c>
      <c r="E42" s="4">
        <v>1.1752</v>
      </c>
      <c r="F42" s="4">
        <v>8.0000000000000002E-3</v>
      </c>
      <c r="G42" s="7">
        <f>1000*(E42-D42)/F42</f>
        <v>87.499999999990365</v>
      </c>
      <c r="H42" s="1" t="s">
        <v>14</v>
      </c>
      <c r="I42" s="4" t="s">
        <v>51</v>
      </c>
      <c r="J42" s="6">
        <v>44229</v>
      </c>
      <c r="K42" s="5" cm="1">
        <f t="array" ref="K42">IF(OR(L42="Monday", OR( L42="Wednesday", L42="Saturday")), J42+2, IF(OR(L42="Tuesday", OR(L42="Sunday", L42="Thursday")), J42+1, IF(L42="Friday", J42+3, NA)))</f>
        <v>44230</v>
      </c>
      <c r="L42" s="6" t="str">
        <f t="shared" si="0"/>
        <v>Tuesday</v>
      </c>
      <c r="M42" s="70">
        <f t="shared" si="1"/>
        <v>44229.916666666664</v>
      </c>
      <c r="N42" s="70">
        <f t="shared" si="2"/>
        <v>44228.916666666664</v>
      </c>
      <c r="O42" s="76"/>
      <c r="P42" s="4"/>
    </row>
    <row r="43" spans="1:16" x14ac:dyDescent="0.2">
      <c r="A43" s="1" t="s">
        <v>12</v>
      </c>
      <c r="B43" s="1" t="s">
        <v>63</v>
      </c>
      <c r="C43" s="1" t="s">
        <v>13</v>
      </c>
      <c r="D43" s="4">
        <v>1.1416999999999999</v>
      </c>
      <c r="E43" s="4">
        <v>1.1440999999999999</v>
      </c>
      <c r="F43" s="4">
        <v>8.0000000000000002E-3</v>
      </c>
      <c r="G43" s="7">
        <f>1000*(E43-D43)/F43</f>
        <v>299.99999999999471</v>
      </c>
      <c r="H43" s="1" t="s">
        <v>14</v>
      </c>
      <c r="I43" s="4" t="s">
        <v>51</v>
      </c>
      <c r="J43" s="6">
        <v>44229</v>
      </c>
      <c r="K43" s="5" cm="1">
        <f t="array" ref="K43">IF(OR(L43="Monday", OR( L43="Wednesday", L43="Saturday")), J43+2, IF(OR(L43="Tuesday", OR(L43="Sunday", L43="Thursday")), J43+1, IF(L43="Friday", J43+3, NA)))</f>
        <v>44230</v>
      </c>
      <c r="L43" s="6" t="str">
        <f t="shared" si="0"/>
        <v>Tuesday</v>
      </c>
      <c r="M43" s="70">
        <f t="shared" si="1"/>
        <v>44229.916666666664</v>
      </c>
      <c r="N43" s="70">
        <f t="shared" si="2"/>
        <v>44228.916666666664</v>
      </c>
      <c r="O43" s="76"/>
      <c r="P43" s="4"/>
    </row>
    <row r="44" spans="1:16" x14ac:dyDescent="0.2">
      <c r="A44" s="1" t="s">
        <v>12</v>
      </c>
      <c r="B44" s="1" t="s">
        <v>63</v>
      </c>
      <c r="C44" s="4" t="s">
        <v>16</v>
      </c>
      <c r="D44" s="4">
        <v>1.1097999999999999</v>
      </c>
      <c r="E44" s="4">
        <v>1.1117999999999999</v>
      </c>
      <c r="F44" s="4">
        <v>8.0000000000000002E-3</v>
      </c>
      <c r="G44" s="7">
        <f>1000*(E44-D44)/F44</f>
        <v>250.00000000000023</v>
      </c>
      <c r="H44" s="1" t="s">
        <v>14</v>
      </c>
      <c r="I44" s="4" t="s">
        <v>51</v>
      </c>
      <c r="J44" s="6">
        <v>44229</v>
      </c>
      <c r="K44" s="5" cm="1">
        <f t="array" ref="K44">IF(OR(L44="Monday", OR( L44="Wednesday", L44="Saturday")), J44+2, IF(OR(L44="Tuesday", OR(L44="Sunday", L44="Thursday")), J44+1, IF(L44="Friday", J44+3, NA)))</f>
        <v>44230</v>
      </c>
      <c r="L44" s="6" t="str">
        <f t="shared" si="0"/>
        <v>Tuesday</v>
      </c>
      <c r="M44" s="70">
        <f t="shared" si="1"/>
        <v>44229.916666666664</v>
      </c>
      <c r="N44" s="70">
        <f t="shared" si="2"/>
        <v>44228.916666666664</v>
      </c>
      <c r="O44" s="76"/>
      <c r="P44" s="4"/>
    </row>
    <row r="45" spans="1:16" x14ac:dyDescent="0.2">
      <c r="A45" s="1" t="s">
        <v>12</v>
      </c>
      <c r="B45" s="1" t="s">
        <v>63</v>
      </c>
      <c r="C45" s="4" t="s">
        <v>16</v>
      </c>
      <c r="D45" s="4">
        <v>1.1494</v>
      </c>
      <c r="E45" s="4">
        <v>1.1518999999999999</v>
      </c>
      <c r="F45" s="4">
        <v>8.0000000000000002E-3</v>
      </c>
      <c r="G45" s="7">
        <f>1000*(E45-D45)/F45</f>
        <v>312.49999999999335</v>
      </c>
      <c r="H45" s="1" t="s">
        <v>14</v>
      </c>
      <c r="I45" s="4" t="s">
        <v>51</v>
      </c>
      <c r="J45" s="6">
        <v>44229</v>
      </c>
      <c r="K45" s="5" cm="1">
        <f t="array" ref="K45">IF(OR(L45="Monday", OR( L45="Wednesday", L45="Saturday")), J45+2, IF(OR(L45="Tuesday", OR(L45="Sunday", L45="Thursday")), J45+1, IF(L45="Friday", J45+3, NA)))</f>
        <v>44230</v>
      </c>
      <c r="L45" s="6" t="str">
        <f t="shared" si="0"/>
        <v>Tuesday</v>
      </c>
      <c r="M45" s="70">
        <f t="shared" si="1"/>
        <v>44229.916666666664</v>
      </c>
      <c r="N45" s="70">
        <f t="shared" si="2"/>
        <v>44228.916666666664</v>
      </c>
      <c r="O45" s="76"/>
      <c r="P45" s="4"/>
    </row>
    <row r="46" spans="1:16" x14ac:dyDescent="0.2">
      <c r="A46" s="8" t="s">
        <v>12</v>
      </c>
      <c r="B46" s="8" t="s">
        <v>63</v>
      </c>
      <c r="C46" s="8" t="s">
        <v>17</v>
      </c>
      <c r="D46" s="9">
        <v>1.1717</v>
      </c>
      <c r="E46" s="9">
        <v>1.1523000000000001</v>
      </c>
      <c r="F46" s="9">
        <v>8.0000000000000002E-3</v>
      </c>
      <c r="G46" s="27" t="e">
        <f>NA()</f>
        <v>#N/A</v>
      </c>
      <c r="H46" s="8" t="s">
        <v>14</v>
      </c>
      <c r="I46" s="9" t="s">
        <v>51</v>
      </c>
      <c r="J46" s="10">
        <v>44229</v>
      </c>
      <c r="K46" s="73" cm="1">
        <f t="array" ref="K46">IF(OR(L46="Monday", OR( L46="Wednesday", L46="Saturday")), J46+2, IF(OR(L46="Tuesday", OR(L46="Sunday", L46="Thursday")), J46+1, IF(L46="Friday", J46+3, NA)))</f>
        <v>44230</v>
      </c>
      <c r="L46" s="10" t="str">
        <f t="shared" si="0"/>
        <v>Tuesday</v>
      </c>
      <c r="M46" s="74">
        <f t="shared" si="1"/>
        <v>44229.916666666664</v>
      </c>
      <c r="N46" s="74">
        <f t="shared" si="2"/>
        <v>44228.916666666664</v>
      </c>
      <c r="O46" s="77" t="s">
        <v>59</v>
      </c>
      <c r="P46" s="4"/>
    </row>
    <row r="47" spans="1:16" x14ac:dyDescent="0.2">
      <c r="A47" s="1" t="s">
        <v>12</v>
      </c>
      <c r="B47" s="1" t="s">
        <v>63</v>
      </c>
      <c r="C47" s="1" t="s">
        <v>17</v>
      </c>
      <c r="D47" s="4">
        <v>1.1575</v>
      </c>
      <c r="E47" s="4">
        <v>1.159</v>
      </c>
      <c r="F47" s="4">
        <v>8.0000000000000002E-3</v>
      </c>
      <c r="G47" s="1">
        <f>2*1000*(E47-D47)/F47</f>
        <v>375.00000000001421</v>
      </c>
      <c r="H47" s="1" t="s">
        <v>14</v>
      </c>
      <c r="I47" s="4" t="s">
        <v>51</v>
      </c>
      <c r="J47" s="6">
        <v>44229</v>
      </c>
      <c r="K47" s="5" cm="1">
        <f t="array" ref="K47">IF(OR(L47="Monday", OR( L47="Wednesday", L47="Saturday")), J47+2, IF(OR(L47="Tuesday", OR(L47="Sunday", L47="Thursday")), J47+1, IF(L47="Friday", J47+3, NA)))</f>
        <v>44230</v>
      </c>
      <c r="L47" s="6" t="str">
        <f t="shared" si="0"/>
        <v>Tuesday</v>
      </c>
      <c r="M47" s="70">
        <f t="shared" si="1"/>
        <v>44229.916666666664</v>
      </c>
      <c r="N47" s="70">
        <f t="shared" si="2"/>
        <v>44228.916666666664</v>
      </c>
      <c r="O47" s="76"/>
      <c r="P47" s="4"/>
    </row>
    <row r="48" spans="1:16" x14ac:dyDescent="0.2">
      <c r="A48" s="1" t="s">
        <v>12</v>
      </c>
      <c r="B48" s="1" t="s">
        <v>63</v>
      </c>
      <c r="C48" s="1" t="s">
        <v>18</v>
      </c>
      <c r="D48" s="4">
        <v>1.1900999999999999</v>
      </c>
      <c r="E48" s="4">
        <v>1.1904999999999999</v>
      </c>
      <c r="F48" s="4">
        <v>8.0000000000000002E-3</v>
      </c>
      <c r="G48" s="1">
        <f>2*1000*(E48-D48)/F48</f>
        <v>99.999999999988987</v>
      </c>
      <c r="H48" s="1" t="s">
        <v>14</v>
      </c>
      <c r="I48" s="4" t="s">
        <v>51</v>
      </c>
      <c r="J48" s="6">
        <v>44229</v>
      </c>
      <c r="K48" s="5" cm="1">
        <f t="array" ref="K48">IF(OR(L48="Monday", OR( L48="Wednesday", L48="Saturday")), J48+2, IF(OR(L48="Tuesday", OR(L48="Sunday", L48="Thursday")), J48+1, IF(L48="Friday", J48+3, NA)))</f>
        <v>44230</v>
      </c>
      <c r="L48" s="6" t="str">
        <f t="shared" si="0"/>
        <v>Tuesday</v>
      </c>
      <c r="M48" s="70">
        <f t="shared" si="1"/>
        <v>44229.916666666664</v>
      </c>
      <c r="N48" s="70">
        <f t="shared" si="2"/>
        <v>44228.916666666664</v>
      </c>
      <c r="O48" s="76"/>
      <c r="P48" s="4"/>
    </row>
    <row r="49" spans="1:16" x14ac:dyDescent="0.2">
      <c r="A49" s="1" t="s">
        <v>12</v>
      </c>
      <c r="B49" s="1" t="s">
        <v>63</v>
      </c>
      <c r="C49" s="1" t="s">
        <v>18</v>
      </c>
      <c r="D49" s="4">
        <v>1.1637</v>
      </c>
      <c r="E49" s="4">
        <v>1.1648000000000001</v>
      </c>
      <c r="F49" s="4">
        <v>8.0000000000000002E-3</v>
      </c>
      <c r="G49" s="1">
        <f>2*1000*(E49-D49)/F49</f>
        <v>275.00000000002524</v>
      </c>
      <c r="H49" s="1" t="s">
        <v>14</v>
      </c>
      <c r="I49" s="4" t="s">
        <v>51</v>
      </c>
      <c r="J49" s="6">
        <v>44229</v>
      </c>
      <c r="K49" s="5" cm="1">
        <f t="array" ref="K49">IF(OR(L49="Monday", OR( L49="Wednesday", L49="Saturday")), J49+2, IF(OR(L49="Tuesday", OR(L49="Sunday", L49="Thursday")), J49+1, IF(L49="Friday", J49+3, NA)))</f>
        <v>44230</v>
      </c>
      <c r="L49" s="6" t="str">
        <f t="shared" si="0"/>
        <v>Tuesday</v>
      </c>
      <c r="M49" s="70">
        <f t="shared" si="1"/>
        <v>44229.916666666664</v>
      </c>
      <c r="N49" s="70">
        <f t="shared" si="2"/>
        <v>44228.916666666664</v>
      </c>
      <c r="O49" s="76"/>
      <c r="P49" s="4"/>
    </row>
    <row r="50" spans="1:16" x14ac:dyDescent="0.2">
      <c r="A50" s="4" t="s">
        <v>21</v>
      </c>
      <c r="B50" s="4" t="s">
        <v>64</v>
      </c>
      <c r="C50" s="4" t="s">
        <v>13</v>
      </c>
      <c r="D50" s="4"/>
      <c r="E50" s="4"/>
      <c r="F50" s="4"/>
      <c r="G50" s="7">
        <v>18.2</v>
      </c>
      <c r="H50" s="1" t="s">
        <v>14</v>
      </c>
      <c r="I50" s="4" t="s">
        <v>50</v>
      </c>
      <c r="J50" s="6">
        <v>44229</v>
      </c>
      <c r="K50" s="5" cm="1">
        <f t="array" ref="K50">IF(OR(L50="Monday", OR( L50="Wednesday", L50="Saturday")), J50+2, IF(OR(L50="Tuesday", OR(L50="Sunday", L50="Thursday")), J50+1, IF(L50="Friday", J50+3, NA)))</f>
        <v>44230</v>
      </c>
      <c r="L50" s="6" t="str">
        <f t="shared" si="0"/>
        <v>Tuesday</v>
      </c>
      <c r="M50" s="70">
        <f t="shared" si="1"/>
        <v>44229.916666666664</v>
      </c>
      <c r="N50" s="70">
        <f t="shared" si="2"/>
        <v>44228.916666666664</v>
      </c>
      <c r="O50" s="76"/>
      <c r="P50" s="4"/>
    </row>
    <row r="51" spans="1:16" x14ac:dyDescent="0.2">
      <c r="A51" s="4" t="s">
        <v>21</v>
      </c>
      <c r="B51" s="4" t="s">
        <v>64</v>
      </c>
      <c r="C51" s="4" t="s">
        <v>13</v>
      </c>
      <c r="D51" s="4"/>
      <c r="E51" s="4"/>
      <c r="F51" s="4"/>
      <c r="G51" s="7">
        <v>17.8</v>
      </c>
      <c r="H51" s="1" t="s">
        <v>14</v>
      </c>
      <c r="I51" s="4" t="s">
        <v>50</v>
      </c>
      <c r="J51" s="6">
        <v>44229</v>
      </c>
      <c r="K51" s="5" cm="1">
        <f t="array" ref="K51">IF(OR(L51="Monday", OR( L51="Wednesday", L51="Saturday")), J51+2, IF(OR(L51="Tuesday", OR(L51="Sunday", L51="Thursday")), J51+1, IF(L51="Friday", J51+3, NA)))</f>
        <v>44230</v>
      </c>
      <c r="L51" s="6" t="str">
        <f t="shared" si="0"/>
        <v>Tuesday</v>
      </c>
      <c r="M51" s="70">
        <f t="shared" si="1"/>
        <v>44229.916666666664</v>
      </c>
      <c r="N51" s="70">
        <f t="shared" si="2"/>
        <v>44228.916666666664</v>
      </c>
      <c r="O51" s="76"/>
      <c r="P51" s="4"/>
    </row>
    <row r="52" spans="1:16" x14ac:dyDescent="0.2">
      <c r="A52" s="4" t="s">
        <v>21</v>
      </c>
      <c r="B52" s="4" t="s">
        <v>64</v>
      </c>
      <c r="C52" s="4" t="s">
        <v>13</v>
      </c>
      <c r="D52" s="4"/>
      <c r="E52" s="4"/>
      <c r="F52" s="4"/>
      <c r="G52" s="7">
        <v>16.899999999999999</v>
      </c>
      <c r="H52" s="1" t="s">
        <v>14</v>
      </c>
      <c r="I52" s="4" t="s">
        <v>51</v>
      </c>
      <c r="J52" s="6">
        <v>44229</v>
      </c>
      <c r="K52" s="5" cm="1">
        <f t="array" ref="K52">IF(OR(L52="Monday", OR( L52="Wednesday", L52="Saturday")), J52+2, IF(OR(L52="Tuesday", OR(L52="Sunday", L52="Thursday")), J52+1, IF(L52="Friday", J52+3, NA)))</f>
        <v>44230</v>
      </c>
      <c r="L52" s="6" t="str">
        <f t="shared" si="0"/>
        <v>Tuesday</v>
      </c>
      <c r="M52" s="70">
        <f t="shared" si="1"/>
        <v>44229.916666666664</v>
      </c>
      <c r="N52" s="70">
        <f t="shared" si="2"/>
        <v>44228.916666666664</v>
      </c>
      <c r="O52" s="76"/>
      <c r="P52" s="4"/>
    </row>
    <row r="53" spans="1:16" x14ac:dyDescent="0.2">
      <c r="A53" s="4" t="s">
        <v>21</v>
      </c>
      <c r="B53" s="4" t="s">
        <v>64</v>
      </c>
      <c r="C53" s="4" t="s">
        <v>13</v>
      </c>
      <c r="D53" s="4"/>
      <c r="E53" s="4"/>
      <c r="F53" s="4"/>
      <c r="G53" s="7">
        <v>17</v>
      </c>
      <c r="H53" s="1" t="s">
        <v>14</v>
      </c>
      <c r="I53" s="4" t="s">
        <v>51</v>
      </c>
      <c r="J53" s="6">
        <v>44229</v>
      </c>
      <c r="K53" s="5" cm="1">
        <f t="array" ref="K53">IF(OR(L53="Monday", OR( L53="Wednesday", L53="Saturday")), J53+2, IF(OR(L53="Tuesday", OR(L53="Sunday", L53="Thursday")), J53+1, IF(L53="Friday", J53+3, NA)))</f>
        <v>44230</v>
      </c>
      <c r="L53" s="6" t="str">
        <f t="shared" si="0"/>
        <v>Tuesday</v>
      </c>
      <c r="M53" s="70">
        <f t="shared" si="1"/>
        <v>44229.916666666664</v>
      </c>
      <c r="N53" s="70">
        <f t="shared" si="2"/>
        <v>44228.916666666664</v>
      </c>
      <c r="O53" s="76"/>
      <c r="P53" s="4"/>
    </row>
    <row r="54" spans="1:16" x14ac:dyDescent="0.2">
      <c r="A54" s="4" t="s">
        <v>22</v>
      </c>
      <c r="B54" s="4" t="s">
        <v>63</v>
      </c>
      <c r="C54" s="4" t="s">
        <v>13</v>
      </c>
      <c r="D54" s="4"/>
      <c r="E54" s="4"/>
      <c r="F54" s="4"/>
      <c r="G54" s="7">
        <v>7.33</v>
      </c>
      <c r="H54" s="4" t="s">
        <v>62</v>
      </c>
      <c r="I54" s="4" t="s">
        <v>50</v>
      </c>
      <c r="J54" s="6">
        <v>44229</v>
      </c>
      <c r="K54" s="5" cm="1">
        <f t="array" ref="K54">IF(OR(L54="Monday", OR( L54="Wednesday", L54="Saturday")), J54+2, IF(OR(L54="Tuesday", OR(L54="Sunday", L54="Thursday")), J54+1, IF(L54="Friday", J54+3, NA)))</f>
        <v>44230</v>
      </c>
      <c r="L54" s="6" t="str">
        <f t="shared" si="0"/>
        <v>Tuesday</v>
      </c>
      <c r="M54" s="70">
        <f t="shared" si="1"/>
        <v>44229.916666666664</v>
      </c>
      <c r="N54" s="70">
        <f t="shared" si="2"/>
        <v>44228.916666666664</v>
      </c>
      <c r="O54" s="76"/>
      <c r="P54" s="4"/>
    </row>
    <row r="55" spans="1:16" x14ac:dyDescent="0.2">
      <c r="A55" s="4" t="s">
        <v>22</v>
      </c>
      <c r="B55" s="4" t="s">
        <v>63</v>
      </c>
      <c r="C55" s="4" t="s">
        <v>13</v>
      </c>
      <c r="D55" s="4"/>
      <c r="E55" s="4"/>
      <c r="F55" s="4"/>
      <c r="G55" s="7">
        <v>7.52</v>
      </c>
      <c r="H55" s="4" t="s">
        <v>62</v>
      </c>
      <c r="I55" s="4" t="s">
        <v>51</v>
      </c>
      <c r="J55" s="6">
        <v>44229</v>
      </c>
      <c r="K55" s="5" cm="1">
        <f t="array" ref="K55">IF(OR(L55="Monday", OR( L55="Wednesday", L55="Saturday")), J55+2, IF(OR(L55="Tuesday", OR(L55="Sunday", L55="Thursday")), J55+1, IF(L55="Friday", J55+3, NA)))</f>
        <v>44230</v>
      </c>
      <c r="L55" s="6" t="str">
        <f t="shared" si="0"/>
        <v>Tuesday</v>
      </c>
      <c r="M55" s="70">
        <f t="shared" si="1"/>
        <v>44229.916666666664</v>
      </c>
      <c r="N55" s="70">
        <f t="shared" si="2"/>
        <v>44228.916666666664</v>
      </c>
      <c r="O55" s="76"/>
      <c r="P55" s="4"/>
    </row>
    <row r="56" spans="1:16" x14ac:dyDescent="0.2">
      <c r="A56" s="1" t="s">
        <v>12</v>
      </c>
      <c r="B56" s="1" t="s">
        <v>63</v>
      </c>
      <c r="C56" s="1" t="s">
        <v>13</v>
      </c>
      <c r="D56" s="4">
        <v>1.4202999999999999</v>
      </c>
      <c r="E56" s="4">
        <v>1.4235</v>
      </c>
      <c r="F56" s="4">
        <v>8.0000000000000002E-3</v>
      </c>
      <c r="G56" s="4">
        <f t="shared" ref="G56:G65" si="5">1000*(E56-D56)/F56</f>
        <v>400.00000000001143</v>
      </c>
      <c r="H56" s="1" t="s">
        <v>14</v>
      </c>
      <c r="I56" s="4" t="s">
        <v>50</v>
      </c>
      <c r="J56" s="6">
        <v>44229</v>
      </c>
      <c r="K56" s="5" cm="1">
        <f t="array" ref="K56">IF(OR(L56="Monday", OR( L56="Wednesday", L56="Saturday")), J56+2, IF(OR(L56="Tuesday", OR(L56="Sunday", L56="Thursday")), J56+1, IF(L56="Friday", J56+3, NA)))</f>
        <v>44230</v>
      </c>
      <c r="L56" s="6" t="str">
        <f t="shared" si="0"/>
        <v>Tuesday</v>
      </c>
      <c r="M56" s="70">
        <f t="shared" si="1"/>
        <v>44229.916666666664</v>
      </c>
      <c r="N56" s="70">
        <f t="shared" si="2"/>
        <v>44228.916666666664</v>
      </c>
      <c r="O56" s="76"/>
      <c r="P56" s="4"/>
    </row>
    <row r="57" spans="1:16" x14ac:dyDescent="0.2">
      <c r="A57" s="1" t="s">
        <v>12</v>
      </c>
      <c r="B57" s="1" t="s">
        <v>63</v>
      </c>
      <c r="C57" s="1" t="s">
        <v>13</v>
      </c>
      <c r="D57" s="4">
        <v>1.1433</v>
      </c>
      <c r="E57" s="4">
        <v>1.1464000000000001</v>
      </c>
      <c r="F57" s="4">
        <v>8.0000000000000002E-3</v>
      </c>
      <c r="G57" s="4">
        <f t="shared" si="5"/>
        <v>387.50000000001285</v>
      </c>
      <c r="H57" s="1" t="s">
        <v>14</v>
      </c>
      <c r="I57" s="4" t="s">
        <v>50</v>
      </c>
      <c r="J57" s="6">
        <v>44229</v>
      </c>
      <c r="K57" s="5" cm="1">
        <f t="array" ref="K57">IF(OR(L57="Monday", OR( L57="Wednesday", L57="Saturday")), J57+2, IF(OR(L57="Tuesday", OR(L57="Sunday", L57="Thursday")), J57+1, IF(L57="Friday", J57+3, NA)))</f>
        <v>44230</v>
      </c>
      <c r="L57" s="6" t="str">
        <f t="shared" si="0"/>
        <v>Tuesday</v>
      </c>
      <c r="M57" s="70">
        <f t="shared" si="1"/>
        <v>44229.916666666664</v>
      </c>
      <c r="N57" s="70">
        <f t="shared" si="2"/>
        <v>44228.916666666664</v>
      </c>
      <c r="O57" s="76"/>
      <c r="P57" s="4"/>
    </row>
    <row r="58" spans="1:16" x14ac:dyDescent="0.2">
      <c r="A58" s="4" t="s">
        <v>19</v>
      </c>
      <c r="B58" s="4" t="s">
        <v>63</v>
      </c>
      <c r="C58" s="4" t="s">
        <v>13</v>
      </c>
      <c r="D58" s="4">
        <v>4.32</v>
      </c>
      <c r="E58" s="4">
        <v>4.359</v>
      </c>
      <c r="F58" s="4">
        <v>0.05</v>
      </c>
      <c r="G58" s="7">
        <f t="shared" si="5"/>
        <v>779.99999999999397</v>
      </c>
      <c r="H58" s="4" t="s">
        <v>14</v>
      </c>
      <c r="I58" s="4" t="s">
        <v>50</v>
      </c>
      <c r="J58" s="6">
        <v>44229</v>
      </c>
      <c r="K58" s="5" cm="1">
        <f t="array" ref="K58">IF(OR(L58="Monday", OR( L58="Wednesday", L58="Saturday")), J58+2, IF(OR(L58="Tuesday", OR(L58="Sunday", L58="Thursday")), J58+1, IF(L58="Friday", J58+3, NA)))</f>
        <v>44230</v>
      </c>
      <c r="L58" s="6" t="str">
        <f t="shared" si="0"/>
        <v>Tuesday</v>
      </c>
      <c r="M58" s="70">
        <f t="shared" si="1"/>
        <v>44229.916666666664</v>
      </c>
      <c r="N58" s="70">
        <f t="shared" si="2"/>
        <v>44228.916666666664</v>
      </c>
      <c r="O58" s="76"/>
      <c r="P58" s="4"/>
    </row>
    <row r="59" spans="1:16" x14ac:dyDescent="0.2">
      <c r="A59" s="4" t="s">
        <v>19</v>
      </c>
      <c r="B59" s="4" t="s">
        <v>63</v>
      </c>
      <c r="C59" s="4" t="s">
        <v>13</v>
      </c>
      <c r="D59" s="4">
        <v>4.3518999999999997</v>
      </c>
      <c r="E59" s="4">
        <v>4.3922999999999996</v>
      </c>
      <c r="F59" s="4">
        <v>0.05</v>
      </c>
      <c r="G59" s="7">
        <f t="shared" si="5"/>
        <v>807.99999999999977</v>
      </c>
      <c r="H59" s="4" t="s">
        <v>14</v>
      </c>
      <c r="I59" s="4" t="s">
        <v>50</v>
      </c>
      <c r="J59" s="6">
        <v>44229</v>
      </c>
      <c r="K59" s="5" cm="1">
        <f t="array" ref="K59">IF(OR(L59="Monday", OR( L59="Wednesday", L59="Saturday")), J59+2, IF(OR(L59="Tuesday", OR(L59="Sunday", L59="Thursday")), J59+1, IF(L59="Friday", J59+3, NA)))</f>
        <v>44230</v>
      </c>
      <c r="L59" s="6" t="str">
        <f t="shared" si="0"/>
        <v>Tuesday</v>
      </c>
      <c r="M59" s="70">
        <f t="shared" si="1"/>
        <v>44229.916666666664</v>
      </c>
      <c r="N59" s="70">
        <f t="shared" si="2"/>
        <v>44228.916666666664</v>
      </c>
      <c r="O59" s="76"/>
      <c r="P59" s="4"/>
    </row>
    <row r="60" spans="1:16" x14ac:dyDescent="0.2">
      <c r="A60" s="4" t="s">
        <v>19</v>
      </c>
      <c r="B60" s="4" t="s">
        <v>63</v>
      </c>
      <c r="C60" s="4" t="s">
        <v>13</v>
      </c>
      <c r="D60" s="4">
        <v>1.0562</v>
      </c>
      <c r="E60" s="4">
        <v>1.0609</v>
      </c>
      <c r="F60" s="4">
        <v>6.0000000000000001E-3</v>
      </c>
      <c r="G60" s="7">
        <f t="shared" si="5"/>
        <v>783.33333333332109</v>
      </c>
      <c r="H60" s="4" t="s">
        <v>14</v>
      </c>
      <c r="I60" s="4" t="s">
        <v>50</v>
      </c>
      <c r="J60" s="6">
        <v>44229</v>
      </c>
      <c r="K60" s="5" cm="1">
        <f t="array" ref="K60">IF(OR(L60="Monday", OR( L60="Wednesday", L60="Saturday")), J60+2, IF(OR(L60="Tuesday", OR(L60="Sunday", L60="Thursday")), J60+1, IF(L60="Friday", J60+3, NA)))</f>
        <v>44230</v>
      </c>
      <c r="L60" s="6" t="str">
        <f t="shared" si="0"/>
        <v>Tuesday</v>
      </c>
      <c r="M60" s="70">
        <f t="shared" si="1"/>
        <v>44229.916666666664</v>
      </c>
      <c r="N60" s="70">
        <f t="shared" si="2"/>
        <v>44228.916666666664</v>
      </c>
      <c r="O60" s="76"/>
      <c r="P60" s="4"/>
    </row>
    <row r="61" spans="1:16" x14ac:dyDescent="0.2">
      <c r="A61" s="4" t="s">
        <v>19</v>
      </c>
      <c r="B61" s="4" t="s">
        <v>63</v>
      </c>
      <c r="C61" s="4" t="s">
        <v>13</v>
      </c>
      <c r="D61" s="4">
        <v>1.0317000000000001</v>
      </c>
      <c r="E61" s="4">
        <v>1.0373000000000001</v>
      </c>
      <c r="F61" s="4">
        <v>6.0000000000000001E-3</v>
      </c>
      <c r="G61" s="7">
        <f t="shared" si="5"/>
        <v>933.33333333334156</v>
      </c>
      <c r="H61" s="4" t="s">
        <v>14</v>
      </c>
      <c r="I61" s="4" t="s">
        <v>50</v>
      </c>
      <c r="J61" s="6">
        <v>44229</v>
      </c>
      <c r="K61" s="5" cm="1">
        <f t="array" ref="K61">IF(OR(L61="Monday", OR( L61="Wednesday", L61="Saturday")), J61+2, IF(OR(L61="Tuesday", OR(L61="Sunday", L61="Thursday")), J61+1, IF(L61="Friday", J61+3, NA)))</f>
        <v>44230</v>
      </c>
      <c r="L61" s="6" t="str">
        <f t="shared" si="0"/>
        <v>Tuesday</v>
      </c>
      <c r="M61" s="70">
        <f t="shared" si="1"/>
        <v>44229.916666666664</v>
      </c>
      <c r="N61" s="70">
        <f t="shared" si="2"/>
        <v>44228.916666666664</v>
      </c>
      <c r="O61" s="76"/>
      <c r="P61" s="4"/>
    </row>
    <row r="62" spans="1:16" x14ac:dyDescent="0.2">
      <c r="A62" s="4" t="s">
        <v>19</v>
      </c>
      <c r="B62" s="4" t="s">
        <v>63</v>
      </c>
      <c r="C62" s="4" t="s">
        <v>13</v>
      </c>
      <c r="D62" s="4">
        <v>4.2831999999999999</v>
      </c>
      <c r="E62" s="4">
        <v>4.3150000000000004</v>
      </c>
      <c r="F62" s="4">
        <v>0.05</v>
      </c>
      <c r="G62" s="7">
        <f t="shared" si="5"/>
        <v>636.00000000000989</v>
      </c>
      <c r="H62" s="4" t="s">
        <v>14</v>
      </c>
      <c r="I62" s="4" t="s">
        <v>51</v>
      </c>
      <c r="J62" s="6">
        <v>44229</v>
      </c>
      <c r="K62" s="5" cm="1">
        <f t="array" ref="K62">IF(OR(L62="Monday", OR( L62="Wednesday", L62="Saturday")), J62+2, IF(OR(L62="Tuesday", OR(L62="Sunday", L62="Thursday")), J62+1, IF(L62="Friday", J62+3, NA)))</f>
        <v>44230</v>
      </c>
      <c r="L62" s="6" t="str">
        <f t="shared" si="0"/>
        <v>Tuesday</v>
      </c>
      <c r="M62" s="70">
        <f t="shared" si="1"/>
        <v>44229.916666666664</v>
      </c>
      <c r="N62" s="70">
        <f t="shared" si="2"/>
        <v>44228.916666666664</v>
      </c>
      <c r="O62" s="76"/>
      <c r="P62" s="4"/>
    </row>
    <row r="63" spans="1:16" x14ac:dyDescent="0.2">
      <c r="A63" s="4" t="s">
        <v>19</v>
      </c>
      <c r="B63" s="4" t="s">
        <v>63</v>
      </c>
      <c r="C63" s="4" t="s">
        <v>13</v>
      </c>
      <c r="D63" s="4">
        <v>4.2281000000000004</v>
      </c>
      <c r="E63" s="4">
        <v>4.2615999999999996</v>
      </c>
      <c r="F63" s="4">
        <v>0.05</v>
      </c>
      <c r="G63" s="7">
        <f t="shared" si="5"/>
        <v>669.99999999998386</v>
      </c>
      <c r="H63" s="4" t="s">
        <v>14</v>
      </c>
      <c r="I63" s="4" t="s">
        <v>51</v>
      </c>
      <c r="J63" s="6">
        <v>44229</v>
      </c>
      <c r="K63" s="5" cm="1">
        <f t="array" ref="K63">IF(OR(L63="Monday", OR( L63="Wednesday", L63="Saturday")), J63+2, IF(OR(L63="Tuesday", OR(L63="Sunday", L63="Thursday")), J63+1, IF(L63="Friday", J63+3, NA)))</f>
        <v>44230</v>
      </c>
      <c r="L63" s="6" t="str">
        <f t="shared" si="0"/>
        <v>Tuesday</v>
      </c>
      <c r="M63" s="70">
        <f t="shared" si="1"/>
        <v>44229.916666666664</v>
      </c>
      <c r="N63" s="70">
        <f t="shared" si="2"/>
        <v>44228.916666666664</v>
      </c>
      <c r="O63" s="76"/>
      <c r="P63" s="4"/>
    </row>
    <row r="64" spans="1:16" x14ac:dyDescent="0.2">
      <c r="A64" s="4" t="s">
        <v>19</v>
      </c>
      <c r="B64" s="4" t="s">
        <v>63</v>
      </c>
      <c r="C64" s="4" t="s">
        <v>13</v>
      </c>
      <c r="D64" s="4">
        <v>1.0766</v>
      </c>
      <c r="E64" s="4">
        <v>1.0811999999999999</v>
      </c>
      <c r="F64" s="4">
        <v>6.0000000000000001E-3</v>
      </c>
      <c r="G64" s="7">
        <f t="shared" si="5"/>
        <v>766.66666666665628</v>
      </c>
      <c r="H64" s="4" t="s">
        <v>14</v>
      </c>
      <c r="I64" s="4" t="s">
        <v>51</v>
      </c>
      <c r="J64" s="6">
        <v>44229</v>
      </c>
      <c r="K64" s="5" cm="1">
        <f t="array" ref="K64">IF(OR(L64="Monday", OR( L64="Wednesday", L64="Saturday")), J64+2, IF(OR(L64="Tuesday", OR(L64="Sunday", L64="Thursday")), J64+1, IF(L64="Friday", J64+3, NA)))</f>
        <v>44230</v>
      </c>
      <c r="L64" s="6" t="str">
        <f t="shared" si="0"/>
        <v>Tuesday</v>
      </c>
      <c r="M64" s="70">
        <f t="shared" si="1"/>
        <v>44229.916666666664</v>
      </c>
      <c r="N64" s="70">
        <f t="shared" si="2"/>
        <v>44228.916666666664</v>
      </c>
      <c r="O64" s="76"/>
      <c r="P64" s="4"/>
    </row>
    <row r="65" spans="1:16" x14ac:dyDescent="0.2">
      <c r="A65" s="4" t="s">
        <v>19</v>
      </c>
      <c r="B65" s="4" t="s">
        <v>63</v>
      </c>
      <c r="C65" s="4" t="s">
        <v>13</v>
      </c>
      <c r="D65" s="4">
        <v>1.0233000000000001</v>
      </c>
      <c r="E65" s="4">
        <v>1.0269999999999999</v>
      </c>
      <c r="F65" s="4">
        <v>6.0000000000000001E-3</v>
      </c>
      <c r="G65" s="7">
        <f t="shared" si="5"/>
        <v>616.66666666663571</v>
      </c>
      <c r="H65" s="4" t="s">
        <v>14</v>
      </c>
      <c r="I65" s="4" t="s">
        <v>51</v>
      </c>
      <c r="J65" s="6">
        <v>44229</v>
      </c>
      <c r="K65" s="5" cm="1">
        <f t="array" ref="K65">IF(OR(L65="Monday", OR( L65="Wednesday", L65="Saturday")), J65+2, IF(OR(L65="Tuesday", OR(L65="Sunday", L65="Thursday")), J65+1, IF(L65="Friday", J65+3, NA)))</f>
        <v>44230</v>
      </c>
      <c r="L65" s="6" t="str">
        <f t="shared" si="0"/>
        <v>Tuesday</v>
      </c>
      <c r="M65" s="70">
        <f t="shared" si="1"/>
        <v>44229.916666666664</v>
      </c>
      <c r="N65" s="70">
        <f t="shared" si="2"/>
        <v>44228.916666666664</v>
      </c>
      <c r="O65" s="76"/>
      <c r="P65" s="4"/>
    </row>
    <row r="66" spans="1:16" x14ac:dyDescent="0.2">
      <c r="A66" s="4" t="s">
        <v>19</v>
      </c>
      <c r="B66" s="4" t="s">
        <v>63</v>
      </c>
      <c r="C66" s="4" t="s">
        <v>17</v>
      </c>
      <c r="D66" s="4">
        <v>1.0314000000000001</v>
      </c>
      <c r="E66" s="4">
        <v>1.0339</v>
      </c>
      <c r="F66" s="4">
        <v>6.0000000000000001E-3</v>
      </c>
      <c r="G66" s="1">
        <f>2*1000*(E66-D66)/F66</f>
        <v>833.33333333331552</v>
      </c>
      <c r="H66" s="4" t="s">
        <v>14</v>
      </c>
      <c r="I66" s="4" t="s">
        <v>50</v>
      </c>
      <c r="J66" s="6">
        <v>44229</v>
      </c>
      <c r="K66" s="5" cm="1">
        <f t="array" ref="K66">IF(OR(L66="Monday", OR( L66="Wednesday", L66="Saturday")), J66+2, IF(OR(L66="Tuesday", OR(L66="Sunday", L66="Thursday")), J66+1, IF(L66="Friday", J66+3, NA)))</f>
        <v>44230</v>
      </c>
      <c r="L66" s="6" t="str">
        <f t="shared" ref="L66:L129" si="6">TEXT(J66, "dddd")</f>
        <v>Tuesday</v>
      </c>
      <c r="M66" s="70">
        <f t="shared" ref="M66:M129" si="7">J66+TIMEVALUE("22:00:00")</f>
        <v>44229.916666666664</v>
      </c>
      <c r="N66" s="70">
        <f t="shared" si="2"/>
        <v>44228.916666666664</v>
      </c>
      <c r="O66" s="76"/>
      <c r="P66" s="4"/>
    </row>
    <row r="67" spans="1:16" x14ac:dyDescent="0.2">
      <c r="A67" s="4" t="s">
        <v>19</v>
      </c>
      <c r="B67" s="4" t="s">
        <v>63</v>
      </c>
      <c r="C67" s="4" t="s">
        <v>17</v>
      </c>
      <c r="D67" s="4">
        <v>1.0274000000000001</v>
      </c>
      <c r="E67" s="4">
        <v>1.0289999999999999</v>
      </c>
      <c r="F67" s="4">
        <v>6.0000000000000001E-3</v>
      </c>
      <c r="G67" s="1">
        <f>2*1000*(E67-D67)/F67</f>
        <v>533.3333333332746</v>
      </c>
      <c r="H67" s="4" t="s">
        <v>14</v>
      </c>
      <c r="I67" s="4" t="s">
        <v>50</v>
      </c>
      <c r="J67" s="6">
        <v>44229</v>
      </c>
      <c r="K67" s="5" cm="1">
        <f t="array" ref="K67">IF(OR(L67="Monday", OR( L67="Wednesday", L67="Saturday")), J67+2, IF(OR(L67="Tuesday", OR(L67="Sunday", L67="Thursday")), J67+1, IF(L67="Friday", J67+3, NA)))</f>
        <v>44230</v>
      </c>
      <c r="L67" s="6" t="str">
        <f t="shared" si="6"/>
        <v>Tuesday</v>
      </c>
      <c r="M67" s="70">
        <f t="shared" si="7"/>
        <v>44229.916666666664</v>
      </c>
      <c r="N67" s="70">
        <f t="shared" ref="N67:N130" si="8">M67-1</f>
        <v>44228.916666666664</v>
      </c>
      <c r="O67" s="76"/>
      <c r="P67" s="4"/>
    </row>
    <row r="68" spans="1:16" x14ac:dyDescent="0.2">
      <c r="A68" s="4" t="s">
        <v>19</v>
      </c>
      <c r="B68" s="4" t="s">
        <v>63</v>
      </c>
      <c r="C68" s="4" t="s">
        <v>17</v>
      </c>
      <c r="D68" s="4">
        <v>1.0285</v>
      </c>
      <c r="E68" s="4">
        <v>1.0303</v>
      </c>
      <c r="F68" s="4">
        <v>6.0000000000000001E-3</v>
      </c>
      <c r="G68" s="1">
        <f>2*1000*(E68-D68)/F68</f>
        <v>600.00000000000796</v>
      </c>
      <c r="H68" s="4" t="s">
        <v>14</v>
      </c>
      <c r="I68" s="4" t="s">
        <v>51</v>
      </c>
      <c r="J68" s="6">
        <v>44229</v>
      </c>
      <c r="K68" s="5" cm="1">
        <f t="array" ref="K68">IF(OR(L68="Monday", OR( L68="Wednesday", L68="Saturday")), J68+2, IF(OR(L68="Tuesday", OR(L68="Sunday", L68="Thursday")), J68+1, IF(L68="Friday", J68+3, NA)))</f>
        <v>44230</v>
      </c>
      <c r="L68" s="6" t="str">
        <f t="shared" si="6"/>
        <v>Tuesday</v>
      </c>
      <c r="M68" s="70">
        <f t="shared" si="7"/>
        <v>44229.916666666664</v>
      </c>
      <c r="N68" s="70">
        <f t="shared" si="8"/>
        <v>44228.916666666664</v>
      </c>
      <c r="O68" s="76"/>
      <c r="P68" s="4"/>
    </row>
    <row r="69" spans="1:16" x14ac:dyDescent="0.2">
      <c r="A69" s="4" t="s">
        <v>19</v>
      </c>
      <c r="B69" s="4" t="s">
        <v>63</v>
      </c>
      <c r="C69" s="4" t="s">
        <v>17</v>
      </c>
      <c r="D69" s="4">
        <v>1.0447</v>
      </c>
      <c r="E69" s="4">
        <v>1.0457000000000001</v>
      </c>
      <c r="F69" s="4">
        <v>6.0000000000000001E-3</v>
      </c>
      <c r="G69" s="1">
        <f>2*1000*(E69-D69)/F69</f>
        <v>333.3333333333706</v>
      </c>
      <c r="H69" s="4" t="s">
        <v>14</v>
      </c>
      <c r="I69" s="4" t="s">
        <v>51</v>
      </c>
      <c r="J69" s="6">
        <v>44229</v>
      </c>
      <c r="K69" s="5" cm="1">
        <f t="array" ref="K69">IF(OR(L69="Monday", OR( L69="Wednesday", L69="Saturday")), J69+2, IF(OR(L69="Tuesday", OR(L69="Sunday", L69="Thursday")), J69+1, IF(L69="Friday", J69+3, NA)))</f>
        <v>44230</v>
      </c>
      <c r="L69" s="6" t="str">
        <f t="shared" si="6"/>
        <v>Tuesday</v>
      </c>
      <c r="M69" s="70">
        <f t="shared" si="7"/>
        <v>44229.916666666664</v>
      </c>
      <c r="N69" s="70">
        <f t="shared" si="8"/>
        <v>44228.916666666664</v>
      </c>
      <c r="O69" s="76"/>
      <c r="P69" s="4"/>
    </row>
    <row r="70" spans="1:16" x14ac:dyDescent="0.2">
      <c r="A70" s="4" t="s">
        <v>21</v>
      </c>
      <c r="B70" s="4" t="s">
        <v>64</v>
      </c>
      <c r="C70" s="4" t="s">
        <v>13</v>
      </c>
      <c r="D70" s="4"/>
      <c r="E70" s="4"/>
      <c r="F70" s="4"/>
      <c r="G70" s="7">
        <v>16.399999999999999</v>
      </c>
      <c r="H70" s="4" t="s">
        <v>14</v>
      </c>
      <c r="I70" s="4" t="s">
        <v>50</v>
      </c>
      <c r="J70" s="6">
        <v>44230</v>
      </c>
      <c r="K70" s="5" cm="1">
        <f t="array" ref="K70">IF(OR(L70="Monday", OR( L70="Wednesday", L70="Saturday")), J70+2, IF(OR(L70="Tuesday", OR(L70="Sunday", L70="Thursday")), J70+1, IF(L70="Friday", J70+3, NA)))</f>
        <v>44232</v>
      </c>
      <c r="L70" s="6" t="str">
        <f t="shared" si="6"/>
        <v>Wednesday</v>
      </c>
      <c r="M70" s="70">
        <f t="shared" si="7"/>
        <v>44230.916666666664</v>
      </c>
      <c r="N70" s="70">
        <f t="shared" si="8"/>
        <v>44229.916666666664</v>
      </c>
      <c r="O70" s="76"/>
      <c r="P70" s="4"/>
    </row>
    <row r="71" spans="1:16" x14ac:dyDescent="0.2">
      <c r="A71" s="4" t="s">
        <v>21</v>
      </c>
      <c r="B71" s="4" t="s">
        <v>64</v>
      </c>
      <c r="C71" s="4" t="s">
        <v>13</v>
      </c>
      <c r="D71" s="4"/>
      <c r="E71" s="4"/>
      <c r="F71" s="4"/>
      <c r="G71" s="7">
        <v>16.100000000000001</v>
      </c>
      <c r="H71" s="4" t="s">
        <v>14</v>
      </c>
      <c r="I71" s="4" t="s">
        <v>50</v>
      </c>
      <c r="J71" s="6">
        <v>44230</v>
      </c>
      <c r="K71" s="5" cm="1">
        <f t="array" ref="K71">IF(OR(L71="Monday", OR( L71="Wednesday", L71="Saturday")), J71+2, IF(OR(L71="Tuesday", OR(L71="Sunday", L71="Thursday")), J71+1, IF(L71="Friday", J71+3, NA)))</f>
        <v>44232</v>
      </c>
      <c r="L71" s="6" t="str">
        <f t="shared" si="6"/>
        <v>Wednesday</v>
      </c>
      <c r="M71" s="70">
        <f t="shared" si="7"/>
        <v>44230.916666666664</v>
      </c>
      <c r="N71" s="70">
        <f t="shared" si="8"/>
        <v>44229.916666666664</v>
      </c>
      <c r="O71" s="76"/>
      <c r="P71" s="4"/>
    </row>
    <row r="72" spans="1:16" x14ac:dyDescent="0.2">
      <c r="A72" s="4" t="s">
        <v>21</v>
      </c>
      <c r="B72" s="4" t="s">
        <v>64</v>
      </c>
      <c r="C72" s="4" t="s">
        <v>13</v>
      </c>
      <c r="D72" s="4"/>
      <c r="E72" s="4"/>
      <c r="F72" s="4"/>
      <c r="G72" s="7">
        <v>16.399999999999999</v>
      </c>
      <c r="H72" s="4" t="s">
        <v>14</v>
      </c>
      <c r="I72" s="4" t="s">
        <v>51</v>
      </c>
      <c r="J72" s="6">
        <v>44230</v>
      </c>
      <c r="K72" s="5" cm="1">
        <f t="array" ref="K72">IF(OR(L72="Monday", OR( L72="Wednesday", L72="Saturday")), J72+2, IF(OR(L72="Tuesday", OR(L72="Sunday", L72="Thursday")), J72+1, IF(L72="Friday", J72+3, NA)))</f>
        <v>44232</v>
      </c>
      <c r="L72" s="6" t="str">
        <f t="shared" si="6"/>
        <v>Wednesday</v>
      </c>
      <c r="M72" s="70">
        <f t="shared" si="7"/>
        <v>44230.916666666664</v>
      </c>
      <c r="N72" s="70">
        <f t="shared" si="8"/>
        <v>44229.916666666664</v>
      </c>
      <c r="O72" s="76"/>
      <c r="P72" s="4"/>
    </row>
    <row r="73" spans="1:16" x14ac:dyDescent="0.2">
      <c r="A73" s="4" t="s">
        <v>21</v>
      </c>
      <c r="B73" s="4" t="s">
        <v>64</v>
      </c>
      <c r="C73" s="4" t="s">
        <v>13</v>
      </c>
      <c r="D73" s="4"/>
      <c r="E73" s="4"/>
      <c r="F73" s="4"/>
      <c r="G73" s="7">
        <v>16</v>
      </c>
      <c r="H73" s="4" t="s">
        <v>14</v>
      </c>
      <c r="I73" s="4" t="s">
        <v>51</v>
      </c>
      <c r="J73" s="6">
        <v>44230</v>
      </c>
      <c r="K73" s="5" cm="1">
        <f t="array" ref="K73">IF(OR(L73="Monday", OR( L73="Wednesday", L73="Saturday")), J73+2, IF(OR(L73="Tuesday", OR(L73="Sunday", L73="Thursday")), J73+1, IF(L73="Friday", J73+3, NA)))</f>
        <v>44232</v>
      </c>
      <c r="L73" s="6" t="str">
        <f t="shared" si="6"/>
        <v>Wednesday</v>
      </c>
      <c r="M73" s="70">
        <f t="shared" si="7"/>
        <v>44230.916666666664</v>
      </c>
      <c r="N73" s="70">
        <f t="shared" si="8"/>
        <v>44229.916666666664</v>
      </c>
      <c r="O73" s="76"/>
      <c r="P73" s="4"/>
    </row>
    <row r="74" spans="1:16" x14ac:dyDescent="0.2">
      <c r="A74" s="4" t="s">
        <v>12</v>
      </c>
      <c r="B74" s="4" t="s">
        <v>63</v>
      </c>
      <c r="C74" s="1" t="s">
        <v>17</v>
      </c>
      <c r="D74" s="4">
        <v>1.1564000000000001</v>
      </c>
      <c r="E74" s="4">
        <v>1.1580999999999999</v>
      </c>
      <c r="F74" s="4">
        <v>0.01</v>
      </c>
      <c r="G74" s="1">
        <f>2*1000*(E74-D74)/F74</f>
        <v>339.99999999996254</v>
      </c>
      <c r="H74" s="4" t="s">
        <v>14</v>
      </c>
      <c r="I74" s="4" t="s">
        <v>50</v>
      </c>
      <c r="J74" s="6">
        <v>44230</v>
      </c>
      <c r="K74" s="5" cm="1">
        <f t="array" ref="K74">IF(OR(L74="Monday", OR( L74="Wednesday", L74="Saturday")), J74+2, IF(OR(L74="Tuesday", OR(L74="Sunday", L74="Thursday")), J74+1, IF(L74="Friday", J74+3, NA)))</f>
        <v>44232</v>
      </c>
      <c r="L74" s="6" t="str">
        <f t="shared" si="6"/>
        <v>Wednesday</v>
      </c>
      <c r="M74" s="70">
        <f t="shared" si="7"/>
        <v>44230.916666666664</v>
      </c>
      <c r="N74" s="70">
        <f t="shared" si="8"/>
        <v>44229.916666666664</v>
      </c>
      <c r="O74" s="76"/>
      <c r="P74" s="4"/>
    </row>
    <row r="75" spans="1:16" x14ac:dyDescent="0.2">
      <c r="A75" s="4" t="s">
        <v>12</v>
      </c>
      <c r="B75" s="4" t="s">
        <v>63</v>
      </c>
      <c r="C75" s="1" t="s">
        <v>17</v>
      </c>
      <c r="D75" s="4">
        <v>1.1297999999999999</v>
      </c>
      <c r="E75" s="4">
        <v>1.1314</v>
      </c>
      <c r="F75" s="4">
        <v>0.01</v>
      </c>
      <c r="G75" s="1">
        <f>2*1000*(E75-D75)/F75</f>
        <v>320.00000000000915</v>
      </c>
      <c r="H75" s="4" t="s">
        <v>14</v>
      </c>
      <c r="I75" s="4" t="s">
        <v>50</v>
      </c>
      <c r="J75" s="6">
        <v>44230</v>
      </c>
      <c r="K75" s="5" cm="1">
        <f t="array" ref="K75">IF(OR(L75="Monday", OR( L75="Wednesday", L75="Saturday")), J75+2, IF(OR(L75="Tuesday", OR(L75="Sunday", L75="Thursday")), J75+1, IF(L75="Friday", J75+3, NA)))</f>
        <v>44232</v>
      </c>
      <c r="L75" s="6" t="str">
        <f t="shared" si="6"/>
        <v>Wednesday</v>
      </c>
      <c r="M75" s="70">
        <f t="shared" si="7"/>
        <v>44230.916666666664</v>
      </c>
      <c r="N75" s="70">
        <f t="shared" si="8"/>
        <v>44229.916666666664</v>
      </c>
      <c r="O75" s="76"/>
      <c r="P75" s="4"/>
    </row>
    <row r="76" spans="1:16" x14ac:dyDescent="0.2">
      <c r="A76" s="4" t="s">
        <v>12</v>
      </c>
      <c r="B76" s="4" t="s">
        <v>63</v>
      </c>
      <c r="C76" s="1" t="s">
        <v>18</v>
      </c>
      <c r="D76" s="4">
        <v>1.1451</v>
      </c>
      <c r="E76" s="4">
        <v>1.1465000000000001</v>
      </c>
      <c r="F76" s="4">
        <v>0.01</v>
      </c>
      <c r="G76" s="1">
        <f>2*1000*(E76-D76)/F76</f>
        <v>280.00000000001359</v>
      </c>
      <c r="H76" s="4" t="s">
        <v>14</v>
      </c>
      <c r="I76" s="4" t="s">
        <v>50</v>
      </c>
      <c r="J76" s="6">
        <v>44230</v>
      </c>
      <c r="K76" s="5" cm="1">
        <f t="array" ref="K76">IF(OR(L76="Monday", OR( L76="Wednesday", L76="Saturday")), J76+2, IF(OR(L76="Tuesday", OR(L76="Sunday", L76="Thursday")), J76+1, IF(L76="Friday", J76+3, NA)))</f>
        <v>44232</v>
      </c>
      <c r="L76" s="6" t="str">
        <f t="shared" si="6"/>
        <v>Wednesday</v>
      </c>
      <c r="M76" s="70">
        <f t="shared" si="7"/>
        <v>44230.916666666664</v>
      </c>
      <c r="N76" s="70">
        <f t="shared" si="8"/>
        <v>44229.916666666664</v>
      </c>
      <c r="O76" s="76"/>
      <c r="P76" s="4"/>
    </row>
    <row r="77" spans="1:16" x14ac:dyDescent="0.2">
      <c r="A77" s="4" t="s">
        <v>12</v>
      </c>
      <c r="B77" s="4" t="s">
        <v>63</v>
      </c>
      <c r="C77" s="1" t="s">
        <v>18</v>
      </c>
      <c r="D77" s="4">
        <v>1.1459999999999999</v>
      </c>
      <c r="E77" s="4">
        <v>1.1475</v>
      </c>
      <c r="F77" s="4">
        <v>0.01</v>
      </c>
      <c r="G77" s="1">
        <f>2*1000*(E77-D77)/F77</f>
        <v>300.00000000001137</v>
      </c>
      <c r="H77" s="4" t="s">
        <v>14</v>
      </c>
      <c r="I77" s="4" t="s">
        <v>50</v>
      </c>
      <c r="J77" s="6">
        <v>44230</v>
      </c>
      <c r="K77" s="5" cm="1">
        <f t="array" ref="K77">IF(OR(L77="Monday", OR( L77="Wednesday", L77="Saturday")), J77+2, IF(OR(L77="Tuesday", OR(L77="Sunday", L77="Thursday")), J77+1, IF(L77="Friday", J77+3, NA)))</f>
        <v>44232</v>
      </c>
      <c r="L77" s="6" t="str">
        <f t="shared" si="6"/>
        <v>Wednesday</v>
      </c>
      <c r="M77" s="70">
        <f t="shared" si="7"/>
        <v>44230.916666666664</v>
      </c>
      <c r="N77" s="70">
        <f t="shared" si="8"/>
        <v>44229.916666666664</v>
      </c>
      <c r="O77" s="76"/>
      <c r="P77" s="4"/>
    </row>
    <row r="78" spans="1:16" x14ac:dyDescent="0.2">
      <c r="A78" s="4" t="s">
        <v>12</v>
      </c>
      <c r="B78" s="4" t="s">
        <v>63</v>
      </c>
      <c r="C78" s="4" t="s">
        <v>16</v>
      </c>
      <c r="D78" s="4">
        <v>1.1745000000000001</v>
      </c>
      <c r="E78" s="4">
        <v>1.177</v>
      </c>
      <c r="F78" s="4">
        <v>0.01</v>
      </c>
      <c r="G78" s="7">
        <f>1000*(E78-D78)/F78</f>
        <v>249.99999999999466</v>
      </c>
      <c r="H78" s="4" t="s">
        <v>14</v>
      </c>
      <c r="I78" s="4" t="s">
        <v>50</v>
      </c>
      <c r="J78" s="6">
        <v>44230</v>
      </c>
      <c r="K78" s="5" cm="1">
        <f t="array" ref="K78">IF(OR(L78="Monday", OR( L78="Wednesday", L78="Saturday")), J78+2, IF(OR(L78="Tuesday", OR(L78="Sunday", L78="Thursday")), J78+1, IF(L78="Friday", J78+3, NA)))</f>
        <v>44232</v>
      </c>
      <c r="L78" s="6" t="str">
        <f t="shared" si="6"/>
        <v>Wednesday</v>
      </c>
      <c r="M78" s="70">
        <f t="shared" si="7"/>
        <v>44230.916666666664</v>
      </c>
      <c r="N78" s="70">
        <f t="shared" si="8"/>
        <v>44229.916666666664</v>
      </c>
      <c r="O78" s="76"/>
      <c r="P78" s="4"/>
    </row>
    <row r="79" spans="1:16" x14ac:dyDescent="0.2">
      <c r="A79" s="4" t="s">
        <v>12</v>
      </c>
      <c r="B79" s="4" t="s">
        <v>63</v>
      </c>
      <c r="C79" s="4" t="s">
        <v>16</v>
      </c>
      <c r="D79" s="4">
        <v>1.1413</v>
      </c>
      <c r="E79" s="4">
        <v>1.1437999999999999</v>
      </c>
      <c r="F79" s="4">
        <v>0.01</v>
      </c>
      <c r="G79" s="7">
        <f>1000*(E79-D79)/F79</f>
        <v>249.99999999999466</v>
      </c>
      <c r="H79" s="4" t="s">
        <v>14</v>
      </c>
      <c r="I79" s="4" t="s">
        <v>50</v>
      </c>
      <c r="J79" s="6">
        <v>44230</v>
      </c>
      <c r="K79" s="5" cm="1">
        <f t="array" ref="K79">IF(OR(L79="Monday", OR( L79="Wednesday", L79="Saturday")), J79+2, IF(OR(L79="Tuesday", OR(L79="Sunday", L79="Thursday")), J79+1, IF(L79="Friday", J79+3, NA)))</f>
        <v>44232</v>
      </c>
      <c r="L79" s="6" t="str">
        <f t="shared" si="6"/>
        <v>Wednesday</v>
      </c>
      <c r="M79" s="70">
        <f t="shared" si="7"/>
        <v>44230.916666666664</v>
      </c>
      <c r="N79" s="70">
        <f t="shared" si="8"/>
        <v>44229.916666666664</v>
      </c>
      <c r="O79" s="76"/>
      <c r="P79" s="4"/>
    </row>
    <row r="80" spans="1:16" x14ac:dyDescent="0.2">
      <c r="A80" s="4" t="s">
        <v>12</v>
      </c>
      <c r="B80" s="4" t="s">
        <v>63</v>
      </c>
      <c r="C80" s="1" t="s">
        <v>13</v>
      </c>
      <c r="D80" s="4">
        <v>1.1746000000000001</v>
      </c>
      <c r="E80" s="4">
        <v>1.1774</v>
      </c>
      <c r="F80" s="4">
        <v>0.01</v>
      </c>
      <c r="G80" s="7">
        <f>1000*(E80-D80)/F80</f>
        <v>279.99999999999136</v>
      </c>
      <c r="H80" s="4" t="s">
        <v>14</v>
      </c>
      <c r="I80" s="4" t="s">
        <v>51</v>
      </c>
      <c r="J80" s="6">
        <v>44230</v>
      </c>
      <c r="K80" s="5" cm="1">
        <f t="array" ref="K80">IF(OR(L80="Monday", OR( L80="Wednesday", L80="Saturday")), J80+2, IF(OR(L80="Tuesday", OR(L80="Sunday", L80="Thursday")), J80+1, IF(L80="Friday", J80+3, NA)))</f>
        <v>44232</v>
      </c>
      <c r="L80" s="6" t="str">
        <f t="shared" si="6"/>
        <v>Wednesday</v>
      </c>
      <c r="M80" s="70">
        <f t="shared" si="7"/>
        <v>44230.916666666664</v>
      </c>
      <c r="N80" s="70">
        <f t="shared" si="8"/>
        <v>44229.916666666664</v>
      </c>
      <c r="O80" s="76"/>
      <c r="P80" s="4"/>
    </row>
    <row r="81" spans="1:16" x14ac:dyDescent="0.2">
      <c r="A81" s="4" t="s">
        <v>12</v>
      </c>
      <c r="B81" s="4" t="s">
        <v>63</v>
      </c>
      <c r="C81" s="1" t="s">
        <v>13</v>
      </c>
      <c r="D81" s="4">
        <v>1.1619999999999999</v>
      </c>
      <c r="E81" s="4">
        <v>1.1646000000000001</v>
      </c>
      <c r="F81" s="4">
        <v>0.01</v>
      </c>
      <c r="G81" s="7">
        <f>1000*(E81-D81)/F81</f>
        <v>260.00000000001575</v>
      </c>
      <c r="H81" s="4" t="s">
        <v>14</v>
      </c>
      <c r="I81" s="4" t="s">
        <v>51</v>
      </c>
      <c r="J81" s="6">
        <v>44230</v>
      </c>
      <c r="K81" s="5" cm="1">
        <f t="array" ref="K81">IF(OR(L81="Monday", OR( L81="Wednesday", L81="Saturday")), J81+2, IF(OR(L81="Tuesday", OR(L81="Sunday", L81="Thursday")), J81+1, IF(L81="Friday", J81+3, NA)))</f>
        <v>44232</v>
      </c>
      <c r="L81" s="6" t="str">
        <f t="shared" si="6"/>
        <v>Wednesday</v>
      </c>
      <c r="M81" s="70">
        <f t="shared" si="7"/>
        <v>44230.916666666664</v>
      </c>
      <c r="N81" s="70">
        <f t="shared" si="8"/>
        <v>44229.916666666664</v>
      </c>
      <c r="O81" s="76"/>
      <c r="P81" s="4"/>
    </row>
    <row r="82" spans="1:16" x14ac:dyDescent="0.2">
      <c r="A82" s="4" t="s">
        <v>12</v>
      </c>
      <c r="B82" s="4" t="s">
        <v>63</v>
      </c>
      <c r="C82" s="1" t="s">
        <v>17</v>
      </c>
      <c r="D82" s="4">
        <v>1.2202</v>
      </c>
      <c r="E82" s="4">
        <v>1.2217</v>
      </c>
      <c r="F82" s="4">
        <v>0.01</v>
      </c>
      <c r="G82" s="1">
        <f>2*1000*(E82-D82)/F82</f>
        <v>300.00000000001137</v>
      </c>
      <c r="H82" s="4" t="s">
        <v>14</v>
      </c>
      <c r="I82" s="4" t="s">
        <v>51</v>
      </c>
      <c r="J82" s="6">
        <v>44230</v>
      </c>
      <c r="K82" s="5" cm="1">
        <f t="array" ref="K82">IF(OR(L82="Monday", OR( L82="Wednesday", L82="Saturday")), J82+2, IF(OR(L82="Tuesday", OR(L82="Sunday", L82="Thursday")), J82+1, IF(L82="Friday", J82+3, NA)))</f>
        <v>44232</v>
      </c>
      <c r="L82" s="6" t="str">
        <f t="shared" si="6"/>
        <v>Wednesday</v>
      </c>
      <c r="M82" s="70">
        <f t="shared" si="7"/>
        <v>44230.916666666664</v>
      </c>
      <c r="N82" s="70">
        <f t="shared" si="8"/>
        <v>44229.916666666664</v>
      </c>
      <c r="O82" s="76"/>
      <c r="P82" s="4"/>
    </row>
    <row r="83" spans="1:16" x14ac:dyDescent="0.2">
      <c r="A83" s="4" t="s">
        <v>12</v>
      </c>
      <c r="B83" s="4" t="s">
        <v>63</v>
      </c>
      <c r="C83" s="1" t="s">
        <v>17</v>
      </c>
      <c r="D83" s="4">
        <v>1.1719999999999999</v>
      </c>
      <c r="E83" s="4">
        <v>1.1731</v>
      </c>
      <c r="F83" s="4">
        <v>0.01</v>
      </c>
      <c r="G83" s="1">
        <f>2*1000*(E83-D83)/F83</f>
        <v>220.00000000002018</v>
      </c>
      <c r="H83" s="4" t="s">
        <v>14</v>
      </c>
      <c r="I83" s="4" t="s">
        <v>51</v>
      </c>
      <c r="J83" s="6">
        <v>44230</v>
      </c>
      <c r="K83" s="5" cm="1">
        <f t="array" ref="K83">IF(OR(L83="Monday", OR( L83="Wednesday", L83="Saturday")), J83+2, IF(OR(L83="Tuesday", OR(L83="Sunday", L83="Thursday")), J83+1, IF(L83="Friday", J83+3, NA)))</f>
        <v>44232</v>
      </c>
      <c r="L83" s="6" t="str">
        <f t="shared" si="6"/>
        <v>Wednesday</v>
      </c>
      <c r="M83" s="70">
        <f t="shared" si="7"/>
        <v>44230.916666666664</v>
      </c>
      <c r="N83" s="70">
        <f t="shared" si="8"/>
        <v>44229.916666666664</v>
      </c>
      <c r="O83" s="76"/>
      <c r="P83" s="4"/>
    </row>
    <row r="84" spans="1:16" x14ac:dyDescent="0.2">
      <c r="A84" s="4" t="s">
        <v>12</v>
      </c>
      <c r="B84" s="4" t="s">
        <v>63</v>
      </c>
      <c r="C84" s="1" t="s">
        <v>18</v>
      </c>
      <c r="D84" s="4">
        <v>1.1435</v>
      </c>
      <c r="E84" s="4">
        <v>1.1448</v>
      </c>
      <c r="F84" s="4">
        <v>0.01</v>
      </c>
      <c r="G84" s="1">
        <f>2*1000*(E84-D84)/F84</f>
        <v>260.00000000001575</v>
      </c>
      <c r="H84" s="4" t="s">
        <v>14</v>
      </c>
      <c r="I84" s="4" t="s">
        <v>51</v>
      </c>
      <c r="J84" s="6">
        <v>44230</v>
      </c>
      <c r="K84" s="5" cm="1">
        <f t="array" ref="K84">IF(OR(L84="Monday", OR( L84="Wednesday", L84="Saturday")), J84+2, IF(OR(L84="Tuesday", OR(L84="Sunday", L84="Thursday")), J84+1, IF(L84="Friday", J84+3, NA)))</f>
        <v>44232</v>
      </c>
      <c r="L84" s="6" t="str">
        <f t="shared" si="6"/>
        <v>Wednesday</v>
      </c>
      <c r="M84" s="70">
        <f t="shared" si="7"/>
        <v>44230.916666666664</v>
      </c>
      <c r="N84" s="70">
        <f t="shared" si="8"/>
        <v>44229.916666666664</v>
      </c>
      <c r="O84" s="76"/>
      <c r="P84" s="4"/>
    </row>
    <row r="85" spans="1:16" x14ac:dyDescent="0.2">
      <c r="A85" s="4" t="s">
        <v>12</v>
      </c>
      <c r="B85" s="4" t="s">
        <v>63</v>
      </c>
      <c r="C85" s="1" t="s">
        <v>18</v>
      </c>
      <c r="D85" s="4">
        <v>1.1585000000000001</v>
      </c>
      <c r="E85" s="4">
        <v>1.1597</v>
      </c>
      <c r="F85" s="4">
        <v>0.01</v>
      </c>
      <c r="G85" s="1">
        <f>2*1000*(E85-D85)/F85</f>
        <v>239.99999999997357</v>
      </c>
      <c r="H85" s="4" t="s">
        <v>14</v>
      </c>
      <c r="I85" s="4" t="s">
        <v>51</v>
      </c>
      <c r="J85" s="6">
        <v>44230</v>
      </c>
      <c r="K85" s="5" cm="1">
        <f t="array" ref="K85">IF(OR(L85="Monday", OR( L85="Wednesday", L85="Saturday")), J85+2, IF(OR(L85="Tuesday", OR(L85="Sunday", L85="Thursday")), J85+1, IF(L85="Friday", J85+3, NA)))</f>
        <v>44232</v>
      </c>
      <c r="L85" s="6" t="str">
        <f t="shared" si="6"/>
        <v>Wednesday</v>
      </c>
      <c r="M85" s="70">
        <f t="shared" si="7"/>
        <v>44230.916666666664</v>
      </c>
      <c r="N85" s="70">
        <f t="shared" si="8"/>
        <v>44229.916666666664</v>
      </c>
      <c r="O85" s="76"/>
      <c r="P85" s="4"/>
    </row>
    <row r="86" spans="1:16" x14ac:dyDescent="0.2">
      <c r="A86" s="4" t="s">
        <v>12</v>
      </c>
      <c r="B86" s="4" t="s">
        <v>63</v>
      </c>
      <c r="C86" s="4" t="s">
        <v>16</v>
      </c>
      <c r="D86" s="4">
        <v>1.1448</v>
      </c>
      <c r="E86" s="4">
        <v>1.1465000000000001</v>
      </c>
      <c r="F86" s="4">
        <v>0.01</v>
      </c>
      <c r="G86" s="7">
        <f>1000*(E86-D86)/F86</f>
        <v>170.00000000000347</v>
      </c>
      <c r="H86" s="4" t="s">
        <v>14</v>
      </c>
      <c r="I86" s="4" t="s">
        <v>51</v>
      </c>
      <c r="J86" s="6">
        <v>44230</v>
      </c>
      <c r="K86" s="5" cm="1">
        <f t="array" ref="K86">IF(OR(L86="Monday", OR( L86="Wednesday", L86="Saturday")), J86+2, IF(OR(L86="Tuesday", OR(L86="Sunday", L86="Thursday")), J86+1, IF(L86="Friday", J86+3, NA)))</f>
        <v>44232</v>
      </c>
      <c r="L86" s="6" t="str">
        <f t="shared" si="6"/>
        <v>Wednesday</v>
      </c>
      <c r="M86" s="70">
        <f t="shared" si="7"/>
        <v>44230.916666666664</v>
      </c>
      <c r="N86" s="70">
        <f t="shared" si="8"/>
        <v>44229.916666666664</v>
      </c>
      <c r="O86" s="76"/>
      <c r="P86" s="4"/>
    </row>
    <row r="87" spans="1:16" x14ac:dyDescent="0.2">
      <c r="A87" s="4" t="s">
        <v>12</v>
      </c>
      <c r="B87" s="4" t="s">
        <v>63</v>
      </c>
      <c r="C87" s="4" t="s">
        <v>16</v>
      </c>
      <c r="D87" s="4">
        <v>1.1557999999999999</v>
      </c>
      <c r="E87" s="4">
        <v>1.1583000000000001</v>
      </c>
      <c r="F87" s="4">
        <v>0.01</v>
      </c>
      <c r="G87" s="7">
        <f>1000*(E87-D87)/F87</f>
        <v>250.00000000001688</v>
      </c>
      <c r="H87" s="4" t="s">
        <v>14</v>
      </c>
      <c r="I87" s="4" t="s">
        <v>51</v>
      </c>
      <c r="J87" s="6">
        <v>44230</v>
      </c>
      <c r="K87" s="5" cm="1">
        <f t="array" ref="K87">IF(OR(L87="Monday", OR( L87="Wednesday", L87="Saturday")), J87+2, IF(OR(L87="Tuesday", OR(L87="Sunday", L87="Thursday")), J87+1, IF(L87="Friday", J87+3, NA)))</f>
        <v>44232</v>
      </c>
      <c r="L87" s="6" t="str">
        <f t="shared" si="6"/>
        <v>Wednesday</v>
      </c>
      <c r="M87" s="70">
        <f t="shared" si="7"/>
        <v>44230.916666666664</v>
      </c>
      <c r="N87" s="70">
        <f t="shared" si="8"/>
        <v>44229.916666666664</v>
      </c>
      <c r="O87" s="76"/>
      <c r="P87" s="4"/>
    </row>
    <row r="88" spans="1:16" x14ac:dyDescent="0.2">
      <c r="A88" s="4" t="s">
        <v>19</v>
      </c>
      <c r="B88" s="4" t="s">
        <v>63</v>
      </c>
      <c r="C88" s="4" t="s">
        <v>17</v>
      </c>
      <c r="D88" s="4">
        <v>4.2816999999999998</v>
      </c>
      <c r="E88" s="4">
        <v>4.3129999999999997</v>
      </c>
      <c r="F88" s="4">
        <v>5.0999999999999997E-2</v>
      </c>
      <c r="G88" s="1">
        <f>2*1000*(E88-D88)/F88</f>
        <v>1227.4509803921524</v>
      </c>
      <c r="H88" s="4" t="s">
        <v>14</v>
      </c>
      <c r="I88" s="4" t="s">
        <v>50</v>
      </c>
      <c r="J88" s="6">
        <v>44230</v>
      </c>
      <c r="K88" s="5" cm="1">
        <f t="array" ref="K88">IF(OR(L88="Monday", OR( L88="Wednesday", L88="Saturday")), J88+2, IF(OR(L88="Tuesday", OR(L88="Sunday", L88="Thursday")), J88+1, IF(L88="Friday", J88+3, NA)))</f>
        <v>44232</v>
      </c>
      <c r="L88" s="6" t="str">
        <f t="shared" si="6"/>
        <v>Wednesday</v>
      </c>
      <c r="M88" s="70">
        <f t="shared" si="7"/>
        <v>44230.916666666664</v>
      </c>
      <c r="N88" s="70">
        <f t="shared" si="8"/>
        <v>44229.916666666664</v>
      </c>
      <c r="O88" s="76"/>
      <c r="P88" s="4"/>
    </row>
    <row r="89" spans="1:16" x14ac:dyDescent="0.2">
      <c r="A89" s="4" t="s">
        <v>19</v>
      </c>
      <c r="B89" s="4" t="s">
        <v>63</v>
      </c>
      <c r="C89" s="4" t="s">
        <v>17</v>
      </c>
      <c r="D89" s="4">
        <v>4.2625999999999999</v>
      </c>
      <c r="E89" s="4">
        <v>4.2930000000000001</v>
      </c>
      <c r="F89" s="4">
        <v>4.8000000000000001E-2</v>
      </c>
      <c r="G89" s="1">
        <f>2*1000*(E89-D89)/F89</f>
        <v>1266.6666666666752</v>
      </c>
      <c r="H89" s="4" t="s">
        <v>14</v>
      </c>
      <c r="I89" s="4" t="s">
        <v>50</v>
      </c>
      <c r="J89" s="6">
        <v>44230</v>
      </c>
      <c r="K89" s="5" cm="1">
        <f t="array" ref="K89">IF(OR(L89="Monday", OR( L89="Wednesday", L89="Saturday")), J89+2, IF(OR(L89="Tuesday", OR(L89="Sunday", L89="Thursday")), J89+1, IF(L89="Friday", J89+3, NA)))</f>
        <v>44232</v>
      </c>
      <c r="L89" s="6" t="str">
        <f t="shared" si="6"/>
        <v>Wednesday</v>
      </c>
      <c r="M89" s="70">
        <f t="shared" si="7"/>
        <v>44230.916666666664</v>
      </c>
      <c r="N89" s="70">
        <f t="shared" si="8"/>
        <v>44229.916666666664</v>
      </c>
      <c r="O89" s="76"/>
      <c r="P89" s="4"/>
    </row>
    <row r="90" spans="1:16" x14ac:dyDescent="0.2">
      <c r="A90" s="4" t="s">
        <v>19</v>
      </c>
      <c r="B90" s="4" t="s">
        <v>63</v>
      </c>
      <c r="C90" s="4" t="s">
        <v>17</v>
      </c>
      <c r="D90" s="4">
        <v>4.3514999999999997</v>
      </c>
      <c r="E90" s="4">
        <v>4.3642000000000003</v>
      </c>
      <c r="F90" s="4">
        <v>3.5999999999999997E-2</v>
      </c>
      <c r="G90" s="1">
        <f>2*1000*(E90-D90)/F90</f>
        <v>705.55555555558897</v>
      </c>
      <c r="H90" s="4" t="s">
        <v>14</v>
      </c>
      <c r="I90" s="4" t="s">
        <v>51</v>
      </c>
      <c r="J90" s="6">
        <v>44230</v>
      </c>
      <c r="K90" s="5" cm="1">
        <f t="array" ref="K90">IF(OR(L90="Monday", OR( L90="Wednesday", L90="Saturday")), J90+2, IF(OR(L90="Tuesday", OR(L90="Sunday", L90="Thursday")), J90+1, IF(L90="Friday", J90+3, NA)))</f>
        <v>44232</v>
      </c>
      <c r="L90" s="6" t="str">
        <f t="shared" si="6"/>
        <v>Wednesday</v>
      </c>
      <c r="M90" s="70">
        <f t="shared" si="7"/>
        <v>44230.916666666664</v>
      </c>
      <c r="N90" s="70">
        <f t="shared" si="8"/>
        <v>44229.916666666664</v>
      </c>
      <c r="O90" s="76"/>
      <c r="P90" s="4"/>
    </row>
    <row r="91" spans="1:16" x14ac:dyDescent="0.2">
      <c r="A91" s="4" t="s">
        <v>19</v>
      </c>
      <c r="B91" s="4" t="s">
        <v>63</v>
      </c>
      <c r="C91" s="4" t="s">
        <v>17</v>
      </c>
      <c r="D91" s="4">
        <v>4.2666000000000004</v>
      </c>
      <c r="E91" s="4">
        <v>4.2812999999999999</v>
      </c>
      <c r="F91" s="4">
        <v>4.1000000000000002E-2</v>
      </c>
      <c r="G91" s="1">
        <f>2*1000*(E91-D91)/F91</f>
        <v>717.07317073168247</v>
      </c>
      <c r="H91" s="4" t="s">
        <v>14</v>
      </c>
      <c r="I91" s="4" t="s">
        <v>51</v>
      </c>
      <c r="J91" s="6">
        <v>44230</v>
      </c>
      <c r="K91" s="5" cm="1">
        <f t="array" ref="K91">IF(OR(L91="Monday", OR( L91="Wednesday", L91="Saturday")), J91+2, IF(OR(L91="Tuesday", OR(L91="Sunday", L91="Thursday")), J91+1, IF(L91="Friday", J91+3, NA)))</f>
        <v>44232</v>
      </c>
      <c r="L91" s="6" t="str">
        <f t="shared" si="6"/>
        <v>Wednesday</v>
      </c>
      <c r="M91" s="70">
        <f t="shared" si="7"/>
        <v>44230.916666666664</v>
      </c>
      <c r="N91" s="70">
        <f t="shared" si="8"/>
        <v>44229.916666666664</v>
      </c>
      <c r="O91" s="76"/>
      <c r="P91" s="4"/>
    </row>
    <row r="92" spans="1:16" x14ac:dyDescent="0.2">
      <c r="A92" s="4" t="s">
        <v>12</v>
      </c>
      <c r="B92" s="4" t="s">
        <v>63</v>
      </c>
      <c r="C92" s="1" t="s">
        <v>13</v>
      </c>
      <c r="D92" s="4">
        <v>1.1473</v>
      </c>
      <c r="E92" s="4">
        <v>1.1507000000000001</v>
      </c>
      <c r="F92" s="4">
        <v>0.01</v>
      </c>
      <c r="G92" s="7">
        <f t="shared" ref="G92:G97" si="9">1000*(E92-D92)/F92</f>
        <v>340.00000000000693</v>
      </c>
      <c r="H92" s="4" t="s">
        <v>14</v>
      </c>
      <c r="I92" s="4" t="s">
        <v>50</v>
      </c>
      <c r="J92" s="6">
        <v>44230</v>
      </c>
      <c r="K92" s="5" cm="1">
        <f t="array" ref="K92">IF(OR(L92="Monday", OR( L92="Wednesday", L92="Saturday")), J92+2, IF(OR(L92="Tuesday", OR(L92="Sunday", L92="Thursday")), J92+1, IF(L92="Friday", J92+3, NA)))</f>
        <v>44232</v>
      </c>
      <c r="L92" s="6" t="str">
        <f t="shared" si="6"/>
        <v>Wednesday</v>
      </c>
      <c r="M92" s="70">
        <f t="shared" si="7"/>
        <v>44230.916666666664</v>
      </c>
      <c r="N92" s="70">
        <f t="shared" si="8"/>
        <v>44229.916666666664</v>
      </c>
      <c r="O92" s="76"/>
      <c r="P92" s="4"/>
    </row>
    <row r="93" spans="1:16" x14ac:dyDescent="0.2">
      <c r="A93" s="4" t="s">
        <v>12</v>
      </c>
      <c r="B93" s="4" t="s">
        <v>63</v>
      </c>
      <c r="C93" s="1" t="s">
        <v>13</v>
      </c>
      <c r="D93" s="4">
        <v>1.1236999999999999</v>
      </c>
      <c r="E93" s="4">
        <v>1.1272</v>
      </c>
      <c r="F93" s="4">
        <v>0.01</v>
      </c>
      <c r="G93" s="7">
        <f t="shared" si="9"/>
        <v>350.00000000000585</v>
      </c>
      <c r="H93" s="4" t="s">
        <v>14</v>
      </c>
      <c r="I93" s="4" t="s">
        <v>50</v>
      </c>
      <c r="J93" s="6">
        <v>44230</v>
      </c>
      <c r="K93" s="5" cm="1">
        <f t="array" ref="K93">IF(OR(L93="Monday", OR( L93="Wednesday", L93="Saturday")), J93+2, IF(OR(L93="Tuesday", OR(L93="Sunday", L93="Thursday")), J93+1, IF(L93="Friday", J93+3, NA)))</f>
        <v>44232</v>
      </c>
      <c r="L93" s="6" t="str">
        <f t="shared" si="6"/>
        <v>Wednesday</v>
      </c>
      <c r="M93" s="70">
        <f t="shared" si="7"/>
        <v>44230.916666666664</v>
      </c>
      <c r="N93" s="70">
        <f t="shared" si="8"/>
        <v>44229.916666666664</v>
      </c>
      <c r="O93" s="76"/>
      <c r="P93" s="4"/>
    </row>
    <row r="94" spans="1:16" x14ac:dyDescent="0.2">
      <c r="A94" s="4" t="s">
        <v>19</v>
      </c>
      <c r="B94" s="4" t="s">
        <v>63</v>
      </c>
      <c r="C94" s="4" t="s">
        <v>13</v>
      </c>
      <c r="D94" s="4">
        <v>4.2732999999999999</v>
      </c>
      <c r="E94" s="4">
        <v>4.3380000000000001</v>
      </c>
      <c r="F94" s="4">
        <v>0.05</v>
      </c>
      <c r="G94" s="7">
        <f t="shared" si="9"/>
        <v>1294.0000000000039</v>
      </c>
      <c r="H94" s="4" t="s">
        <v>14</v>
      </c>
      <c r="I94" s="4" t="s">
        <v>50</v>
      </c>
      <c r="J94" s="6">
        <v>44230</v>
      </c>
      <c r="K94" s="5" cm="1">
        <f t="array" ref="K94">IF(OR(L94="Monday", OR( L94="Wednesday", L94="Saturday")), J94+2, IF(OR(L94="Tuesday", OR(L94="Sunday", L94="Thursday")), J94+1, IF(L94="Friday", J94+3, NA)))</f>
        <v>44232</v>
      </c>
      <c r="L94" s="6" t="str">
        <f t="shared" si="6"/>
        <v>Wednesday</v>
      </c>
      <c r="M94" s="70">
        <f t="shared" si="7"/>
        <v>44230.916666666664</v>
      </c>
      <c r="N94" s="70">
        <f t="shared" si="8"/>
        <v>44229.916666666664</v>
      </c>
      <c r="O94" s="76"/>
      <c r="P94" s="4"/>
    </row>
    <row r="95" spans="1:16" x14ac:dyDescent="0.2">
      <c r="A95" s="4" t="s">
        <v>19</v>
      </c>
      <c r="B95" s="4" t="s">
        <v>63</v>
      </c>
      <c r="C95" s="4" t="s">
        <v>13</v>
      </c>
      <c r="D95" s="4">
        <v>4.2584</v>
      </c>
      <c r="E95" s="4">
        <v>4.3221999999999996</v>
      </c>
      <c r="F95" s="4">
        <v>0.05</v>
      </c>
      <c r="G95" s="7">
        <f t="shared" si="9"/>
        <v>1275.9999999999927</v>
      </c>
      <c r="H95" s="4" t="s">
        <v>14</v>
      </c>
      <c r="I95" s="4" t="s">
        <v>50</v>
      </c>
      <c r="J95" s="6">
        <v>44230</v>
      </c>
      <c r="K95" s="5" cm="1">
        <f t="array" ref="K95">IF(OR(L95="Monday", OR( L95="Wednesday", L95="Saturday")), J95+2, IF(OR(L95="Tuesday", OR(L95="Sunday", L95="Thursday")), J95+1, IF(L95="Friday", J95+3, NA)))</f>
        <v>44232</v>
      </c>
      <c r="L95" s="6" t="str">
        <f t="shared" si="6"/>
        <v>Wednesday</v>
      </c>
      <c r="M95" s="70">
        <f t="shared" si="7"/>
        <v>44230.916666666664</v>
      </c>
      <c r="N95" s="70">
        <f t="shared" si="8"/>
        <v>44229.916666666664</v>
      </c>
      <c r="O95" s="76"/>
      <c r="P95" s="4"/>
    </row>
    <row r="96" spans="1:16" x14ac:dyDescent="0.2">
      <c r="A96" s="4" t="s">
        <v>19</v>
      </c>
      <c r="B96" s="4" t="s">
        <v>63</v>
      </c>
      <c r="C96" s="4" t="s">
        <v>13</v>
      </c>
      <c r="D96" s="4">
        <v>4.3643999999999998</v>
      </c>
      <c r="E96" s="4">
        <v>4.3970000000000002</v>
      </c>
      <c r="F96" s="4">
        <v>0.05</v>
      </c>
      <c r="G96" s="7">
        <f t="shared" si="9"/>
        <v>652.00000000000807</v>
      </c>
      <c r="H96" s="4" t="s">
        <v>14</v>
      </c>
      <c r="I96" s="4" t="s">
        <v>51</v>
      </c>
      <c r="J96" s="6">
        <v>44230</v>
      </c>
      <c r="K96" s="5" cm="1">
        <f t="array" ref="K96">IF(OR(L96="Monday", OR( L96="Wednesday", L96="Saturday")), J96+2, IF(OR(L96="Tuesday", OR(L96="Sunday", L96="Thursday")), J96+1, IF(L96="Friday", J96+3, NA)))</f>
        <v>44232</v>
      </c>
      <c r="L96" s="6" t="str">
        <f t="shared" si="6"/>
        <v>Wednesday</v>
      </c>
      <c r="M96" s="70">
        <f t="shared" si="7"/>
        <v>44230.916666666664</v>
      </c>
      <c r="N96" s="70">
        <f t="shared" si="8"/>
        <v>44229.916666666664</v>
      </c>
      <c r="O96" s="76"/>
      <c r="P96" s="4"/>
    </row>
    <row r="97" spans="1:16" x14ac:dyDescent="0.2">
      <c r="A97" s="4" t="s">
        <v>19</v>
      </c>
      <c r="B97" s="4" t="s">
        <v>63</v>
      </c>
      <c r="C97" s="4" t="s">
        <v>13</v>
      </c>
      <c r="D97" s="4">
        <v>4.2525000000000004</v>
      </c>
      <c r="E97" s="4">
        <v>4.2907000000000002</v>
      </c>
      <c r="F97" s="4">
        <v>0.05</v>
      </c>
      <c r="G97" s="7">
        <f t="shared" si="9"/>
        <v>763.99999999999579</v>
      </c>
      <c r="H97" s="4" t="s">
        <v>14</v>
      </c>
      <c r="I97" s="4" t="s">
        <v>51</v>
      </c>
      <c r="J97" s="6">
        <v>44230</v>
      </c>
      <c r="K97" s="5" cm="1">
        <f t="array" ref="K97">IF(OR(L97="Monday", OR( L97="Wednesday", L97="Saturday")), J97+2, IF(OR(L97="Tuesday", OR(L97="Sunday", L97="Thursday")), J97+1, IF(L97="Friday", J97+3, NA)))</f>
        <v>44232</v>
      </c>
      <c r="L97" s="6" t="str">
        <f t="shared" si="6"/>
        <v>Wednesday</v>
      </c>
      <c r="M97" s="70">
        <f t="shared" si="7"/>
        <v>44230.916666666664</v>
      </c>
      <c r="N97" s="70">
        <f t="shared" si="8"/>
        <v>44229.916666666664</v>
      </c>
      <c r="O97" s="76"/>
      <c r="P97" s="4"/>
    </row>
    <row r="98" spans="1:16" x14ac:dyDescent="0.2">
      <c r="A98" s="4" t="s">
        <v>21</v>
      </c>
      <c r="B98" s="4" t="s">
        <v>64</v>
      </c>
      <c r="C98" s="4" t="s">
        <v>13</v>
      </c>
      <c r="D98" s="4"/>
      <c r="E98" s="4"/>
      <c r="F98" s="4"/>
      <c r="G98" s="7">
        <v>15.3</v>
      </c>
      <c r="H98" s="4" t="s">
        <v>14</v>
      </c>
      <c r="I98" s="4" t="s">
        <v>50</v>
      </c>
      <c r="J98" s="6">
        <v>44231</v>
      </c>
      <c r="K98" s="5" cm="1">
        <f t="array" ref="K98">IF(OR(L98="Monday", OR( L98="Wednesday", L98="Saturday")), J98+2, IF(OR(L98="Tuesday", OR(L98="Sunday", L98="Thursday")), J98+1, IF(L98="Friday", J98+3, NA)))</f>
        <v>44232</v>
      </c>
      <c r="L98" s="6" t="str">
        <f t="shared" si="6"/>
        <v>Thursday</v>
      </c>
      <c r="M98" s="70">
        <f t="shared" si="7"/>
        <v>44231.916666666664</v>
      </c>
      <c r="N98" s="70">
        <f t="shared" si="8"/>
        <v>44230.916666666664</v>
      </c>
      <c r="O98" s="76"/>
      <c r="P98" s="4"/>
    </row>
    <row r="99" spans="1:16" x14ac:dyDescent="0.2">
      <c r="A99" s="4" t="s">
        <v>21</v>
      </c>
      <c r="B99" s="4" t="s">
        <v>64</v>
      </c>
      <c r="C99" s="4" t="s">
        <v>13</v>
      </c>
      <c r="D99" s="4"/>
      <c r="E99" s="4"/>
      <c r="F99" s="4"/>
      <c r="G99" s="7">
        <v>14.3</v>
      </c>
      <c r="H99" s="4" t="s">
        <v>14</v>
      </c>
      <c r="I99" s="4" t="s">
        <v>50</v>
      </c>
      <c r="J99" s="6">
        <v>44231</v>
      </c>
      <c r="K99" s="5" cm="1">
        <f t="array" ref="K99">IF(OR(L99="Monday", OR( L99="Wednesday", L99="Saturday")), J99+2, IF(OR(L99="Tuesday", OR(L99="Sunday", L99="Thursday")), J99+1, IF(L99="Friday", J99+3, NA)))</f>
        <v>44232</v>
      </c>
      <c r="L99" s="6" t="str">
        <f t="shared" si="6"/>
        <v>Thursday</v>
      </c>
      <c r="M99" s="70">
        <f t="shared" si="7"/>
        <v>44231.916666666664</v>
      </c>
      <c r="N99" s="70">
        <f t="shared" si="8"/>
        <v>44230.916666666664</v>
      </c>
      <c r="O99" s="76"/>
      <c r="P99" s="4"/>
    </row>
    <row r="100" spans="1:16" x14ac:dyDescent="0.2">
      <c r="A100" s="4" t="s">
        <v>21</v>
      </c>
      <c r="B100" s="4" t="s">
        <v>64</v>
      </c>
      <c r="C100" s="4" t="s">
        <v>13</v>
      </c>
      <c r="D100" s="4"/>
      <c r="E100" s="4"/>
      <c r="F100" s="4"/>
      <c r="G100" s="7">
        <v>16</v>
      </c>
      <c r="H100" s="4" t="s">
        <v>14</v>
      </c>
      <c r="I100" s="4" t="s">
        <v>51</v>
      </c>
      <c r="J100" s="6">
        <v>44231</v>
      </c>
      <c r="K100" s="5" cm="1">
        <f t="array" ref="K100">IF(OR(L100="Monday", OR( L100="Wednesday", L100="Saturday")), J100+2, IF(OR(L100="Tuesday", OR(L100="Sunday", L100="Thursday")), J100+1, IF(L100="Friday", J100+3, NA)))</f>
        <v>44232</v>
      </c>
      <c r="L100" s="6" t="str">
        <f t="shared" si="6"/>
        <v>Thursday</v>
      </c>
      <c r="M100" s="70">
        <f t="shared" si="7"/>
        <v>44231.916666666664</v>
      </c>
      <c r="N100" s="70">
        <f t="shared" si="8"/>
        <v>44230.916666666664</v>
      </c>
      <c r="O100" s="76"/>
      <c r="P100" s="4"/>
    </row>
    <row r="101" spans="1:16" x14ac:dyDescent="0.2">
      <c r="A101" s="4" t="s">
        <v>21</v>
      </c>
      <c r="B101" s="4" t="s">
        <v>64</v>
      </c>
      <c r="C101" s="4" t="s">
        <v>13</v>
      </c>
      <c r="D101" s="4"/>
      <c r="E101" s="4"/>
      <c r="F101" s="4"/>
      <c r="G101" s="7">
        <v>16.2</v>
      </c>
      <c r="H101" s="4" t="s">
        <v>14</v>
      </c>
      <c r="I101" s="4" t="s">
        <v>51</v>
      </c>
      <c r="J101" s="6">
        <v>44231</v>
      </c>
      <c r="K101" s="5" cm="1">
        <f t="array" ref="K101">IF(OR(L101="Monday", OR( L101="Wednesday", L101="Saturday")), J101+2, IF(OR(L101="Tuesday", OR(L101="Sunday", L101="Thursday")), J101+1, IF(L101="Friday", J101+3, NA)))</f>
        <v>44232</v>
      </c>
      <c r="L101" s="6" t="str">
        <f t="shared" si="6"/>
        <v>Thursday</v>
      </c>
      <c r="M101" s="70">
        <f t="shared" si="7"/>
        <v>44231.916666666664</v>
      </c>
      <c r="N101" s="70">
        <f t="shared" si="8"/>
        <v>44230.916666666664</v>
      </c>
      <c r="O101" s="76"/>
      <c r="P101" s="4"/>
    </row>
    <row r="102" spans="1:16" x14ac:dyDescent="0.2">
      <c r="A102" s="4" t="s">
        <v>12</v>
      </c>
      <c r="B102" s="4" t="s">
        <v>63</v>
      </c>
      <c r="C102" s="1" t="s">
        <v>17</v>
      </c>
      <c r="D102" s="4">
        <v>1.1412</v>
      </c>
      <c r="E102" s="4">
        <v>1.1431</v>
      </c>
      <c r="F102" s="4">
        <v>0.01</v>
      </c>
      <c r="G102" s="1">
        <f>2*1000*(E102-D102)/F102</f>
        <v>380.00000000000256</v>
      </c>
      <c r="H102" s="4" t="s">
        <v>14</v>
      </c>
      <c r="I102" s="4" t="s">
        <v>50</v>
      </c>
      <c r="J102" s="6">
        <v>44231</v>
      </c>
      <c r="K102" s="5" cm="1">
        <f t="array" ref="K102">IF(OR(L102="Monday", OR( L102="Wednesday", L102="Saturday")), J102+2, IF(OR(L102="Tuesday", OR(L102="Sunday", L102="Thursday")), J102+1, IF(L102="Friday", J102+3, NA)))</f>
        <v>44232</v>
      </c>
      <c r="L102" s="6" t="str">
        <f t="shared" si="6"/>
        <v>Thursday</v>
      </c>
      <c r="M102" s="70">
        <f t="shared" si="7"/>
        <v>44231.916666666664</v>
      </c>
      <c r="N102" s="70">
        <f t="shared" si="8"/>
        <v>44230.916666666664</v>
      </c>
      <c r="O102" s="76"/>
      <c r="P102" s="4"/>
    </row>
    <row r="103" spans="1:16" x14ac:dyDescent="0.2">
      <c r="A103" s="4" t="s">
        <v>12</v>
      </c>
      <c r="B103" s="4" t="s">
        <v>63</v>
      </c>
      <c r="C103" s="1" t="s">
        <v>17</v>
      </c>
      <c r="D103" s="4">
        <v>1.1616</v>
      </c>
      <c r="E103" s="4">
        <v>1.1631</v>
      </c>
      <c r="F103" s="4">
        <v>0.01</v>
      </c>
      <c r="G103" s="1">
        <f>2*1000*(E103-D103)/F103</f>
        <v>300.00000000001137</v>
      </c>
      <c r="H103" s="4" t="s">
        <v>14</v>
      </c>
      <c r="I103" s="4" t="s">
        <v>50</v>
      </c>
      <c r="J103" s="6">
        <v>44231</v>
      </c>
      <c r="K103" s="5" cm="1">
        <f t="array" ref="K103">IF(OR(L103="Monday", OR( L103="Wednesday", L103="Saturday")), J103+2, IF(OR(L103="Tuesday", OR(L103="Sunday", L103="Thursday")), J103+1, IF(L103="Friday", J103+3, NA)))</f>
        <v>44232</v>
      </c>
      <c r="L103" s="6" t="str">
        <f t="shared" si="6"/>
        <v>Thursday</v>
      </c>
      <c r="M103" s="70">
        <f t="shared" si="7"/>
        <v>44231.916666666664</v>
      </c>
      <c r="N103" s="70">
        <f t="shared" si="8"/>
        <v>44230.916666666664</v>
      </c>
      <c r="O103" s="76"/>
      <c r="P103" s="4"/>
    </row>
    <row r="104" spans="1:16" x14ac:dyDescent="0.2">
      <c r="A104" s="4" t="s">
        <v>12</v>
      </c>
      <c r="B104" s="4" t="s">
        <v>63</v>
      </c>
      <c r="C104" s="1" t="s">
        <v>16</v>
      </c>
      <c r="D104" s="4">
        <v>1.4267000000000001</v>
      </c>
      <c r="E104" s="4">
        <v>1.4296</v>
      </c>
      <c r="F104" s="4">
        <v>0.01</v>
      </c>
      <c r="G104" s="7">
        <f>1000*(E104-D104)/F104</f>
        <v>289.99999999999028</v>
      </c>
      <c r="H104" s="4" t="s">
        <v>14</v>
      </c>
      <c r="I104" s="4" t="s">
        <v>50</v>
      </c>
      <c r="J104" s="6">
        <v>44231</v>
      </c>
      <c r="K104" s="5" cm="1">
        <f t="array" ref="K104">IF(OR(L104="Monday", OR( L104="Wednesday", L104="Saturday")), J104+2, IF(OR(L104="Tuesday", OR(L104="Sunday", L104="Thursday")), J104+1, IF(L104="Friday", J104+3, NA)))</f>
        <v>44232</v>
      </c>
      <c r="L104" s="6" t="str">
        <f t="shared" si="6"/>
        <v>Thursday</v>
      </c>
      <c r="M104" s="70">
        <f t="shared" si="7"/>
        <v>44231.916666666664</v>
      </c>
      <c r="N104" s="70">
        <f t="shared" si="8"/>
        <v>44230.916666666664</v>
      </c>
      <c r="O104" s="76"/>
      <c r="P104" s="4"/>
    </row>
    <row r="105" spans="1:16" x14ac:dyDescent="0.2">
      <c r="A105" s="4" t="s">
        <v>12</v>
      </c>
      <c r="B105" s="4" t="s">
        <v>63</v>
      </c>
      <c r="C105" s="1" t="s">
        <v>16</v>
      </c>
      <c r="D105" s="4">
        <v>1.1357999999999999</v>
      </c>
      <c r="E105" s="4">
        <v>1.1391</v>
      </c>
      <c r="F105" s="4">
        <v>0.01</v>
      </c>
      <c r="G105" s="7">
        <f>1000*(E105-D105)/F105</f>
        <v>330.00000000000807</v>
      </c>
      <c r="H105" s="4" t="s">
        <v>14</v>
      </c>
      <c r="I105" s="4" t="s">
        <v>50</v>
      </c>
      <c r="J105" s="6">
        <v>44231</v>
      </c>
      <c r="K105" s="5" cm="1">
        <f t="array" ref="K105">IF(OR(L105="Monday", OR( L105="Wednesday", L105="Saturday")), J105+2, IF(OR(L105="Tuesday", OR(L105="Sunday", L105="Thursday")), J105+1, IF(L105="Friday", J105+3, NA)))</f>
        <v>44232</v>
      </c>
      <c r="L105" s="6" t="str">
        <f t="shared" si="6"/>
        <v>Thursday</v>
      </c>
      <c r="M105" s="70">
        <f t="shared" si="7"/>
        <v>44231.916666666664</v>
      </c>
      <c r="N105" s="70">
        <f t="shared" si="8"/>
        <v>44230.916666666664</v>
      </c>
      <c r="O105" s="76"/>
      <c r="P105" s="4"/>
    </row>
    <row r="106" spans="1:16" x14ac:dyDescent="0.2">
      <c r="A106" s="4" t="s">
        <v>12</v>
      </c>
      <c r="B106" s="4" t="s">
        <v>63</v>
      </c>
      <c r="C106" s="1" t="s">
        <v>18</v>
      </c>
      <c r="D106" s="4">
        <v>1.1500999999999999</v>
      </c>
      <c r="E106" s="4">
        <v>1.1516</v>
      </c>
      <c r="F106" s="4">
        <v>0.01</v>
      </c>
      <c r="G106" s="1">
        <f>2*1000*(E106-D106)/F106</f>
        <v>300.00000000001137</v>
      </c>
      <c r="H106" s="4" t="s">
        <v>14</v>
      </c>
      <c r="I106" s="4" t="s">
        <v>50</v>
      </c>
      <c r="J106" s="6">
        <v>44231</v>
      </c>
      <c r="K106" s="5" cm="1">
        <f t="array" ref="K106">IF(OR(L106="Monday", OR( L106="Wednesday", L106="Saturday")), J106+2, IF(OR(L106="Tuesday", OR(L106="Sunday", L106="Thursday")), J106+1, IF(L106="Friday", J106+3, NA)))</f>
        <v>44232</v>
      </c>
      <c r="L106" s="6" t="str">
        <f t="shared" si="6"/>
        <v>Thursday</v>
      </c>
      <c r="M106" s="70">
        <f t="shared" si="7"/>
        <v>44231.916666666664</v>
      </c>
      <c r="N106" s="70">
        <f t="shared" si="8"/>
        <v>44230.916666666664</v>
      </c>
      <c r="O106" s="76"/>
      <c r="P106" s="4"/>
    </row>
    <row r="107" spans="1:16" x14ac:dyDescent="0.2">
      <c r="A107" s="4" t="s">
        <v>12</v>
      </c>
      <c r="B107" s="4" t="s">
        <v>63</v>
      </c>
      <c r="C107" s="1" t="s">
        <v>18</v>
      </c>
      <c r="D107" s="4">
        <v>1.1337999999999999</v>
      </c>
      <c r="E107" s="4">
        <v>1.1351</v>
      </c>
      <c r="F107" s="4">
        <v>0.01</v>
      </c>
      <c r="G107" s="1">
        <f>2*1000*(E107-D107)/F107</f>
        <v>260.00000000001575</v>
      </c>
      <c r="H107" s="4" t="s">
        <v>14</v>
      </c>
      <c r="I107" s="4" t="s">
        <v>50</v>
      </c>
      <c r="J107" s="6">
        <v>44231</v>
      </c>
      <c r="K107" s="5" cm="1">
        <f t="array" ref="K107">IF(OR(L107="Monday", OR( L107="Wednesday", L107="Saturday")), J107+2, IF(OR(L107="Tuesday", OR(L107="Sunday", L107="Thursday")), J107+1, IF(L107="Friday", J107+3, NA)))</f>
        <v>44232</v>
      </c>
      <c r="L107" s="6" t="str">
        <f t="shared" si="6"/>
        <v>Thursday</v>
      </c>
      <c r="M107" s="70">
        <f t="shared" si="7"/>
        <v>44231.916666666664</v>
      </c>
      <c r="N107" s="70">
        <f t="shared" si="8"/>
        <v>44230.916666666664</v>
      </c>
      <c r="O107" s="76"/>
      <c r="P107" s="4"/>
    </row>
    <row r="108" spans="1:16" x14ac:dyDescent="0.2">
      <c r="A108" s="4" t="s">
        <v>12</v>
      </c>
      <c r="B108" s="4" t="s">
        <v>63</v>
      </c>
      <c r="C108" s="1" t="s">
        <v>13</v>
      </c>
      <c r="D108" s="4">
        <v>1.1321000000000001</v>
      </c>
      <c r="E108" s="4">
        <v>1.1351</v>
      </c>
      <c r="F108" s="4">
        <v>0.01</v>
      </c>
      <c r="G108" s="7">
        <f>1000*(E108-D108)/F108</f>
        <v>299.99999999998914</v>
      </c>
      <c r="H108" s="4" t="s">
        <v>14</v>
      </c>
      <c r="I108" s="4" t="s">
        <v>51</v>
      </c>
      <c r="J108" s="6">
        <v>44231</v>
      </c>
      <c r="K108" s="5" cm="1">
        <f t="array" ref="K108">IF(OR(L108="Monday", OR( L108="Wednesday", L108="Saturday")), J108+2, IF(OR(L108="Tuesday", OR(L108="Sunday", L108="Thursday")), J108+1, IF(L108="Friday", J108+3, NA)))</f>
        <v>44232</v>
      </c>
      <c r="L108" s="6" t="str">
        <f t="shared" si="6"/>
        <v>Thursday</v>
      </c>
      <c r="M108" s="70">
        <f t="shared" si="7"/>
        <v>44231.916666666664</v>
      </c>
      <c r="N108" s="70">
        <f t="shared" si="8"/>
        <v>44230.916666666664</v>
      </c>
      <c r="O108" s="76"/>
      <c r="P108" s="4"/>
    </row>
    <row r="109" spans="1:16" x14ac:dyDescent="0.2">
      <c r="A109" s="4" t="s">
        <v>12</v>
      </c>
      <c r="B109" s="4" t="s">
        <v>63</v>
      </c>
      <c r="C109" s="1" t="s">
        <v>13</v>
      </c>
      <c r="D109" s="4">
        <v>1.1221000000000001</v>
      </c>
      <c r="E109" s="4">
        <v>1.1251</v>
      </c>
      <c r="F109" s="4">
        <v>0.01</v>
      </c>
      <c r="G109" s="7">
        <f>1000*(E109-D109)/F109</f>
        <v>299.99999999998914</v>
      </c>
      <c r="H109" s="4" t="s">
        <v>14</v>
      </c>
      <c r="I109" s="4" t="s">
        <v>51</v>
      </c>
      <c r="J109" s="6">
        <v>44231</v>
      </c>
      <c r="K109" s="5" cm="1">
        <f t="array" ref="K109">IF(OR(L109="Monday", OR( L109="Wednesday", L109="Saturday")), J109+2, IF(OR(L109="Tuesday", OR(L109="Sunday", L109="Thursday")), J109+1, IF(L109="Friday", J109+3, NA)))</f>
        <v>44232</v>
      </c>
      <c r="L109" s="6" t="str">
        <f t="shared" si="6"/>
        <v>Thursday</v>
      </c>
      <c r="M109" s="70">
        <f t="shared" si="7"/>
        <v>44231.916666666664</v>
      </c>
      <c r="N109" s="70">
        <f t="shared" si="8"/>
        <v>44230.916666666664</v>
      </c>
      <c r="O109" s="76"/>
      <c r="P109" s="4"/>
    </row>
    <row r="110" spans="1:16" x14ac:dyDescent="0.2">
      <c r="A110" s="4" t="s">
        <v>12</v>
      </c>
      <c r="B110" s="4" t="s">
        <v>63</v>
      </c>
      <c r="C110" s="1" t="s">
        <v>17</v>
      </c>
      <c r="D110" s="4">
        <v>1.1298999999999999</v>
      </c>
      <c r="E110" s="4">
        <v>1.1312</v>
      </c>
      <c r="F110" s="4">
        <v>0.01</v>
      </c>
      <c r="G110" s="1">
        <f>2*1000*(E110-D110)/F110</f>
        <v>260.00000000001575</v>
      </c>
      <c r="H110" s="4" t="s">
        <v>14</v>
      </c>
      <c r="I110" s="4" t="s">
        <v>51</v>
      </c>
      <c r="J110" s="6">
        <v>44231</v>
      </c>
      <c r="K110" s="5" cm="1">
        <f t="array" ref="K110">IF(OR(L110="Monday", OR( L110="Wednesday", L110="Saturday")), J110+2, IF(OR(L110="Tuesday", OR(L110="Sunday", L110="Thursday")), J110+1, IF(L110="Friday", J110+3, NA)))</f>
        <v>44232</v>
      </c>
      <c r="L110" s="6" t="str">
        <f t="shared" si="6"/>
        <v>Thursday</v>
      </c>
      <c r="M110" s="70">
        <f t="shared" si="7"/>
        <v>44231.916666666664</v>
      </c>
      <c r="N110" s="70">
        <f t="shared" si="8"/>
        <v>44230.916666666664</v>
      </c>
      <c r="O110" s="76"/>
      <c r="P110" s="4"/>
    </row>
    <row r="111" spans="1:16" x14ac:dyDescent="0.2">
      <c r="A111" s="4" t="s">
        <v>12</v>
      </c>
      <c r="B111" s="4" t="s">
        <v>63</v>
      </c>
      <c r="C111" s="1" t="s">
        <v>17</v>
      </c>
      <c r="D111" s="4">
        <v>1.1474</v>
      </c>
      <c r="E111" s="4">
        <v>1.1489</v>
      </c>
      <c r="F111" s="4">
        <v>0.01</v>
      </c>
      <c r="G111" s="1">
        <f>2*1000*(E111-D111)/F111</f>
        <v>300.00000000001137</v>
      </c>
      <c r="H111" s="4" t="s">
        <v>14</v>
      </c>
      <c r="I111" s="4" t="s">
        <v>51</v>
      </c>
      <c r="J111" s="6">
        <v>44231</v>
      </c>
      <c r="K111" s="5" cm="1">
        <f t="array" ref="K111">IF(OR(L111="Monday", OR( L111="Wednesday", L111="Saturday")), J111+2, IF(OR(L111="Tuesday", OR(L111="Sunday", L111="Thursday")), J111+1, IF(L111="Friday", J111+3, NA)))</f>
        <v>44232</v>
      </c>
      <c r="L111" s="6" t="str">
        <f t="shared" si="6"/>
        <v>Thursday</v>
      </c>
      <c r="M111" s="70">
        <f t="shared" si="7"/>
        <v>44231.916666666664</v>
      </c>
      <c r="N111" s="70">
        <f t="shared" si="8"/>
        <v>44230.916666666664</v>
      </c>
      <c r="O111" s="76"/>
      <c r="P111" s="4"/>
    </row>
    <row r="112" spans="1:16" x14ac:dyDescent="0.2">
      <c r="A112" s="4" t="s">
        <v>12</v>
      </c>
      <c r="B112" s="4" t="s">
        <v>63</v>
      </c>
      <c r="C112" s="1" t="s">
        <v>16</v>
      </c>
      <c r="D112" s="4">
        <v>1.1315</v>
      </c>
      <c r="E112" s="4">
        <v>1.1342000000000001</v>
      </c>
      <c r="F112" s="4">
        <v>0.01</v>
      </c>
      <c r="G112" s="7">
        <f>1000*(E112-D112)/F112</f>
        <v>270.00000000001467</v>
      </c>
      <c r="H112" s="4" t="s">
        <v>14</v>
      </c>
      <c r="I112" s="4" t="s">
        <v>51</v>
      </c>
      <c r="J112" s="6">
        <v>44231</v>
      </c>
      <c r="K112" s="5" cm="1">
        <f t="array" ref="K112">IF(OR(L112="Monday", OR( L112="Wednesday", L112="Saturday")), J112+2, IF(OR(L112="Tuesday", OR(L112="Sunday", L112="Thursday")), J112+1, IF(L112="Friday", J112+3, NA)))</f>
        <v>44232</v>
      </c>
      <c r="L112" s="6" t="str">
        <f t="shared" si="6"/>
        <v>Thursday</v>
      </c>
      <c r="M112" s="70">
        <f t="shared" si="7"/>
        <v>44231.916666666664</v>
      </c>
      <c r="N112" s="70">
        <f t="shared" si="8"/>
        <v>44230.916666666664</v>
      </c>
      <c r="O112" s="76"/>
      <c r="P112" s="4"/>
    </row>
    <row r="113" spans="1:16" x14ac:dyDescent="0.2">
      <c r="A113" s="4" t="s">
        <v>12</v>
      </c>
      <c r="B113" s="4" t="s">
        <v>63</v>
      </c>
      <c r="C113" s="1" t="s">
        <v>16</v>
      </c>
      <c r="D113" s="4">
        <v>1.1455</v>
      </c>
      <c r="E113" s="4">
        <v>1.1474</v>
      </c>
      <c r="F113" s="4">
        <v>0.01</v>
      </c>
      <c r="G113" s="7">
        <f>1000*(E113-D113)/F113</f>
        <v>190.00000000000128</v>
      </c>
      <c r="H113" s="4" t="s">
        <v>14</v>
      </c>
      <c r="I113" s="4" t="s">
        <v>51</v>
      </c>
      <c r="J113" s="6">
        <v>44231</v>
      </c>
      <c r="K113" s="5" cm="1">
        <f t="array" ref="K113">IF(OR(L113="Monday", OR( L113="Wednesday", L113="Saturday")), J113+2, IF(OR(L113="Tuesday", OR(L113="Sunday", L113="Thursday")), J113+1, IF(L113="Friday", J113+3, NA)))</f>
        <v>44232</v>
      </c>
      <c r="L113" s="6" t="str">
        <f t="shared" si="6"/>
        <v>Thursday</v>
      </c>
      <c r="M113" s="70">
        <f t="shared" si="7"/>
        <v>44231.916666666664</v>
      </c>
      <c r="N113" s="70">
        <f t="shared" si="8"/>
        <v>44230.916666666664</v>
      </c>
      <c r="O113" s="76"/>
      <c r="P113" s="4"/>
    </row>
    <row r="114" spans="1:16" x14ac:dyDescent="0.2">
      <c r="A114" s="4" t="s">
        <v>12</v>
      </c>
      <c r="B114" s="4" t="s">
        <v>63</v>
      </c>
      <c r="C114" s="1" t="s">
        <v>18</v>
      </c>
      <c r="D114" s="4">
        <v>1.1580999999999999</v>
      </c>
      <c r="E114" s="4">
        <v>1.1592</v>
      </c>
      <c r="F114" s="4">
        <v>0.01</v>
      </c>
      <c r="G114" s="1">
        <f t="shared" ref="G114:G119" si="10">2*1000*(E114-D114)/F114</f>
        <v>220.00000000002018</v>
      </c>
      <c r="H114" s="4" t="s">
        <v>14</v>
      </c>
      <c r="I114" s="4" t="s">
        <v>51</v>
      </c>
      <c r="J114" s="6">
        <v>44231</v>
      </c>
      <c r="K114" s="5" cm="1">
        <f t="array" ref="K114">IF(OR(L114="Monday", OR( L114="Wednesday", L114="Saturday")), J114+2, IF(OR(L114="Tuesday", OR(L114="Sunday", L114="Thursday")), J114+1, IF(L114="Friday", J114+3, NA)))</f>
        <v>44232</v>
      </c>
      <c r="L114" s="6" t="str">
        <f t="shared" si="6"/>
        <v>Thursday</v>
      </c>
      <c r="M114" s="70">
        <f t="shared" si="7"/>
        <v>44231.916666666664</v>
      </c>
      <c r="N114" s="70">
        <f t="shared" si="8"/>
        <v>44230.916666666664</v>
      </c>
      <c r="O114" s="76"/>
      <c r="P114" s="4"/>
    </row>
    <row r="115" spans="1:16" x14ac:dyDescent="0.2">
      <c r="A115" s="4" t="s">
        <v>12</v>
      </c>
      <c r="B115" s="4" t="s">
        <v>63</v>
      </c>
      <c r="C115" s="1" t="s">
        <v>18</v>
      </c>
      <c r="D115" s="4">
        <v>1.1341000000000001</v>
      </c>
      <c r="E115" s="4">
        <v>1.1355</v>
      </c>
      <c r="F115" s="4">
        <v>0.01</v>
      </c>
      <c r="G115" s="1">
        <f t="shared" si="10"/>
        <v>279.99999999996913</v>
      </c>
      <c r="H115" s="4" t="s">
        <v>14</v>
      </c>
      <c r="I115" s="4" t="s">
        <v>51</v>
      </c>
      <c r="J115" s="6">
        <v>44231</v>
      </c>
      <c r="K115" s="5" cm="1">
        <f t="array" ref="K115">IF(OR(L115="Monday", OR( L115="Wednesday", L115="Saturday")), J115+2, IF(OR(L115="Tuesday", OR(L115="Sunday", L115="Thursday")), J115+1, IF(L115="Friday", J115+3, NA)))</f>
        <v>44232</v>
      </c>
      <c r="L115" s="6" t="str">
        <f t="shared" si="6"/>
        <v>Thursday</v>
      </c>
      <c r="M115" s="70">
        <f t="shared" si="7"/>
        <v>44231.916666666664</v>
      </c>
      <c r="N115" s="70">
        <f t="shared" si="8"/>
        <v>44230.916666666664</v>
      </c>
      <c r="O115" s="76"/>
      <c r="P115" s="4"/>
    </row>
    <row r="116" spans="1:16" x14ac:dyDescent="0.2">
      <c r="A116" s="4" t="s">
        <v>19</v>
      </c>
      <c r="B116" s="4" t="s">
        <v>63</v>
      </c>
      <c r="C116" s="4" t="s">
        <v>17</v>
      </c>
      <c r="D116" s="4">
        <v>4.3167999999999997</v>
      </c>
      <c r="E116" s="4">
        <v>4.33</v>
      </c>
      <c r="F116" s="4">
        <v>0.05</v>
      </c>
      <c r="G116" s="1">
        <f t="shared" si="10"/>
        <v>528.00000000001285</v>
      </c>
      <c r="H116" s="4" t="s">
        <v>14</v>
      </c>
      <c r="I116" s="4" t="s">
        <v>50</v>
      </c>
      <c r="J116" s="6">
        <v>44231</v>
      </c>
      <c r="K116" s="5" cm="1">
        <f t="array" ref="K116">IF(OR(L116="Monday", OR( L116="Wednesday", L116="Saturday")), J116+2, IF(OR(L116="Tuesday", OR(L116="Sunday", L116="Thursday")), J116+1, IF(L116="Friday", J116+3, NA)))</f>
        <v>44232</v>
      </c>
      <c r="L116" s="6" t="str">
        <f t="shared" si="6"/>
        <v>Thursday</v>
      </c>
      <c r="M116" s="70">
        <f t="shared" si="7"/>
        <v>44231.916666666664</v>
      </c>
      <c r="N116" s="70">
        <f t="shared" si="8"/>
        <v>44230.916666666664</v>
      </c>
      <c r="O116" s="76"/>
      <c r="P116" s="4"/>
    </row>
    <row r="117" spans="1:16" x14ac:dyDescent="0.2">
      <c r="A117" s="4" t="s">
        <v>19</v>
      </c>
      <c r="B117" s="4" t="s">
        <v>63</v>
      </c>
      <c r="C117" s="4" t="s">
        <v>17</v>
      </c>
      <c r="D117" s="4">
        <v>4.2637999999999998</v>
      </c>
      <c r="E117" s="4">
        <v>4.3018000000000001</v>
      </c>
      <c r="F117" s="4">
        <v>0.05</v>
      </c>
      <c r="G117" s="1">
        <f t="shared" si="10"/>
        <v>1520.0000000000102</v>
      </c>
      <c r="H117" s="4" t="s">
        <v>14</v>
      </c>
      <c r="I117" s="4" t="s">
        <v>50</v>
      </c>
      <c r="J117" s="6">
        <v>44231</v>
      </c>
      <c r="K117" s="5" cm="1">
        <f t="array" ref="K117">IF(OR(L117="Monday", OR( L117="Wednesday", L117="Saturday")), J117+2, IF(OR(L117="Tuesday", OR(L117="Sunday", L117="Thursday")), J117+1, IF(L117="Friday", J117+3, NA)))</f>
        <v>44232</v>
      </c>
      <c r="L117" s="6" t="str">
        <f t="shared" si="6"/>
        <v>Thursday</v>
      </c>
      <c r="M117" s="70">
        <f t="shared" si="7"/>
        <v>44231.916666666664</v>
      </c>
      <c r="N117" s="70">
        <f t="shared" si="8"/>
        <v>44230.916666666664</v>
      </c>
      <c r="O117" s="76"/>
      <c r="P117" s="4"/>
    </row>
    <row r="118" spans="1:16" x14ac:dyDescent="0.2">
      <c r="A118" s="4" t="s">
        <v>19</v>
      </c>
      <c r="B118" s="4" t="s">
        <v>63</v>
      </c>
      <c r="C118" s="4" t="s">
        <v>17</v>
      </c>
      <c r="D118" s="4">
        <v>4.2539999999999996</v>
      </c>
      <c r="E118" s="4">
        <v>4.2770000000000001</v>
      </c>
      <c r="F118" s="4">
        <v>0.05</v>
      </c>
      <c r="G118" s="1">
        <f t="shared" si="10"/>
        <v>920.00000000002296</v>
      </c>
      <c r="H118" s="4" t="s">
        <v>14</v>
      </c>
      <c r="I118" s="4" t="s">
        <v>51</v>
      </c>
      <c r="J118" s="6">
        <v>44231</v>
      </c>
      <c r="K118" s="5" cm="1">
        <f t="array" ref="K118">IF(OR(L118="Monday", OR( L118="Wednesday", L118="Saturday")), J118+2, IF(OR(L118="Tuesday", OR(L118="Sunday", L118="Thursday")), J118+1, IF(L118="Friday", J118+3, NA)))</f>
        <v>44232</v>
      </c>
      <c r="L118" s="6" t="str">
        <f t="shared" si="6"/>
        <v>Thursday</v>
      </c>
      <c r="M118" s="70">
        <f t="shared" si="7"/>
        <v>44231.916666666664</v>
      </c>
      <c r="N118" s="70">
        <f t="shared" si="8"/>
        <v>44230.916666666664</v>
      </c>
      <c r="O118" s="76"/>
      <c r="P118" s="4"/>
    </row>
    <row r="119" spans="1:16" x14ac:dyDescent="0.2">
      <c r="A119" s="4" t="s">
        <v>19</v>
      </c>
      <c r="B119" s="4" t="s">
        <v>63</v>
      </c>
      <c r="C119" s="4" t="s">
        <v>17</v>
      </c>
      <c r="D119" s="4">
        <v>4.3083</v>
      </c>
      <c r="E119" s="4">
        <v>4.3289999999999997</v>
      </c>
      <c r="F119" s="4">
        <v>0.05</v>
      </c>
      <c r="G119" s="1">
        <f t="shared" si="10"/>
        <v>827.99999999998875</v>
      </c>
      <c r="H119" s="4" t="s">
        <v>14</v>
      </c>
      <c r="I119" s="4" t="s">
        <v>51</v>
      </c>
      <c r="J119" s="6">
        <v>44231</v>
      </c>
      <c r="K119" s="5" cm="1">
        <f t="array" ref="K119">IF(OR(L119="Monday", OR( L119="Wednesday", L119="Saturday")), J119+2, IF(OR(L119="Tuesday", OR(L119="Sunday", L119="Thursday")), J119+1, IF(L119="Friday", J119+3, NA)))</f>
        <v>44232</v>
      </c>
      <c r="L119" s="6" t="str">
        <f t="shared" si="6"/>
        <v>Thursday</v>
      </c>
      <c r="M119" s="70">
        <f t="shared" si="7"/>
        <v>44231.916666666664</v>
      </c>
      <c r="N119" s="70">
        <f t="shared" si="8"/>
        <v>44230.916666666664</v>
      </c>
      <c r="O119" s="76"/>
      <c r="P119" s="4"/>
    </row>
    <row r="120" spans="1:16" x14ac:dyDescent="0.2">
      <c r="A120" s="4" t="s">
        <v>12</v>
      </c>
      <c r="B120" s="4" t="s">
        <v>63</v>
      </c>
      <c r="C120" s="1" t="s">
        <v>13</v>
      </c>
      <c r="D120" s="4">
        <v>1.1509</v>
      </c>
      <c r="E120" s="4">
        <v>1.1547000000000001</v>
      </c>
      <c r="F120" s="4">
        <v>0.01</v>
      </c>
      <c r="G120" s="7">
        <f t="shared" ref="G120:G125" si="11">1000*(E120-D120)/F120</f>
        <v>380.00000000000256</v>
      </c>
      <c r="H120" s="4" t="s">
        <v>14</v>
      </c>
      <c r="I120" s="4" t="s">
        <v>50</v>
      </c>
      <c r="J120" s="6">
        <v>44231</v>
      </c>
      <c r="K120" s="5" cm="1">
        <f t="array" ref="K120">IF(OR(L120="Monday", OR( L120="Wednesday", L120="Saturday")), J120+2, IF(OR(L120="Tuesday", OR(L120="Sunday", L120="Thursday")), J120+1, IF(L120="Friday", J120+3, NA)))</f>
        <v>44232</v>
      </c>
      <c r="L120" s="6" t="str">
        <f t="shared" si="6"/>
        <v>Thursday</v>
      </c>
      <c r="M120" s="70">
        <f t="shared" si="7"/>
        <v>44231.916666666664</v>
      </c>
      <c r="N120" s="70">
        <f t="shared" si="8"/>
        <v>44230.916666666664</v>
      </c>
      <c r="O120" s="76"/>
      <c r="P120" s="4"/>
    </row>
    <row r="121" spans="1:16" x14ac:dyDescent="0.2">
      <c r="A121" s="4" t="s">
        <v>12</v>
      </c>
      <c r="B121" s="4" t="s">
        <v>63</v>
      </c>
      <c r="C121" s="1" t="s">
        <v>13</v>
      </c>
      <c r="D121" s="4">
        <v>1.1317999999999999</v>
      </c>
      <c r="E121" s="4">
        <v>1.135</v>
      </c>
      <c r="F121" s="4">
        <v>0.01</v>
      </c>
      <c r="G121" s="7">
        <f t="shared" si="11"/>
        <v>320.00000000000915</v>
      </c>
      <c r="H121" s="4" t="s">
        <v>14</v>
      </c>
      <c r="I121" s="4" t="s">
        <v>50</v>
      </c>
      <c r="J121" s="6">
        <v>44231</v>
      </c>
      <c r="K121" s="5" cm="1">
        <f t="array" ref="K121">IF(OR(L121="Monday", OR( L121="Wednesday", L121="Saturday")), J121+2, IF(OR(L121="Tuesday", OR(L121="Sunday", L121="Thursday")), J121+1, IF(L121="Friday", J121+3, NA)))</f>
        <v>44232</v>
      </c>
      <c r="L121" s="6" t="str">
        <f t="shared" si="6"/>
        <v>Thursday</v>
      </c>
      <c r="M121" s="70">
        <f t="shared" si="7"/>
        <v>44231.916666666664</v>
      </c>
      <c r="N121" s="70">
        <f t="shared" si="8"/>
        <v>44230.916666666664</v>
      </c>
      <c r="O121" s="76"/>
      <c r="P121" s="4"/>
    </row>
    <row r="122" spans="1:16" x14ac:dyDescent="0.2">
      <c r="A122" s="4" t="s">
        <v>19</v>
      </c>
      <c r="B122" s="4" t="s">
        <v>63</v>
      </c>
      <c r="C122" s="4" t="s">
        <v>13</v>
      </c>
      <c r="D122" s="4">
        <v>4.2549999999999999</v>
      </c>
      <c r="E122" s="4">
        <v>4.3308</v>
      </c>
      <c r="F122" s="4">
        <v>0.05</v>
      </c>
      <c r="G122" s="7">
        <f t="shared" si="11"/>
        <v>1516.0000000000018</v>
      </c>
      <c r="H122" s="4" t="s">
        <v>14</v>
      </c>
      <c r="I122" s="4" t="s">
        <v>50</v>
      </c>
      <c r="J122" s="6">
        <v>44231</v>
      </c>
      <c r="K122" s="5" cm="1">
        <f t="array" ref="K122">IF(OR(L122="Monday", OR( L122="Wednesday", L122="Saturday")), J122+2, IF(OR(L122="Tuesday", OR(L122="Sunday", L122="Thursday")), J122+1, IF(L122="Friday", J122+3, NA)))</f>
        <v>44232</v>
      </c>
      <c r="L122" s="6" t="str">
        <f t="shared" si="6"/>
        <v>Thursday</v>
      </c>
      <c r="M122" s="70">
        <f t="shared" si="7"/>
        <v>44231.916666666664</v>
      </c>
      <c r="N122" s="70">
        <f t="shared" si="8"/>
        <v>44230.916666666664</v>
      </c>
      <c r="O122" s="76"/>
      <c r="P122" s="4"/>
    </row>
    <row r="123" spans="1:16" x14ac:dyDescent="0.2">
      <c r="A123" s="4" t="s">
        <v>19</v>
      </c>
      <c r="B123" s="4" t="s">
        <v>63</v>
      </c>
      <c r="C123" s="4" t="s">
        <v>13</v>
      </c>
      <c r="D123" s="4">
        <v>4.3042999999999996</v>
      </c>
      <c r="E123" s="4">
        <v>4.3787000000000003</v>
      </c>
      <c r="F123" s="4">
        <v>0.05</v>
      </c>
      <c r="G123" s="7">
        <f t="shared" si="11"/>
        <v>1488.0000000000136</v>
      </c>
      <c r="H123" s="4" t="s">
        <v>14</v>
      </c>
      <c r="I123" s="4" t="s">
        <v>50</v>
      </c>
      <c r="J123" s="6">
        <v>44231</v>
      </c>
      <c r="K123" s="5" cm="1">
        <f t="array" ref="K123">IF(OR(L123="Monday", OR( L123="Wednesday", L123="Saturday")), J123+2, IF(OR(L123="Tuesday", OR(L123="Sunday", L123="Thursday")), J123+1, IF(L123="Friday", J123+3, NA)))</f>
        <v>44232</v>
      </c>
      <c r="L123" s="6" t="str">
        <f t="shared" si="6"/>
        <v>Thursday</v>
      </c>
      <c r="M123" s="70">
        <f t="shared" si="7"/>
        <v>44231.916666666664</v>
      </c>
      <c r="N123" s="70">
        <f t="shared" si="8"/>
        <v>44230.916666666664</v>
      </c>
      <c r="O123" s="76"/>
      <c r="P123" s="4"/>
    </row>
    <row r="124" spans="1:16" x14ac:dyDescent="0.2">
      <c r="A124" s="4" t="s">
        <v>19</v>
      </c>
      <c r="B124" s="4" t="s">
        <v>63</v>
      </c>
      <c r="C124" s="4" t="s">
        <v>13</v>
      </c>
      <c r="D124" s="4">
        <v>4.2302</v>
      </c>
      <c r="E124" s="4">
        <v>4.2790999999999997</v>
      </c>
      <c r="F124" s="4">
        <v>0.05</v>
      </c>
      <c r="G124" s="7">
        <f t="shared" si="11"/>
        <v>977.99999999999443</v>
      </c>
      <c r="H124" s="4" t="s">
        <v>14</v>
      </c>
      <c r="I124" s="4" t="s">
        <v>51</v>
      </c>
      <c r="J124" s="6">
        <v>44231</v>
      </c>
      <c r="K124" s="5" cm="1">
        <f t="array" ref="K124">IF(OR(L124="Monday", OR( L124="Wednesday", L124="Saturday")), J124+2, IF(OR(L124="Tuesday", OR(L124="Sunday", L124="Thursday")), J124+1, IF(L124="Friday", J124+3, NA)))</f>
        <v>44232</v>
      </c>
      <c r="L124" s="6" t="str">
        <f t="shared" si="6"/>
        <v>Thursday</v>
      </c>
      <c r="M124" s="70">
        <f t="shared" si="7"/>
        <v>44231.916666666664</v>
      </c>
      <c r="N124" s="70">
        <f t="shared" si="8"/>
        <v>44230.916666666664</v>
      </c>
      <c r="O124" s="76"/>
      <c r="P124" s="4"/>
    </row>
    <row r="125" spans="1:16" x14ac:dyDescent="0.2">
      <c r="A125" s="4" t="s">
        <v>19</v>
      </c>
      <c r="B125" s="4" t="s">
        <v>63</v>
      </c>
      <c r="C125" s="4" t="s">
        <v>13</v>
      </c>
      <c r="D125" s="4">
        <v>4.2835000000000001</v>
      </c>
      <c r="E125" s="4">
        <v>4.3327</v>
      </c>
      <c r="F125" s="4">
        <v>0.05</v>
      </c>
      <c r="G125" s="7">
        <f t="shared" si="11"/>
        <v>983.99999999999818</v>
      </c>
      <c r="H125" s="4" t="s">
        <v>14</v>
      </c>
      <c r="I125" s="4" t="s">
        <v>51</v>
      </c>
      <c r="J125" s="6">
        <v>44231</v>
      </c>
      <c r="K125" s="5" cm="1">
        <f t="array" ref="K125">IF(OR(L125="Monday", OR( L125="Wednesday", L125="Saturday")), J125+2, IF(OR(L125="Tuesday", OR(L125="Sunday", L125="Thursday")), J125+1, IF(L125="Friday", J125+3, NA)))</f>
        <v>44232</v>
      </c>
      <c r="L125" s="6" t="str">
        <f t="shared" si="6"/>
        <v>Thursday</v>
      </c>
      <c r="M125" s="70">
        <f t="shared" si="7"/>
        <v>44231.916666666664</v>
      </c>
      <c r="N125" s="70">
        <f t="shared" si="8"/>
        <v>44230.916666666664</v>
      </c>
      <c r="O125" s="76"/>
      <c r="P125" s="4"/>
    </row>
    <row r="126" spans="1:16" x14ac:dyDescent="0.2">
      <c r="A126" s="4" t="s">
        <v>12</v>
      </c>
      <c r="B126" s="4" t="s">
        <v>63</v>
      </c>
      <c r="C126" s="4" t="s">
        <v>17</v>
      </c>
      <c r="D126" s="4">
        <v>1.1517999999999999</v>
      </c>
      <c r="E126" s="4">
        <v>1.153</v>
      </c>
      <c r="F126" s="4">
        <v>0.01</v>
      </c>
      <c r="G126" s="1">
        <f>2*1000*(E126-D126)/F126</f>
        <v>240.00000000001796</v>
      </c>
      <c r="H126" s="4" t="s">
        <v>14</v>
      </c>
      <c r="I126" s="4" t="s">
        <v>50</v>
      </c>
      <c r="J126" s="6">
        <v>44232</v>
      </c>
      <c r="K126" s="5" cm="1">
        <f t="array" ref="K126">IF(OR(L126="Monday", OR( L126="Wednesday", L126="Saturday")), J126+2, IF(OR(L126="Tuesday", OR(L126="Sunday", L126="Thursday")), J126+1, IF(L126="Friday", J126+3, NA)))</f>
        <v>44235</v>
      </c>
      <c r="L126" s="6" t="str">
        <f t="shared" si="6"/>
        <v>Friday</v>
      </c>
      <c r="M126" s="70">
        <f t="shared" si="7"/>
        <v>44232.916666666664</v>
      </c>
      <c r="N126" s="70">
        <f t="shared" si="8"/>
        <v>44231.916666666664</v>
      </c>
      <c r="O126" s="76"/>
      <c r="P126" s="4"/>
    </row>
    <row r="127" spans="1:16" x14ac:dyDescent="0.2">
      <c r="A127" s="4" t="s">
        <v>12</v>
      </c>
      <c r="B127" s="4" t="s">
        <v>63</v>
      </c>
      <c r="C127" s="4" t="s">
        <v>17</v>
      </c>
      <c r="D127" s="4">
        <v>1.131</v>
      </c>
      <c r="E127" s="4">
        <v>1.1326000000000001</v>
      </c>
      <c r="F127" s="4">
        <v>0.01</v>
      </c>
      <c r="G127" s="1">
        <f>2*1000*(E127-D127)/F127</f>
        <v>320.00000000000915</v>
      </c>
      <c r="H127" s="4" t="s">
        <v>14</v>
      </c>
      <c r="I127" s="4" t="s">
        <v>50</v>
      </c>
      <c r="J127" s="6">
        <v>44232</v>
      </c>
      <c r="K127" s="5" cm="1">
        <f t="array" ref="K127">IF(OR(L127="Monday", OR( L127="Wednesday", L127="Saturday")), J127+2, IF(OR(L127="Tuesday", OR(L127="Sunday", L127="Thursday")), J127+1, IF(L127="Friday", J127+3, NA)))</f>
        <v>44235</v>
      </c>
      <c r="L127" s="6" t="str">
        <f t="shared" si="6"/>
        <v>Friday</v>
      </c>
      <c r="M127" s="70">
        <f t="shared" si="7"/>
        <v>44232.916666666664</v>
      </c>
      <c r="N127" s="70">
        <f t="shared" si="8"/>
        <v>44231.916666666664</v>
      </c>
      <c r="O127" s="76"/>
      <c r="P127" s="4"/>
    </row>
    <row r="128" spans="1:16" x14ac:dyDescent="0.2">
      <c r="A128" s="4" t="s">
        <v>12</v>
      </c>
      <c r="B128" s="4" t="s">
        <v>63</v>
      </c>
      <c r="C128" s="4" t="s">
        <v>13</v>
      </c>
      <c r="D128" s="4">
        <v>1.1540999999999999</v>
      </c>
      <c r="E128" s="4">
        <v>1.1569</v>
      </c>
      <c r="F128" s="4">
        <v>0.01</v>
      </c>
      <c r="G128" s="7">
        <f>1000*(E128-D128)/F128</f>
        <v>280.00000000001359</v>
      </c>
      <c r="H128" s="4" t="s">
        <v>14</v>
      </c>
      <c r="I128" s="4" t="s">
        <v>51</v>
      </c>
      <c r="J128" s="6">
        <v>44232</v>
      </c>
      <c r="K128" s="5" cm="1">
        <f t="array" ref="K128">IF(OR(L128="Monday", OR( L128="Wednesday", L128="Saturday")), J128+2, IF(OR(L128="Tuesday", OR(L128="Sunday", L128="Thursday")), J128+1, IF(L128="Friday", J128+3, NA)))</f>
        <v>44235</v>
      </c>
      <c r="L128" s="6" t="str">
        <f t="shared" si="6"/>
        <v>Friday</v>
      </c>
      <c r="M128" s="70">
        <f t="shared" si="7"/>
        <v>44232.916666666664</v>
      </c>
      <c r="N128" s="70">
        <f t="shared" si="8"/>
        <v>44231.916666666664</v>
      </c>
      <c r="O128" s="76"/>
      <c r="P128" s="4"/>
    </row>
    <row r="129" spans="1:16" x14ac:dyDescent="0.2">
      <c r="A129" s="4" t="s">
        <v>12</v>
      </c>
      <c r="B129" s="4" t="s">
        <v>63</v>
      </c>
      <c r="C129" s="4" t="s">
        <v>13</v>
      </c>
      <c r="D129" s="4">
        <v>1.1600999999999999</v>
      </c>
      <c r="E129" s="4">
        <v>1.163</v>
      </c>
      <c r="F129" s="4">
        <v>0.01</v>
      </c>
      <c r="G129" s="7">
        <f>1000*(E129-D129)/F129</f>
        <v>290.00000000001245</v>
      </c>
      <c r="H129" s="4" t="s">
        <v>14</v>
      </c>
      <c r="I129" s="4" t="s">
        <v>51</v>
      </c>
      <c r="J129" s="6">
        <v>44232</v>
      </c>
      <c r="K129" s="5" cm="1">
        <f t="array" ref="K129">IF(OR(L129="Monday", OR( L129="Wednesday", L129="Saturday")), J129+2, IF(OR(L129="Tuesday", OR(L129="Sunday", L129="Thursday")), J129+1, IF(L129="Friday", J129+3, NA)))</f>
        <v>44235</v>
      </c>
      <c r="L129" s="6" t="str">
        <f t="shared" si="6"/>
        <v>Friday</v>
      </c>
      <c r="M129" s="70">
        <f t="shared" si="7"/>
        <v>44232.916666666664</v>
      </c>
      <c r="N129" s="70">
        <f t="shared" si="8"/>
        <v>44231.916666666664</v>
      </c>
      <c r="O129" s="76"/>
      <c r="P129" s="4"/>
    </row>
    <row r="130" spans="1:16" x14ac:dyDescent="0.2">
      <c r="A130" s="4" t="s">
        <v>12</v>
      </c>
      <c r="B130" s="4" t="s">
        <v>63</v>
      </c>
      <c r="C130" s="4" t="s">
        <v>17</v>
      </c>
      <c r="D130" s="4">
        <v>1.1579999999999999</v>
      </c>
      <c r="E130" s="4">
        <v>1.1593</v>
      </c>
      <c r="F130" s="4">
        <v>0.01</v>
      </c>
      <c r="G130" s="1">
        <f>2*1000*(E130-D130)/F130</f>
        <v>260.00000000001575</v>
      </c>
      <c r="H130" s="4" t="s">
        <v>14</v>
      </c>
      <c r="I130" s="4" t="s">
        <v>51</v>
      </c>
      <c r="J130" s="6">
        <v>44232</v>
      </c>
      <c r="K130" s="5" cm="1">
        <f t="array" ref="K130">IF(OR(L130="Monday", OR( L130="Wednesday", L130="Saturday")), J130+2, IF(OR(L130="Tuesday", OR(L130="Sunday", L130="Thursday")), J130+1, IF(L130="Friday", J130+3, NA)))</f>
        <v>44235</v>
      </c>
      <c r="L130" s="6" t="str">
        <f t="shared" ref="L130:L193" si="12">TEXT(J130, "dddd")</f>
        <v>Friday</v>
      </c>
      <c r="M130" s="70">
        <f t="shared" ref="M130:M193" si="13">J130+TIMEVALUE("22:00:00")</f>
        <v>44232.916666666664</v>
      </c>
      <c r="N130" s="70">
        <f t="shared" si="8"/>
        <v>44231.916666666664</v>
      </c>
      <c r="O130" s="76"/>
      <c r="P130" s="4"/>
    </row>
    <row r="131" spans="1:16" x14ac:dyDescent="0.2">
      <c r="A131" s="4" t="s">
        <v>12</v>
      </c>
      <c r="B131" s="4" t="s">
        <v>63</v>
      </c>
      <c r="C131" s="4" t="s">
        <v>17</v>
      </c>
      <c r="D131" s="4">
        <v>1.1574</v>
      </c>
      <c r="E131" s="4">
        <v>1.1587000000000001</v>
      </c>
      <c r="F131" s="4">
        <v>0.01</v>
      </c>
      <c r="G131" s="1">
        <f>2*1000*(E131-D131)/F131</f>
        <v>260.00000000001575</v>
      </c>
      <c r="H131" s="4" t="s">
        <v>14</v>
      </c>
      <c r="I131" s="4" t="s">
        <v>51</v>
      </c>
      <c r="J131" s="6">
        <v>44232</v>
      </c>
      <c r="K131" s="5" cm="1">
        <f t="array" ref="K131">IF(OR(L131="Monday", OR( L131="Wednesday", L131="Saturday")), J131+2, IF(OR(L131="Tuesday", OR(L131="Sunday", L131="Thursday")), J131+1, IF(L131="Friday", J131+3, NA)))</f>
        <v>44235</v>
      </c>
      <c r="L131" s="6" t="str">
        <f t="shared" si="12"/>
        <v>Friday</v>
      </c>
      <c r="M131" s="70">
        <f t="shared" si="13"/>
        <v>44232.916666666664</v>
      </c>
      <c r="N131" s="70">
        <f t="shared" ref="N131:N194" si="14">M131-1</f>
        <v>44231.916666666664</v>
      </c>
      <c r="O131" s="76"/>
      <c r="P131" s="4"/>
    </row>
    <row r="132" spans="1:16" x14ac:dyDescent="0.2">
      <c r="A132" s="4" t="s">
        <v>21</v>
      </c>
      <c r="B132" s="4" t="s">
        <v>64</v>
      </c>
      <c r="C132" s="4" t="s">
        <v>13</v>
      </c>
      <c r="D132" s="4"/>
      <c r="E132" s="4"/>
      <c r="F132" s="4"/>
      <c r="G132" s="4">
        <v>17.8</v>
      </c>
      <c r="H132" s="4" t="s">
        <v>14</v>
      </c>
      <c r="I132" s="4" t="s">
        <v>50</v>
      </c>
      <c r="J132" s="6">
        <v>44232</v>
      </c>
      <c r="K132" s="5" cm="1">
        <f t="array" ref="K132">IF(OR(L132="Monday", OR( L132="Wednesday", L132="Saturday")), J132+2, IF(OR(L132="Tuesday", OR(L132="Sunday", L132="Thursday")), J132+1, IF(L132="Friday", J132+3, NA)))</f>
        <v>44235</v>
      </c>
      <c r="L132" s="6" t="str">
        <f t="shared" si="12"/>
        <v>Friday</v>
      </c>
      <c r="M132" s="70">
        <f t="shared" si="13"/>
        <v>44232.916666666664</v>
      </c>
      <c r="N132" s="70">
        <f t="shared" si="14"/>
        <v>44231.916666666664</v>
      </c>
      <c r="O132" s="76"/>
      <c r="P132" s="4"/>
    </row>
    <row r="133" spans="1:16" x14ac:dyDescent="0.2">
      <c r="A133" s="4" t="s">
        <v>21</v>
      </c>
      <c r="B133" s="4" t="s">
        <v>64</v>
      </c>
      <c r="C133" s="4" t="s">
        <v>13</v>
      </c>
      <c r="D133" s="4"/>
      <c r="E133" s="4"/>
      <c r="F133" s="4"/>
      <c r="G133" s="4">
        <v>18</v>
      </c>
      <c r="H133" s="4" t="s">
        <v>14</v>
      </c>
      <c r="I133" s="4" t="s">
        <v>50</v>
      </c>
      <c r="J133" s="6">
        <v>44232</v>
      </c>
      <c r="K133" s="5" cm="1">
        <f t="array" ref="K133">IF(OR(L133="Monday", OR( L133="Wednesday", L133="Saturday")), J133+2, IF(OR(L133="Tuesday", OR(L133="Sunday", L133="Thursday")), J133+1, IF(L133="Friday", J133+3, NA)))</f>
        <v>44235</v>
      </c>
      <c r="L133" s="6" t="str">
        <f t="shared" si="12"/>
        <v>Friday</v>
      </c>
      <c r="M133" s="70">
        <f t="shared" si="13"/>
        <v>44232.916666666664</v>
      </c>
      <c r="N133" s="70">
        <f t="shared" si="14"/>
        <v>44231.916666666664</v>
      </c>
      <c r="O133" s="76"/>
      <c r="P133" s="4"/>
    </row>
    <row r="134" spans="1:16" x14ac:dyDescent="0.2">
      <c r="A134" s="4" t="s">
        <v>21</v>
      </c>
      <c r="B134" s="4" t="s">
        <v>64</v>
      </c>
      <c r="C134" s="4" t="s">
        <v>13</v>
      </c>
      <c r="D134" s="4"/>
      <c r="E134" s="4"/>
      <c r="F134" s="4"/>
      <c r="G134" s="4">
        <v>14.7</v>
      </c>
      <c r="H134" s="4" t="s">
        <v>14</v>
      </c>
      <c r="I134" s="4" t="s">
        <v>51</v>
      </c>
      <c r="J134" s="6">
        <v>44232</v>
      </c>
      <c r="K134" s="5" cm="1">
        <f t="array" ref="K134">IF(OR(L134="Monday", OR( L134="Wednesday", L134="Saturday")), J134+2, IF(OR(L134="Tuesday", OR(L134="Sunday", L134="Thursday")), J134+1, IF(L134="Friday", J134+3, NA)))</f>
        <v>44235</v>
      </c>
      <c r="L134" s="6" t="str">
        <f t="shared" si="12"/>
        <v>Friday</v>
      </c>
      <c r="M134" s="70">
        <f t="shared" si="13"/>
        <v>44232.916666666664</v>
      </c>
      <c r="N134" s="70">
        <f t="shared" si="14"/>
        <v>44231.916666666664</v>
      </c>
      <c r="O134" s="76"/>
      <c r="P134" s="4"/>
    </row>
    <row r="135" spans="1:16" x14ac:dyDescent="0.2">
      <c r="A135" s="4" t="s">
        <v>21</v>
      </c>
      <c r="B135" s="4" t="s">
        <v>64</v>
      </c>
      <c r="C135" s="4" t="s">
        <v>13</v>
      </c>
      <c r="D135" s="4"/>
      <c r="E135" s="4"/>
      <c r="F135" s="4"/>
      <c r="G135" s="4">
        <v>14.4</v>
      </c>
      <c r="H135" s="4" t="s">
        <v>14</v>
      </c>
      <c r="I135" s="4" t="s">
        <v>51</v>
      </c>
      <c r="J135" s="6">
        <v>44232</v>
      </c>
      <c r="K135" s="5" cm="1">
        <f t="array" ref="K135">IF(OR(L135="Monday", OR( L135="Wednesday", L135="Saturday")), J135+2, IF(OR(L135="Tuesday", OR(L135="Sunday", L135="Thursday")), J135+1, IF(L135="Friday", J135+3, NA)))</f>
        <v>44235</v>
      </c>
      <c r="L135" s="6" t="str">
        <f t="shared" si="12"/>
        <v>Friday</v>
      </c>
      <c r="M135" s="70">
        <f t="shared" si="13"/>
        <v>44232.916666666664</v>
      </c>
      <c r="N135" s="70">
        <f t="shared" si="14"/>
        <v>44231.916666666664</v>
      </c>
      <c r="O135" s="76"/>
      <c r="P135" s="4"/>
    </row>
    <row r="136" spans="1:16" x14ac:dyDescent="0.2">
      <c r="A136" s="4" t="s">
        <v>22</v>
      </c>
      <c r="B136" s="4" t="s">
        <v>63</v>
      </c>
      <c r="C136" s="4" t="s">
        <v>13</v>
      </c>
      <c r="D136" s="4"/>
      <c r="E136" s="4"/>
      <c r="F136" s="4"/>
      <c r="G136" s="7">
        <v>7.56</v>
      </c>
      <c r="H136" s="4" t="s">
        <v>62</v>
      </c>
      <c r="I136" s="4" t="s">
        <v>50</v>
      </c>
      <c r="J136" s="6">
        <v>44232</v>
      </c>
      <c r="K136" s="5" cm="1">
        <f t="array" ref="K136">IF(OR(L136="Monday", OR( L136="Wednesday", L136="Saturday")), J136+2, IF(OR(L136="Tuesday", OR(L136="Sunday", L136="Thursday")), J136+1, IF(L136="Friday", J136+3, NA)))</f>
        <v>44235</v>
      </c>
      <c r="L136" s="6" t="str">
        <f t="shared" si="12"/>
        <v>Friday</v>
      </c>
      <c r="M136" s="70">
        <f t="shared" si="13"/>
        <v>44232.916666666664</v>
      </c>
      <c r="N136" s="70">
        <f t="shared" si="14"/>
        <v>44231.916666666664</v>
      </c>
      <c r="O136" s="76"/>
      <c r="P136" s="4"/>
    </row>
    <row r="137" spans="1:16" x14ac:dyDescent="0.2">
      <c r="A137" s="4" t="s">
        <v>22</v>
      </c>
      <c r="B137" s="4" t="s">
        <v>63</v>
      </c>
      <c r="C137" s="4" t="s">
        <v>13</v>
      </c>
      <c r="D137" s="4"/>
      <c r="E137" s="4"/>
      <c r="F137" s="4"/>
      <c r="G137" s="7">
        <v>7.65</v>
      </c>
      <c r="H137" s="4" t="s">
        <v>62</v>
      </c>
      <c r="I137" s="4" t="s">
        <v>51</v>
      </c>
      <c r="J137" s="6">
        <v>44232</v>
      </c>
      <c r="K137" s="5" cm="1">
        <f t="array" ref="K137">IF(OR(L137="Monday", OR( L137="Wednesday", L137="Saturday")), J137+2, IF(OR(L137="Tuesday", OR(L137="Sunday", L137="Thursday")), J137+1, IF(L137="Friday", J137+3, NA)))</f>
        <v>44235</v>
      </c>
      <c r="L137" s="6" t="str">
        <f t="shared" si="12"/>
        <v>Friday</v>
      </c>
      <c r="M137" s="70">
        <f t="shared" si="13"/>
        <v>44232.916666666664</v>
      </c>
      <c r="N137" s="70">
        <f t="shared" si="14"/>
        <v>44231.916666666664</v>
      </c>
      <c r="O137" s="76"/>
      <c r="P137" s="4"/>
    </row>
    <row r="138" spans="1:16" x14ac:dyDescent="0.2">
      <c r="A138" s="4" t="s">
        <v>12</v>
      </c>
      <c r="B138" s="4" t="s">
        <v>63</v>
      </c>
      <c r="C138" s="4" t="s">
        <v>13</v>
      </c>
      <c r="D138" s="4">
        <v>1.1680999999999999</v>
      </c>
      <c r="E138" s="4">
        <v>1.1709000000000001</v>
      </c>
      <c r="F138" s="4">
        <v>0.01</v>
      </c>
      <c r="G138" s="7">
        <f t="shared" ref="G138:G147" si="15">1000*(E138-D138)/F138</f>
        <v>280.00000000001359</v>
      </c>
      <c r="H138" s="4" t="s">
        <v>14</v>
      </c>
      <c r="I138" s="4" t="s">
        <v>50</v>
      </c>
      <c r="J138" s="6">
        <v>44232</v>
      </c>
      <c r="K138" s="5" cm="1">
        <f t="array" ref="K138">IF(OR(L138="Monday", OR( L138="Wednesday", L138="Saturday")), J138+2, IF(OR(L138="Tuesday", OR(L138="Sunday", L138="Thursday")), J138+1, IF(L138="Friday", J138+3, NA)))</f>
        <v>44235</v>
      </c>
      <c r="L138" s="6" t="str">
        <f t="shared" si="12"/>
        <v>Friday</v>
      </c>
      <c r="M138" s="70">
        <f t="shared" si="13"/>
        <v>44232.916666666664</v>
      </c>
      <c r="N138" s="70">
        <f t="shared" si="14"/>
        <v>44231.916666666664</v>
      </c>
      <c r="O138" s="76"/>
      <c r="P138" s="4"/>
    </row>
    <row r="139" spans="1:16" x14ac:dyDescent="0.2">
      <c r="A139" s="4" t="s">
        <v>12</v>
      </c>
      <c r="B139" s="4" t="s">
        <v>63</v>
      </c>
      <c r="C139" s="4" t="s">
        <v>13</v>
      </c>
      <c r="D139" s="4">
        <v>1.4257</v>
      </c>
      <c r="E139" s="4">
        <v>1.4279999999999999</v>
      </c>
      <c r="F139" s="4">
        <v>0.01</v>
      </c>
      <c r="G139" s="7">
        <f t="shared" si="15"/>
        <v>229.99999999999687</v>
      </c>
      <c r="H139" s="4" t="s">
        <v>14</v>
      </c>
      <c r="I139" s="4" t="s">
        <v>50</v>
      </c>
      <c r="J139" s="6">
        <v>44232</v>
      </c>
      <c r="K139" s="5" cm="1">
        <f t="array" ref="K139">IF(OR(L139="Monday", OR( L139="Wednesday", L139="Saturday")), J139+2, IF(OR(L139="Tuesday", OR(L139="Sunday", L139="Thursday")), J139+1, IF(L139="Friday", J139+3, NA)))</f>
        <v>44235</v>
      </c>
      <c r="L139" s="6" t="str">
        <f t="shared" si="12"/>
        <v>Friday</v>
      </c>
      <c r="M139" s="70">
        <f t="shared" si="13"/>
        <v>44232.916666666664</v>
      </c>
      <c r="N139" s="70">
        <f t="shared" si="14"/>
        <v>44231.916666666664</v>
      </c>
      <c r="O139" s="76"/>
      <c r="P139" s="4"/>
    </row>
    <row r="140" spans="1:16" x14ac:dyDescent="0.2">
      <c r="A140" s="4" t="s">
        <v>19</v>
      </c>
      <c r="B140" s="4" t="s">
        <v>63</v>
      </c>
      <c r="C140" s="4" t="s">
        <v>13</v>
      </c>
      <c r="D140" s="4">
        <v>4.2321999999999997</v>
      </c>
      <c r="E140" s="4">
        <v>4.2778</v>
      </c>
      <c r="F140" s="4">
        <v>0.05</v>
      </c>
      <c r="G140" s="7">
        <f t="shared" si="15"/>
        <v>912.00000000000614</v>
      </c>
      <c r="H140" s="4" t="s">
        <v>14</v>
      </c>
      <c r="I140" s="4" t="s">
        <v>50</v>
      </c>
      <c r="J140" s="6">
        <v>44232</v>
      </c>
      <c r="K140" s="5" cm="1">
        <f t="array" ref="K140">IF(OR(L140="Monday", OR( L140="Wednesday", L140="Saturday")), J140+2, IF(OR(L140="Tuesday", OR(L140="Sunday", L140="Thursday")), J140+1, IF(L140="Friday", J140+3, NA)))</f>
        <v>44235</v>
      </c>
      <c r="L140" s="6" t="str">
        <f t="shared" si="12"/>
        <v>Friday</v>
      </c>
      <c r="M140" s="70">
        <f t="shared" si="13"/>
        <v>44232.916666666664</v>
      </c>
      <c r="N140" s="70">
        <f t="shared" si="14"/>
        <v>44231.916666666664</v>
      </c>
      <c r="O140" s="76"/>
      <c r="P140" s="4"/>
    </row>
    <row r="141" spans="1:16" x14ac:dyDescent="0.2">
      <c r="A141" s="4" t="s">
        <v>19</v>
      </c>
      <c r="B141" s="4" t="s">
        <v>63</v>
      </c>
      <c r="C141" s="4" t="s">
        <v>13</v>
      </c>
      <c r="D141" s="4">
        <v>4.2663000000000002</v>
      </c>
      <c r="E141" s="4">
        <v>4.3082000000000003</v>
      </c>
      <c r="F141" s="4">
        <v>0.05</v>
      </c>
      <c r="G141" s="7">
        <f t="shared" si="15"/>
        <v>838.00000000000091</v>
      </c>
      <c r="H141" s="4" t="s">
        <v>14</v>
      </c>
      <c r="I141" s="4" t="s">
        <v>50</v>
      </c>
      <c r="J141" s="6">
        <v>44232</v>
      </c>
      <c r="K141" s="5" cm="1">
        <f t="array" ref="K141">IF(OR(L141="Monday", OR( L141="Wednesday", L141="Saturday")), J141+2, IF(OR(L141="Tuesday", OR(L141="Sunday", L141="Thursday")), J141+1, IF(L141="Friday", J141+3, NA)))</f>
        <v>44235</v>
      </c>
      <c r="L141" s="6" t="str">
        <f t="shared" si="12"/>
        <v>Friday</v>
      </c>
      <c r="M141" s="70">
        <f t="shared" si="13"/>
        <v>44232.916666666664</v>
      </c>
      <c r="N141" s="70">
        <f t="shared" si="14"/>
        <v>44231.916666666664</v>
      </c>
      <c r="O141" s="76"/>
      <c r="P141" s="4"/>
    </row>
    <row r="142" spans="1:16" x14ac:dyDescent="0.2">
      <c r="A142" s="4" t="s">
        <v>19</v>
      </c>
      <c r="B142" s="4" t="s">
        <v>63</v>
      </c>
      <c r="C142" s="4" t="s">
        <v>13</v>
      </c>
      <c r="D142" s="4">
        <v>1.0618000000000001</v>
      </c>
      <c r="E142" s="4">
        <v>1.0705</v>
      </c>
      <c r="F142" s="4">
        <v>0.01</v>
      </c>
      <c r="G142" s="7">
        <f t="shared" si="15"/>
        <v>869.99999999999295</v>
      </c>
      <c r="H142" s="4" t="s">
        <v>14</v>
      </c>
      <c r="I142" s="4" t="s">
        <v>50</v>
      </c>
      <c r="J142" s="6">
        <v>44232</v>
      </c>
      <c r="K142" s="5" cm="1">
        <f t="array" ref="K142">IF(OR(L142="Monday", OR( L142="Wednesday", L142="Saturday")), J142+2, IF(OR(L142="Tuesday", OR(L142="Sunday", L142="Thursday")), J142+1, IF(L142="Friday", J142+3, NA)))</f>
        <v>44235</v>
      </c>
      <c r="L142" s="6" t="str">
        <f t="shared" si="12"/>
        <v>Friday</v>
      </c>
      <c r="M142" s="70">
        <f t="shared" si="13"/>
        <v>44232.916666666664</v>
      </c>
      <c r="N142" s="70">
        <f t="shared" si="14"/>
        <v>44231.916666666664</v>
      </c>
      <c r="O142" s="76"/>
      <c r="P142" s="4"/>
    </row>
    <row r="143" spans="1:16" x14ac:dyDescent="0.2">
      <c r="A143" s="4" t="s">
        <v>19</v>
      </c>
      <c r="B143" s="4" t="s">
        <v>63</v>
      </c>
      <c r="C143" s="4" t="s">
        <v>13</v>
      </c>
      <c r="D143" s="4">
        <v>1.0454000000000001</v>
      </c>
      <c r="E143" s="4">
        <v>1.0543</v>
      </c>
      <c r="F143" s="4">
        <v>0.01</v>
      </c>
      <c r="G143" s="7">
        <f t="shared" si="15"/>
        <v>889.99999999999079</v>
      </c>
      <c r="H143" s="4" t="s">
        <v>14</v>
      </c>
      <c r="I143" s="4" t="s">
        <v>50</v>
      </c>
      <c r="J143" s="6">
        <v>44232</v>
      </c>
      <c r="K143" s="5" cm="1">
        <f t="array" ref="K143">IF(OR(L143="Monday", OR( L143="Wednesday", L143="Saturday")), J143+2, IF(OR(L143="Tuesday", OR(L143="Sunday", L143="Thursday")), J143+1, IF(L143="Friday", J143+3, NA)))</f>
        <v>44235</v>
      </c>
      <c r="L143" s="6" t="str">
        <f t="shared" si="12"/>
        <v>Friday</v>
      </c>
      <c r="M143" s="70">
        <f t="shared" si="13"/>
        <v>44232.916666666664</v>
      </c>
      <c r="N143" s="70">
        <f t="shared" si="14"/>
        <v>44231.916666666664</v>
      </c>
      <c r="O143" s="76"/>
      <c r="P143" s="4"/>
    </row>
    <row r="144" spans="1:16" x14ac:dyDescent="0.2">
      <c r="A144" s="4" t="s">
        <v>19</v>
      </c>
      <c r="B144" s="4" t="s">
        <v>63</v>
      </c>
      <c r="C144" s="4" t="s">
        <v>13</v>
      </c>
      <c r="D144" s="4">
        <v>4.2827000000000002</v>
      </c>
      <c r="E144" s="4">
        <v>4.3202999999999996</v>
      </c>
      <c r="F144" s="4">
        <v>0.05</v>
      </c>
      <c r="G144" s="7">
        <f t="shared" si="15"/>
        <v>751.99999999998818</v>
      </c>
      <c r="H144" s="4" t="s">
        <v>14</v>
      </c>
      <c r="I144" s="4" t="s">
        <v>51</v>
      </c>
      <c r="J144" s="6">
        <v>44232</v>
      </c>
      <c r="K144" s="5" cm="1">
        <f t="array" ref="K144">IF(OR(L144="Monday", OR( L144="Wednesday", L144="Saturday")), J144+2, IF(OR(L144="Tuesday", OR(L144="Sunday", L144="Thursday")), J144+1, IF(L144="Friday", J144+3, NA)))</f>
        <v>44235</v>
      </c>
      <c r="L144" s="6" t="str">
        <f t="shared" si="12"/>
        <v>Friday</v>
      </c>
      <c r="M144" s="70">
        <f t="shared" si="13"/>
        <v>44232.916666666664</v>
      </c>
      <c r="N144" s="70">
        <f t="shared" si="14"/>
        <v>44231.916666666664</v>
      </c>
      <c r="O144" s="76"/>
      <c r="P144" s="4"/>
    </row>
    <row r="145" spans="1:16" x14ac:dyDescent="0.2">
      <c r="A145" s="4" t="s">
        <v>19</v>
      </c>
      <c r="B145" s="4" t="s">
        <v>63</v>
      </c>
      <c r="C145" s="4" t="s">
        <v>13</v>
      </c>
      <c r="D145" s="4">
        <v>4.3578000000000001</v>
      </c>
      <c r="E145" s="4">
        <v>4.3958000000000004</v>
      </c>
      <c r="F145" s="4">
        <v>0.05</v>
      </c>
      <c r="G145" s="7">
        <f t="shared" si="15"/>
        <v>760.00000000000512</v>
      </c>
      <c r="H145" s="4" t="s">
        <v>14</v>
      </c>
      <c r="I145" s="4" t="s">
        <v>51</v>
      </c>
      <c r="J145" s="6">
        <v>44232</v>
      </c>
      <c r="K145" s="5" cm="1">
        <f t="array" ref="K145">IF(OR(L145="Monday", OR( L145="Wednesday", L145="Saturday")), J145+2, IF(OR(L145="Tuesday", OR(L145="Sunday", L145="Thursday")), J145+1, IF(L145="Friday", J145+3, NA)))</f>
        <v>44235</v>
      </c>
      <c r="L145" s="6" t="str">
        <f t="shared" si="12"/>
        <v>Friday</v>
      </c>
      <c r="M145" s="70">
        <f t="shared" si="13"/>
        <v>44232.916666666664</v>
      </c>
      <c r="N145" s="70">
        <f t="shared" si="14"/>
        <v>44231.916666666664</v>
      </c>
      <c r="O145" s="76"/>
      <c r="P145" s="4"/>
    </row>
    <row r="146" spans="1:16" x14ac:dyDescent="0.2">
      <c r="A146" s="4" t="s">
        <v>19</v>
      </c>
      <c r="B146" s="4" t="s">
        <v>63</v>
      </c>
      <c r="C146" s="4" t="s">
        <v>13</v>
      </c>
      <c r="D146" s="4">
        <v>1.0258</v>
      </c>
      <c r="E146" s="4">
        <v>1.0327999999999999</v>
      </c>
      <c r="F146" s="4">
        <v>0.01</v>
      </c>
      <c r="G146" s="7">
        <f t="shared" si="15"/>
        <v>699.99999999998954</v>
      </c>
      <c r="H146" s="4" t="s">
        <v>14</v>
      </c>
      <c r="I146" s="4" t="s">
        <v>51</v>
      </c>
      <c r="J146" s="6">
        <v>44232</v>
      </c>
      <c r="K146" s="5" cm="1">
        <f t="array" ref="K146">IF(OR(L146="Monday", OR( L146="Wednesday", L146="Saturday")), J146+2, IF(OR(L146="Tuesday", OR(L146="Sunday", L146="Thursday")), J146+1, IF(L146="Friday", J146+3, NA)))</f>
        <v>44235</v>
      </c>
      <c r="L146" s="6" t="str">
        <f t="shared" si="12"/>
        <v>Friday</v>
      </c>
      <c r="M146" s="70">
        <f t="shared" si="13"/>
        <v>44232.916666666664</v>
      </c>
      <c r="N146" s="70">
        <f t="shared" si="14"/>
        <v>44231.916666666664</v>
      </c>
      <c r="O146" s="76"/>
      <c r="P146" s="4"/>
    </row>
    <row r="147" spans="1:16" x14ac:dyDescent="0.2">
      <c r="A147" s="4" t="s">
        <v>19</v>
      </c>
      <c r="B147" s="4" t="s">
        <v>63</v>
      </c>
      <c r="C147" s="4" t="s">
        <v>13</v>
      </c>
      <c r="D147" s="4">
        <v>1.016</v>
      </c>
      <c r="E147" s="4">
        <v>1.0233000000000001</v>
      </c>
      <c r="F147" s="4">
        <v>0.01</v>
      </c>
      <c r="G147" s="7">
        <f t="shared" si="15"/>
        <v>730.00000000000841</v>
      </c>
      <c r="H147" s="4" t="s">
        <v>14</v>
      </c>
      <c r="I147" s="4" t="s">
        <v>51</v>
      </c>
      <c r="J147" s="6">
        <v>44232</v>
      </c>
      <c r="K147" s="5" cm="1">
        <f t="array" ref="K147">IF(OR(L147="Monday", OR( L147="Wednesday", L147="Saturday")), J147+2, IF(OR(L147="Tuesday", OR(L147="Sunday", L147="Thursday")), J147+1, IF(L147="Friday", J147+3, NA)))</f>
        <v>44235</v>
      </c>
      <c r="L147" s="6" t="str">
        <f t="shared" si="12"/>
        <v>Friday</v>
      </c>
      <c r="M147" s="70">
        <f t="shared" si="13"/>
        <v>44232.916666666664</v>
      </c>
      <c r="N147" s="70">
        <f t="shared" si="14"/>
        <v>44231.916666666664</v>
      </c>
      <c r="O147" s="76"/>
      <c r="P147" s="4"/>
    </row>
    <row r="148" spans="1:16" x14ac:dyDescent="0.2">
      <c r="A148" s="4" t="s">
        <v>12</v>
      </c>
      <c r="B148" s="4" t="s">
        <v>63</v>
      </c>
      <c r="C148" s="4" t="s">
        <v>17</v>
      </c>
      <c r="D148" s="4">
        <v>1.1633</v>
      </c>
      <c r="E148" s="4">
        <v>1.1646000000000001</v>
      </c>
      <c r="F148" s="4">
        <v>0.01</v>
      </c>
      <c r="G148" s="1">
        <f>2*1000*(E148-D148)/F148</f>
        <v>260.00000000001575</v>
      </c>
      <c r="H148" s="4" t="s">
        <v>14</v>
      </c>
      <c r="I148" s="4" t="s">
        <v>50</v>
      </c>
      <c r="J148" s="6">
        <v>44233</v>
      </c>
      <c r="K148" s="5" cm="1">
        <f t="array" ref="K148">IF(OR(L148="Monday", OR( L148="Wednesday", L148="Saturday")), J148+2, IF(OR(L148="Tuesday", OR(L148="Sunday", L148="Thursday")), J148+1, IF(L148="Friday", J148+3, NA)))</f>
        <v>44235</v>
      </c>
      <c r="L148" s="6" t="str">
        <f t="shared" si="12"/>
        <v>Saturday</v>
      </c>
      <c r="M148" s="70">
        <f t="shared" si="13"/>
        <v>44233.916666666664</v>
      </c>
      <c r="N148" s="70">
        <f t="shared" si="14"/>
        <v>44232.916666666664</v>
      </c>
      <c r="O148" s="76"/>
      <c r="P148" s="4"/>
    </row>
    <row r="149" spans="1:16" x14ac:dyDescent="0.2">
      <c r="A149" s="4" t="s">
        <v>12</v>
      </c>
      <c r="B149" s="4" t="s">
        <v>63</v>
      </c>
      <c r="C149" s="4" t="s">
        <v>17</v>
      </c>
      <c r="D149" s="4">
        <v>1.1336999999999999</v>
      </c>
      <c r="E149" s="4">
        <v>1.1355999999999999</v>
      </c>
      <c r="F149" s="4">
        <v>0.01</v>
      </c>
      <c r="G149" s="1">
        <f>2*1000*(E149-D149)/F149</f>
        <v>380.00000000000256</v>
      </c>
      <c r="H149" s="4" t="s">
        <v>14</v>
      </c>
      <c r="I149" s="4" t="s">
        <v>50</v>
      </c>
      <c r="J149" s="6">
        <v>44233</v>
      </c>
      <c r="K149" s="5" cm="1">
        <f t="array" ref="K149">IF(OR(L149="Monday", OR( L149="Wednesday", L149="Saturday")), J149+2, IF(OR(L149="Tuesday", OR(L149="Sunday", L149="Thursday")), J149+1, IF(L149="Friday", J149+3, NA)))</f>
        <v>44235</v>
      </c>
      <c r="L149" s="6" t="str">
        <f t="shared" si="12"/>
        <v>Saturday</v>
      </c>
      <c r="M149" s="70">
        <f t="shared" si="13"/>
        <v>44233.916666666664</v>
      </c>
      <c r="N149" s="70">
        <f t="shared" si="14"/>
        <v>44232.916666666664</v>
      </c>
      <c r="O149" s="76"/>
      <c r="P149" s="4"/>
    </row>
    <row r="150" spans="1:16" x14ac:dyDescent="0.2">
      <c r="A150" s="4" t="s">
        <v>12</v>
      </c>
      <c r="B150" s="4" t="s">
        <v>63</v>
      </c>
      <c r="C150" s="4" t="s">
        <v>13</v>
      </c>
      <c r="D150" s="4">
        <v>1.1174999999999999</v>
      </c>
      <c r="E150" s="4">
        <v>1.1200000000000001</v>
      </c>
      <c r="F150" s="4">
        <v>0.01</v>
      </c>
      <c r="G150" s="7">
        <f>1000*(E150-D150)/F150</f>
        <v>250.00000000001688</v>
      </c>
      <c r="H150" s="4" t="s">
        <v>14</v>
      </c>
      <c r="I150" s="4" t="s">
        <v>51</v>
      </c>
      <c r="J150" s="6">
        <v>44233</v>
      </c>
      <c r="K150" s="5" cm="1">
        <f t="array" ref="K150">IF(OR(L150="Monday", OR( L150="Wednesday", L150="Saturday")), J150+2, IF(OR(L150="Tuesday", OR(L150="Sunday", L150="Thursday")), J150+1, IF(L150="Friday", J150+3, NA)))</f>
        <v>44235</v>
      </c>
      <c r="L150" s="6" t="str">
        <f t="shared" si="12"/>
        <v>Saturday</v>
      </c>
      <c r="M150" s="70">
        <f t="shared" si="13"/>
        <v>44233.916666666664</v>
      </c>
      <c r="N150" s="70">
        <f t="shared" si="14"/>
        <v>44232.916666666664</v>
      </c>
      <c r="O150" s="76"/>
      <c r="P150" s="4"/>
    </row>
    <row r="151" spans="1:16" x14ac:dyDescent="0.2">
      <c r="A151" s="4" t="s">
        <v>12</v>
      </c>
      <c r="B151" s="4" t="s">
        <v>63</v>
      </c>
      <c r="C151" s="4" t="s">
        <v>13</v>
      </c>
      <c r="D151" s="4">
        <v>1.1727000000000001</v>
      </c>
      <c r="E151" s="4">
        <v>1.1752</v>
      </c>
      <c r="F151" s="4">
        <v>0.01</v>
      </c>
      <c r="G151" s="7">
        <f>1000*(E151-D151)/F151</f>
        <v>249.99999999999466</v>
      </c>
      <c r="H151" s="4" t="s">
        <v>14</v>
      </c>
      <c r="I151" s="4" t="s">
        <v>51</v>
      </c>
      <c r="J151" s="6">
        <v>44233</v>
      </c>
      <c r="K151" s="5" cm="1">
        <f t="array" ref="K151">IF(OR(L151="Monday", OR( L151="Wednesday", L151="Saturday")), J151+2, IF(OR(L151="Tuesday", OR(L151="Sunday", L151="Thursday")), J151+1, IF(L151="Friday", J151+3, NA)))</f>
        <v>44235</v>
      </c>
      <c r="L151" s="6" t="str">
        <f t="shared" si="12"/>
        <v>Saturday</v>
      </c>
      <c r="M151" s="70">
        <f t="shared" si="13"/>
        <v>44233.916666666664</v>
      </c>
      <c r="N151" s="70">
        <f t="shared" si="14"/>
        <v>44232.916666666664</v>
      </c>
      <c r="O151" s="76"/>
      <c r="P151" s="4"/>
    </row>
    <row r="152" spans="1:16" x14ac:dyDescent="0.2">
      <c r="A152" s="4" t="s">
        <v>12</v>
      </c>
      <c r="B152" s="4" t="s">
        <v>63</v>
      </c>
      <c r="C152" s="4" t="s">
        <v>17</v>
      </c>
      <c r="D152" s="4">
        <v>1.1748000000000001</v>
      </c>
      <c r="E152" s="4">
        <v>1.1758</v>
      </c>
      <c r="F152" s="4">
        <v>0.01</v>
      </c>
      <c r="G152" s="1">
        <f>2*1000*(E152-D152)/F152</f>
        <v>199.99999999997797</v>
      </c>
      <c r="H152" s="4" t="s">
        <v>14</v>
      </c>
      <c r="I152" s="4" t="s">
        <v>51</v>
      </c>
      <c r="J152" s="6">
        <v>44233</v>
      </c>
      <c r="K152" s="5" cm="1">
        <f t="array" ref="K152">IF(OR(L152="Monday", OR( L152="Wednesday", L152="Saturday")), J152+2, IF(OR(L152="Tuesday", OR(L152="Sunday", L152="Thursday")), J152+1, IF(L152="Friday", J152+3, NA)))</f>
        <v>44235</v>
      </c>
      <c r="L152" s="6" t="str">
        <f t="shared" si="12"/>
        <v>Saturday</v>
      </c>
      <c r="M152" s="70">
        <f t="shared" si="13"/>
        <v>44233.916666666664</v>
      </c>
      <c r="N152" s="70">
        <f t="shared" si="14"/>
        <v>44232.916666666664</v>
      </c>
      <c r="O152" s="76"/>
      <c r="P152" s="4"/>
    </row>
    <row r="153" spans="1:16" x14ac:dyDescent="0.2">
      <c r="A153" s="4" t="s">
        <v>12</v>
      </c>
      <c r="B153" s="4" t="s">
        <v>63</v>
      </c>
      <c r="C153" s="4" t="s">
        <v>17</v>
      </c>
      <c r="D153" s="4">
        <v>1.1404000000000001</v>
      </c>
      <c r="E153" s="4">
        <v>1.1414</v>
      </c>
      <c r="F153" s="4">
        <v>0.01</v>
      </c>
      <c r="G153" s="1">
        <f>2*1000*(E153-D153)/F153</f>
        <v>199.99999999997797</v>
      </c>
      <c r="H153" s="4" t="s">
        <v>14</v>
      </c>
      <c r="I153" s="4" t="s">
        <v>51</v>
      </c>
      <c r="J153" s="6">
        <v>44233</v>
      </c>
      <c r="K153" s="5" cm="1">
        <f t="array" ref="K153">IF(OR(L153="Monday", OR( L153="Wednesday", L153="Saturday")), J153+2, IF(OR(L153="Tuesday", OR(L153="Sunday", L153="Thursday")), J153+1, IF(L153="Friday", J153+3, NA)))</f>
        <v>44235</v>
      </c>
      <c r="L153" s="6" t="str">
        <f t="shared" si="12"/>
        <v>Saturday</v>
      </c>
      <c r="M153" s="70">
        <f t="shared" si="13"/>
        <v>44233.916666666664</v>
      </c>
      <c r="N153" s="70">
        <f t="shared" si="14"/>
        <v>44232.916666666664</v>
      </c>
      <c r="O153" s="76"/>
      <c r="P153" s="4"/>
    </row>
    <row r="154" spans="1:16" x14ac:dyDescent="0.2">
      <c r="A154" s="4" t="s">
        <v>21</v>
      </c>
      <c r="B154" s="4" t="s">
        <v>64</v>
      </c>
      <c r="C154" s="4" t="s">
        <v>13</v>
      </c>
      <c r="D154" s="4"/>
      <c r="E154" s="4"/>
      <c r="F154" s="4"/>
      <c r="G154" s="4">
        <v>18.3</v>
      </c>
      <c r="H154" s="4" t="s">
        <v>14</v>
      </c>
      <c r="I154" s="4" t="s">
        <v>50</v>
      </c>
      <c r="J154" s="6">
        <v>44233</v>
      </c>
      <c r="K154" s="5" cm="1">
        <f t="array" ref="K154">IF(OR(L154="Monday", OR( L154="Wednesday", L154="Saturday")), J154+2, IF(OR(L154="Tuesday", OR(L154="Sunday", L154="Thursday")), J154+1, IF(L154="Friday", J154+3, NA)))</f>
        <v>44235</v>
      </c>
      <c r="L154" s="6" t="str">
        <f t="shared" si="12"/>
        <v>Saturday</v>
      </c>
      <c r="M154" s="70">
        <f t="shared" si="13"/>
        <v>44233.916666666664</v>
      </c>
      <c r="N154" s="70">
        <f t="shared" si="14"/>
        <v>44232.916666666664</v>
      </c>
      <c r="O154" s="76"/>
      <c r="P154" s="4"/>
    </row>
    <row r="155" spans="1:16" x14ac:dyDescent="0.2">
      <c r="A155" s="4" t="s">
        <v>21</v>
      </c>
      <c r="B155" s="4" t="s">
        <v>64</v>
      </c>
      <c r="C155" s="4" t="s">
        <v>13</v>
      </c>
      <c r="D155" s="4"/>
      <c r="E155" s="4"/>
      <c r="F155" s="4"/>
      <c r="G155" s="4">
        <v>17.899999999999999</v>
      </c>
      <c r="H155" s="4" t="s">
        <v>14</v>
      </c>
      <c r="I155" s="4" t="s">
        <v>50</v>
      </c>
      <c r="J155" s="6">
        <v>44233</v>
      </c>
      <c r="K155" s="5" cm="1">
        <f t="array" ref="K155">IF(OR(L155="Monday", OR( L155="Wednesday", L155="Saturday")), J155+2, IF(OR(L155="Tuesday", OR(L155="Sunday", L155="Thursday")), J155+1, IF(L155="Friday", J155+3, NA)))</f>
        <v>44235</v>
      </c>
      <c r="L155" s="6" t="str">
        <f t="shared" si="12"/>
        <v>Saturday</v>
      </c>
      <c r="M155" s="70">
        <f t="shared" si="13"/>
        <v>44233.916666666664</v>
      </c>
      <c r="N155" s="70">
        <f t="shared" si="14"/>
        <v>44232.916666666664</v>
      </c>
      <c r="O155" s="76"/>
      <c r="P155" s="4"/>
    </row>
    <row r="156" spans="1:16" x14ac:dyDescent="0.2">
      <c r="A156" s="4" t="s">
        <v>21</v>
      </c>
      <c r="B156" s="4" t="s">
        <v>64</v>
      </c>
      <c r="C156" s="4" t="s">
        <v>13</v>
      </c>
      <c r="D156" s="4"/>
      <c r="E156" s="4"/>
      <c r="F156" s="4"/>
      <c r="G156" s="4">
        <v>14.3</v>
      </c>
      <c r="H156" s="4" t="s">
        <v>14</v>
      </c>
      <c r="I156" s="4" t="s">
        <v>51</v>
      </c>
      <c r="J156" s="6">
        <v>44233</v>
      </c>
      <c r="K156" s="5" cm="1">
        <f t="array" ref="K156">IF(OR(L156="Monday", OR( L156="Wednesday", L156="Saturday")), J156+2, IF(OR(L156="Tuesday", OR(L156="Sunday", L156="Thursday")), J156+1, IF(L156="Friday", J156+3, NA)))</f>
        <v>44235</v>
      </c>
      <c r="L156" s="6" t="str">
        <f t="shared" si="12"/>
        <v>Saturday</v>
      </c>
      <c r="M156" s="70">
        <f t="shared" si="13"/>
        <v>44233.916666666664</v>
      </c>
      <c r="N156" s="70">
        <f t="shared" si="14"/>
        <v>44232.916666666664</v>
      </c>
      <c r="O156" s="76"/>
      <c r="P156" s="4"/>
    </row>
    <row r="157" spans="1:16" x14ac:dyDescent="0.2">
      <c r="A157" s="4" t="s">
        <v>21</v>
      </c>
      <c r="B157" s="4" t="s">
        <v>64</v>
      </c>
      <c r="C157" s="4" t="s">
        <v>13</v>
      </c>
      <c r="D157" s="4"/>
      <c r="E157" s="4"/>
      <c r="F157" s="4"/>
      <c r="G157" s="4">
        <v>14.3</v>
      </c>
      <c r="H157" s="4" t="s">
        <v>14</v>
      </c>
      <c r="I157" s="4" t="s">
        <v>51</v>
      </c>
      <c r="J157" s="6">
        <v>44233</v>
      </c>
      <c r="K157" s="5" cm="1">
        <f t="array" ref="K157">IF(OR(L157="Monday", OR( L157="Wednesday", L157="Saturday")), J157+2, IF(OR(L157="Tuesday", OR(L157="Sunday", L157="Thursday")), J157+1, IF(L157="Friday", J157+3, NA)))</f>
        <v>44235</v>
      </c>
      <c r="L157" s="6" t="str">
        <f t="shared" si="12"/>
        <v>Saturday</v>
      </c>
      <c r="M157" s="70">
        <f t="shared" si="13"/>
        <v>44233.916666666664</v>
      </c>
      <c r="N157" s="70">
        <f t="shared" si="14"/>
        <v>44232.916666666664</v>
      </c>
      <c r="O157" s="76"/>
      <c r="P157" s="4"/>
    </row>
    <row r="158" spans="1:16" x14ac:dyDescent="0.2">
      <c r="A158" s="4" t="s">
        <v>22</v>
      </c>
      <c r="B158" s="4" t="s">
        <v>63</v>
      </c>
      <c r="C158" s="4" t="s">
        <v>13</v>
      </c>
      <c r="D158" s="4"/>
      <c r="E158" s="4"/>
      <c r="F158" s="4"/>
      <c r="G158" s="7">
        <v>7.56</v>
      </c>
      <c r="H158" s="4" t="s">
        <v>62</v>
      </c>
      <c r="I158" s="4" t="s">
        <v>50</v>
      </c>
      <c r="J158" s="6">
        <v>44233</v>
      </c>
      <c r="K158" s="5" cm="1">
        <f t="array" ref="K158">IF(OR(L158="Monday", OR( L158="Wednesday", L158="Saturday")), J158+2, IF(OR(L158="Tuesday", OR(L158="Sunday", L158="Thursday")), J158+1, IF(L158="Friday", J158+3, NA)))</f>
        <v>44235</v>
      </c>
      <c r="L158" s="6" t="str">
        <f t="shared" si="12"/>
        <v>Saturday</v>
      </c>
      <c r="M158" s="70">
        <f t="shared" si="13"/>
        <v>44233.916666666664</v>
      </c>
      <c r="N158" s="70">
        <f t="shared" si="14"/>
        <v>44232.916666666664</v>
      </c>
      <c r="O158" s="76"/>
      <c r="P158" s="4"/>
    </row>
    <row r="159" spans="1:16" x14ac:dyDescent="0.2">
      <c r="A159" s="4" t="s">
        <v>22</v>
      </c>
      <c r="B159" s="4" t="s">
        <v>63</v>
      </c>
      <c r="C159" s="4" t="s">
        <v>13</v>
      </c>
      <c r="D159" s="4"/>
      <c r="E159" s="4"/>
      <c r="F159" s="4"/>
      <c r="G159" s="7">
        <v>7.6</v>
      </c>
      <c r="H159" s="4" t="s">
        <v>62</v>
      </c>
      <c r="I159" s="4" t="s">
        <v>51</v>
      </c>
      <c r="J159" s="6">
        <v>44233</v>
      </c>
      <c r="K159" s="5" cm="1">
        <f t="array" ref="K159">IF(OR(L159="Monday", OR( L159="Wednesday", L159="Saturday")), J159+2, IF(OR(L159="Tuesday", OR(L159="Sunday", L159="Thursday")), J159+1, IF(L159="Friday", J159+3, NA)))</f>
        <v>44235</v>
      </c>
      <c r="L159" s="6" t="str">
        <f t="shared" si="12"/>
        <v>Saturday</v>
      </c>
      <c r="M159" s="70">
        <f t="shared" si="13"/>
        <v>44233.916666666664</v>
      </c>
      <c r="N159" s="70">
        <f t="shared" si="14"/>
        <v>44232.916666666664</v>
      </c>
      <c r="O159" s="76"/>
      <c r="P159" s="4"/>
    </row>
    <row r="160" spans="1:16" x14ac:dyDescent="0.2">
      <c r="A160" s="4" t="s">
        <v>19</v>
      </c>
      <c r="B160" s="4" t="s">
        <v>63</v>
      </c>
      <c r="C160" s="4" t="s">
        <v>13</v>
      </c>
      <c r="D160" s="4">
        <v>4.2756999999999996</v>
      </c>
      <c r="E160" s="4">
        <v>4.3108000000000004</v>
      </c>
      <c r="F160" s="4">
        <v>0.05</v>
      </c>
      <c r="G160" s="7">
        <f t="shared" ref="G160:G167" si="16">1000*(E160-D160)/F160</f>
        <v>702.00000000001592</v>
      </c>
      <c r="H160" s="4" t="s">
        <v>14</v>
      </c>
      <c r="I160" s="4" t="s">
        <v>51</v>
      </c>
      <c r="J160" s="6">
        <v>44233</v>
      </c>
      <c r="K160" s="5" cm="1">
        <f t="array" ref="K160">IF(OR(L160="Monday", OR( L160="Wednesday", L160="Saturday")), J160+2, IF(OR(L160="Tuesday", OR(L160="Sunday", L160="Thursday")), J160+1, IF(L160="Friday", J160+3, NA)))</f>
        <v>44235</v>
      </c>
      <c r="L160" s="6" t="str">
        <f t="shared" si="12"/>
        <v>Saturday</v>
      </c>
      <c r="M160" s="70">
        <f t="shared" si="13"/>
        <v>44233.916666666664</v>
      </c>
      <c r="N160" s="70">
        <f t="shared" si="14"/>
        <v>44232.916666666664</v>
      </c>
      <c r="O160" s="76"/>
      <c r="P160" s="4"/>
    </row>
    <row r="161" spans="1:16" x14ac:dyDescent="0.2">
      <c r="A161" s="4" t="s">
        <v>19</v>
      </c>
      <c r="B161" s="4" t="s">
        <v>63</v>
      </c>
      <c r="C161" s="4" t="s">
        <v>13</v>
      </c>
      <c r="D161" s="4">
        <v>4.2497999999999996</v>
      </c>
      <c r="E161" s="4">
        <v>4.2850000000000001</v>
      </c>
      <c r="F161" s="4">
        <v>0.05</v>
      </c>
      <c r="G161" s="7">
        <f t="shared" si="16"/>
        <v>704.00000000001125</v>
      </c>
      <c r="H161" s="4" t="s">
        <v>14</v>
      </c>
      <c r="I161" s="4" t="s">
        <v>51</v>
      </c>
      <c r="J161" s="6">
        <v>44233</v>
      </c>
      <c r="K161" s="5" cm="1">
        <f t="array" ref="K161">IF(OR(L161="Monday", OR( L161="Wednesday", L161="Saturday")), J161+2, IF(OR(L161="Tuesday", OR(L161="Sunday", L161="Thursday")), J161+1, IF(L161="Friday", J161+3, NA)))</f>
        <v>44235</v>
      </c>
      <c r="L161" s="6" t="str">
        <f t="shared" si="12"/>
        <v>Saturday</v>
      </c>
      <c r="M161" s="70">
        <f t="shared" si="13"/>
        <v>44233.916666666664</v>
      </c>
      <c r="N161" s="70">
        <f t="shared" si="14"/>
        <v>44232.916666666664</v>
      </c>
      <c r="O161" s="76"/>
      <c r="P161" s="4"/>
    </row>
    <row r="162" spans="1:16" x14ac:dyDescent="0.2">
      <c r="A162" s="4" t="s">
        <v>12</v>
      </c>
      <c r="B162" s="4" t="s">
        <v>63</v>
      </c>
      <c r="C162" s="4" t="s">
        <v>13</v>
      </c>
      <c r="D162" s="4">
        <v>1.1297999999999999</v>
      </c>
      <c r="E162" s="4">
        <v>1.1334</v>
      </c>
      <c r="F162" s="4">
        <v>0.01</v>
      </c>
      <c r="G162" s="7">
        <f t="shared" si="16"/>
        <v>360.00000000000477</v>
      </c>
      <c r="H162" s="4" t="s">
        <v>14</v>
      </c>
      <c r="I162" s="4" t="s">
        <v>50</v>
      </c>
      <c r="J162" s="6">
        <v>44233</v>
      </c>
      <c r="K162" s="5" cm="1">
        <f t="array" ref="K162">IF(OR(L162="Monday", OR( L162="Wednesday", L162="Saturday")), J162+2, IF(OR(L162="Tuesday", OR(L162="Sunday", L162="Thursday")), J162+1, IF(L162="Friday", J162+3, NA)))</f>
        <v>44235</v>
      </c>
      <c r="L162" s="6" t="str">
        <f t="shared" si="12"/>
        <v>Saturday</v>
      </c>
      <c r="M162" s="70">
        <f t="shared" si="13"/>
        <v>44233.916666666664</v>
      </c>
      <c r="N162" s="70">
        <f t="shared" si="14"/>
        <v>44232.916666666664</v>
      </c>
      <c r="O162" s="76"/>
      <c r="P162" s="4"/>
    </row>
    <row r="163" spans="1:16" x14ac:dyDescent="0.2">
      <c r="A163" s="4" t="s">
        <v>12</v>
      </c>
      <c r="B163" s="4" t="s">
        <v>63</v>
      </c>
      <c r="C163" s="4" t="s">
        <v>13</v>
      </c>
      <c r="D163" s="4">
        <v>1.1426000000000001</v>
      </c>
      <c r="E163" s="4">
        <v>1.1463000000000001</v>
      </c>
      <c r="F163" s="4">
        <v>0.01</v>
      </c>
      <c r="G163" s="7">
        <f t="shared" si="16"/>
        <v>370.00000000000364</v>
      </c>
      <c r="H163" s="4" t="s">
        <v>14</v>
      </c>
      <c r="I163" s="4" t="s">
        <v>50</v>
      </c>
      <c r="J163" s="6">
        <v>44233</v>
      </c>
      <c r="K163" s="5" cm="1">
        <f t="array" ref="K163">IF(OR(L163="Monday", OR( L163="Wednesday", L163="Saturday")), J163+2, IF(OR(L163="Tuesday", OR(L163="Sunday", L163="Thursday")), J163+1, IF(L163="Friday", J163+3, NA)))</f>
        <v>44235</v>
      </c>
      <c r="L163" s="6" t="str">
        <f t="shared" si="12"/>
        <v>Saturday</v>
      </c>
      <c r="M163" s="70">
        <f t="shared" si="13"/>
        <v>44233.916666666664</v>
      </c>
      <c r="N163" s="70">
        <f t="shared" si="14"/>
        <v>44232.916666666664</v>
      </c>
      <c r="O163" s="76"/>
      <c r="P163" s="4"/>
    </row>
    <row r="164" spans="1:16" x14ac:dyDescent="0.2">
      <c r="A164" s="4" t="s">
        <v>19</v>
      </c>
      <c r="B164" s="4" t="s">
        <v>63</v>
      </c>
      <c r="C164" s="4" t="s">
        <v>13</v>
      </c>
      <c r="D164" s="4">
        <v>4.3136000000000001</v>
      </c>
      <c r="E164" s="4">
        <v>4.3711000000000002</v>
      </c>
      <c r="F164" s="4">
        <v>0.05</v>
      </c>
      <c r="G164" s="7">
        <f t="shared" si="16"/>
        <v>1150.000000000002</v>
      </c>
      <c r="H164" s="4" t="s">
        <v>14</v>
      </c>
      <c r="I164" s="4" t="s">
        <v>50</v>
      </c>
      <c r="J164" s="6">
        <v>44233</v>
      </c>
      <c r="K164" s="5" cm="1">
        <f t="array" ref="K164">IF(OR(L164="Monday", OR( L164="Wednesday", L164="Saturday")), J164+2, IF(OR(L164="Tuesday", OR(L164="Sunday", L164="Thursday")), J164+1, IF(L164="Friday", J164+3, NA)))</f>
        <v>44235</v>
      </c>
      <c r="L164" s="6" t="str">
        <f t="shared" si="12"/>
        <v>Saturday</v>
      </c>
      <c r="M164" s="70">
        <f t="shared" si="13"/>
        <v>44233.916666666664</v>
      </c>
      <c r="N164" s="70">
        <f t="shared" si="14"/>
        <v>44232.916666666664</v>
      </c>
      <c r="O164" s="76"/>
      <c r="P164" s="4"/>
    </row>
    <row r="165" spans="1:16" x14ac:dyDescent="0.2">
      <c r="A165" s="4" t="s">
        <v>19</v>
      </c>
      <c r="B165" s="4" t="s">
        <v>63</v>
      </c>
      <c r="C165" s="4" t="s">
        <v>13</v>
      </c>
      <c r="D165" s="4">
        <v>4.2579000000000002</v>
      </c>
      <c r="E165" s="4">
        <v>4.3192000000000004</v>
      </c>
      <c r="F165" s="4">
        <v>0.05</v>
      </c>
      <c r="G165" s="7">
        <f t="shared" si="16"/>
        <v>1226.0000000000025</v>
      </c>
      <c r="H165" s="4" t="s">
        <v>14</v>
      </c>
      <c r="I165" s="4" t="s">
        <v>50</v>
      </c>
      <c r="J165" s="6">
        <v>44233</v>
      </c>
      <c r="K165" s="5" cm="1">
        <f t="array" ref="K165">IF(OR(L165="Monday", OR( L165="Wednesday", L165="Saturday")), J165+2, IF(OR(L165="Tuesday", OR(L165="Sunday", L165="Thursday")), J165+1, IF(L165="Friday", J165+3, NA)))</f>
        <v>44235</v>
      </c>
      <c r="L165" s="6" t="str">
        <f t="shared" si="12"/>
        <v>Saturday</v>
      </c>
      <c r="M165" s="70">
        <f t="shared" si="13"/>
        <v>44233.916666666664</v>
      </c>
      <c r="N165" s="70">
        <f t="shared" si="14"/>
        <v>44232.916666666664</v>
      </c>
      <c r="O165" s="76"/>
      <c r="P165" s="4"/>
    </row>
    <row r="166" spans="1:16" x14ac:dyDescent="0.2">
      <c r="A166" s="4" t="s">
        <v>19</v>
      </c>
      <c r="B166" s="4" t="s">
        <v>63</v>
      </c>
      <c r="C166" s="4" t="s">
        <v>13</v>
      </c>
      <c r="D166" s="4">
        <v>1.0262</v>
      </c>
      <c r="E166" s="4">
        <v>1.0384</v>
      </c>
      <c r="F166" s="4">
        <v>0.01</v>
      </c>
      <c r="G166" s="7">
        <f t="shared" si="16"/>
        <v>1219.9999999999989</v>
      </c>
      <c r="H166" s="4" t="s">
        <v>14</v>
      </c>
      <c r="I166" s="4" t="s">
        <v>50</v>
      </c>
      <c r="J166" s="6">
        <v>44233</v>
      </c>
      <c r="K166" s="5" cm="1">
        <f t="array" ref="K166">IF(OR(L166="Monday", OR( L166="Wednesday", L166="Saturday")), J166+2, IF(OR(L166="Tuesday", OR(L166="Sunday", L166="Thursday")), J166+1, IF(L166="Friday", J166+3, NA)))</f>
        <v>44235</v>
      </c>
      <c r="L166" s="6" t="str">
        <f t="shared" si="12"/>
        <v>Saturday</v>
      </c>
      <c r="M166" s="70">
        <f t="shared" si="13"/>
        <v>44233.916666666664</v>
      </c>
      <c r="N166" s="70">
        <f t="shared" si="14"/>
        <v>44232.916666666664</v>
      </c>
      <c r="O166" s="76"/>
      <c r="P166" s="4"/>
    </row>
    <row r="167" spans="1:16" x14ac:dyDescent="0.2">
      <c r="A167" s="4" t="s">
        <v>19</v>
      </c>
      <c r="B167" s="4" t="s">
        <v>63</v>
      </c>
      <c r="C167" s="4" t="s">
        <v>13</v>
      </c>
      <c r="D167" s="4">
        <v>1.0166999999999999</v>
      </c>
      <c r="E167" s="4">
        <v>1.0286</v>
      </c>
      <c r="F167" s="4">
        <v>0.01</v>
      </c>
      <c r="G167" s="7">
        <f t="shared" si="16"/>
        <v>1190.000000000002</v>
      </c>
      <c r="H167" s="4" t="s">
        <v>14</v>
      </c>
      <c r="I167" s="4" t="s">
        <v>50</v>
      </c>
      <c r="J167" s="6">
        <v>44233</v>
      </c>
      <c r="K167" s="5" cm="1">
        <f t="array" ref="K167">IF(OR(L167="Monday", OR( L167="Wednesday", L167="Saturday")), J167+2, IF(OR(L167="Tuesday", OR(L167="Sunday", L167="Thursday")), J167+1, IF(L167="Friday", J167+3, NA)))</f>
        <v>44235</v>
      </c>
      <c r="L167" s="6" t="str">
        <f t="shared" si="12"/>
        <v>Saturday</v>
      </c>
      <c r="M167" s="70">
        <f t="shared" si="13"/>
        <v>44233.916666666664</v>
      </c>
      <c r="N167" s="70">
        <f t="shared" si="14"/>
        <v>44232.916666666664</v>
      </c>
      <c r="O167" s="76"/>
      <c r="P167" s="4"/>
    </row>
    <row r="168" spans="1:16" x14ac:dyDescent="0.2">
      <c r="A168" s="4" t="s">
        <v>19</v>
      </c>
      <c r="B168" s="4" t="s">
        <v>63</v>
      </c>
      <c r="C168" s="4" t="s">
        <v>17</v>
      </c>
      <c r="D168" s="4">
        <v>4.2808999999999999</v>
      </c>
      <c r="E168" s="4">
        <v>4.2983000000000002</v>
      </c>
      <c r="F168" s="4">
        <v>0.05</v>
      </c>
      <c r="G168" s="1">
        <f>2*1000*(E168-D168)/F168</f>
        <v>696.00000000001216</v>
      </c>
      <c r="H168" s="4" t="s">
        <v>14</v>
      </c>
      <c r="I168" s="4" t="s">
        <v>51</v>
      </c>
      <c r="J168" s="6">
        <v>44233</v>
      </c>
      <c r="K168" s="5" cm="1">
        <f t="array" ref="K168">IF(OR(L168="Monday", OR( L168="Wednesday", L168="Saturday")), J168+2, IF(OR(L168="Tuesday", OR(L168="Sunday", L168="Thursday")), J168+1, IF(L168="Friday", J168+3, NA)))</f>
        <v>44235</v>
      </c>
      <c r="L168" s="6" t="str">
        <f t="shared" si="12"/>
        <v>Saturday</v>
      </c>
      <c r="M168" s="70">
        <f t="shared" si="13"/>
        <v>44233.916666666664</v>
      </c>
      <c r="N168" s="70">
        <f t="shared" si="14"/>
        <v>44232.916666666664</v>
      </c>
      <c r="O168" s="76"/>
      <c r="P168" s="4"/>
    </row>
    <row r="169" spans="1:16" x14ac:dyDescent="0.2">
      <c r="A169" s="4" t="s">
        <v>19</v>
      </c>
      <c r="B169" s="4" t="s">
        <v>63</v>
      </c>
      <c r="C169" s="4" t="s">
        <v>17</v>
      </c>
      <c r="D169" s="4">
        <v>4.2655000000000003</v>
      </c>
      <c r="E169" s="4">
        <v>4.2831000000000001</v>
      </c>
      <c r="F169" s="4">
        <v>0.05</v>
      </c>
      <c r="G169" s="1">
        <f>2*1000*(E169-D169)/F169</f>
        <v>703.99999999999352</v>
      </c>
      <c r="H169" s="4" t="s">
        <v>14</v>
      </c>
      <c r="I169" s="4" t="s">
        <v>51</v>
      </c>
      <c r="J169" s="6">
        <v>44233</v>
      </c>
      <c r="K169" s="5" cm="1">
        <f t="array" ref="K169">IF(OR(L169="Monday", OR( L169="Wednesday", L169="Saturday")), J169+2, IF(OR(L169="Tuesday", OR(L169="Sunday", L169="Thursday")), J169+1, IF(L169="Friday", J169+3, NA)))</f>
        <v>44235</v>
      </c>
      <c r="L169" s="6" t="str">
        <f t="shared" si="12"/>
        <v>Saturday</v>
      </c>
      <c r="M169" s="70">
        <f t="shared" si="13"/>
        <v>44233.916666666664</v>
      </c>
      <c r="N169" s="70">
        <f t="shared" si="14"/>
        <v>44232.916666666664</v>
      </c>
      <c r="O169" s="76"/>
      <c r="P169" s="4"/>
    </row>
    <row r="170" spans="1:16" x14ac:dyDescent="0.2">
      <c r="A170" s="4" t="s">
        <v>12</v>
      </c>
      <c r="B170" s="4" t="s">
        <v>63</v>
      </c>
      <c r="C170" s="4" t="s">
        <v>17</v>
      </c>
      <c r="D170" s="4">
        <v>1.1773</v>
      </c>
      <c r="E170" s="4">
        <v>1.1788000000000001</v>
      </c>
      <c r="F170" s="4">
        <v>0.01</v>
      </c>
      <c r="G170" s="1">
        <f>2*1000*(E170-D170)/F170</f>
        <v>300.00000000001137</v>
      </c>
      <c r="H170" s="4" t="s">
        <v>14</v>
      </c>
      <c r="I170" s="4" t="s">
        <v>50</v>
      </c>
      <c r="J170" s="6">
        <v>44234</v>
      </c>
      <c r="K170" s="5" cm="1">
        <f t="array" ref="K170">IF(OR(L170="Monday", OR( L170="Wednesday", L170="Saturday")), J170+2, IF(OR(L170="Tuesday", OR(L170="Sunday", L170="Thursday")), J170+1, IF(L170="Friday", J170+3, NA)))</f>
        <v>44235</v>
      </c>
      <c r="L170" s="6" t="str">
        <f t="shared" si="12"/>
        <v>Sunday</v>
      </c>
      <c r="M170" s="70">
        <f t="shared" si="13"/>
        <v>44234.916666666664</v>
      </c>
      <c r="N170" s="70">
        <f t="shared" si="14"/>
        <v>44233.916666666664</v>
      </c>
      <c r="O170" s="76"/>
      <c r="P170" s="4"/>
    </row>
    <row r="171" spans="1:16" x14ac:dyDescent="0.2">
      <c r="A171" s="4" t="s">
        <v>12</v>
      </c>
      <c r="B171" s="4" t="s">
        <v>63</v>
      </c>
      <c r="C171" s="4" t="s">
        <v>17</v>
      </c>
      <c r="D171" s="4">
        <v>1.1734</v>
      </c>
      <c r="E171" s="4">
        <v>1.1754</v>
      </c>
      <c r="F171" s="4">
        <v>0.01</v>
      </c>
      <c r="G171" s="1">
        <f>2*1000*(E171-D171)/F171</f>
        <v>400.00000000000034</v>
      </c>
      <c r="H171" s="4" t="s">
        <v>14</v>
      </c>
      <c r="I171" s="4" t="s">
        <v>50</v>
      </c>
      <c r="J171" s="6">
        <v>44234</v>
      </c>
      <c r="K171" s="5" cm="1">
        <f t="array" ref="K171">IF(OR(L171="Monday", OR( L171="Wednesday", L171="Saturday")), J171+2, IF(OR(L171="Tuesday", OR(L171="Sunday", L171="Thursday")), J171+1, IF(L171="Friday", J171+3, NA)))</f>
        <v>44235</v>
      </c>
      <c r="L171" s="6" t="str">
        <f t="shared" si="12"/>
        <v>Sunday</v>
      </c>
      <c r="M171" s="70">
        <f t="shared" si="13"/>
        <v>44234.916666666664</v>
      </c>
      <c r="N171" s="70">
        <f t="shared" si="14"/>
        <v>44233.916666666664</v>
      </c>
      <c r="O171" s="76"/>
      <c r="P171" s="4"/>
    </row>
    <row r="172" spans="1:16" x14ac:dyDescent="0.2">
      <c r="A172" s="4" t="s">
        <v>12</v>
      </c>
      <c r="B172" s="4" t="s">
        <v>63</v>
      </c>
      <c r="C172" s="4" t="s">
        <v>13</v>
      </c>
      <c r="D172" s="4">
        <v>1.1529</v>
      </c>
      <c r="E172" s="4">
        <v>1.1546000000000001</v>
      </c>
      <c r="F172" s="4">
        <v>0.01</v>
      </c>
      <c r="G172" s="7">
        <f>1000*(E172-D172)/F172</f>
        <v>170.00000000000347</v>
      </c>
      <c r="H172" s="4" t="s">
        <v>14</v>
      </c>
      <c r="I172" s="4" t="s">
        <v>51</v>
      </c>
      <c r="J172" s="6">
        <v>44234</v>
      </c>
      <c r="K172" s="5" cm="1">
        <f t="array" ref="K172">IF(OR(L172="Monday", OR( L172="Wednesday", L172="Saturday")), J172+2, IF(OR(L172="Tuesday", OR(L172="Sunday", L172="Thursday")), J172+1, IF(L172="Friday", J172+3, NA)))</f>
        <v>44235</v>
      </c>
      <c r="L172" s="6" t="str">
        <f t="shared" si="12"/>
        <v>Sunday</v>
      </c>
      <c r="M172" s="70">
        <f t="shared" si="13"/>
        <v>44234.916666666664</v>
      </c>
      <c r="N172" s="70">
        <f t="shared" si="14"/>
        <v>44233.916666666664</v>
      </c>
      <c r="O172" s="76"/>
      <c r="P172" s="4"/>
    </row>
    <row r="173" spans="1:16" x14ac:dyDescent="0.2">
      <c r="A173" s="4" t="s">
        <v>12</v>
      </c>
      <c r="B173" s="4" t="s">
        <v>63</v>
      </c>
      <c r="C173" s="4" t="s">
        <v>13</v>
      </c>
      <c r="D173" s="4">
        <v>1.1299999999999999</v>
      </c>
      <c r="E173" s="4">
        <v>1.1328</v>
      </c>
      <c r="F173" s="4">
        <v>0.01</v>
      </c>
      <c r="G173" s="7">
        <f>1000*(E173-D173)/F173</f>
        <v>280.00000000001359</v>
      </c>
      <c r="H173" s="4" t="s">
        <v>14</v>
      </c>
      <c r="I173" s="4" t="s">
        <v>51</v>
      </c>
      <c r="J173" s="6">
        <v>44234</v>
      </c>
      <c r="K173" s="5" cm="1">
        <f t="array" ref="K173">IF(OR(L173="Monday", OR( L173="Wednesday", L173="Saturday")), J173+2, IF(OR(L173="Tuesday", OR(L173="Sunday", L173="Thursday")), J173+1, IF(L173="Friday", J173+3, NA)))</f>
        <v>44235</v>
      </c>
      <c r="L173" s="6" t="str">
        <f t="shared" si="12"/>
        <v>Sunday</v>
      </c>
      <c r="M173" s="70">
        <f t="shared" si="13"/>
        <v>44234.916666666664</v>
      </c>
      <c r="N173" s="70">
        <f t="shared" si="14"/>
        <v>44233.916666666664</v>
      </c>
      <c r="O173" s="76"/>
      <c r="P173" s="4"/>
    </row>
    <row r="174" spans="1:16" x14ac:dyDescent="0.2">
      <c r="A174" s="4" t="s">
        <v>12</v>
      </c>
      <c r="B174" s="4" t="s">
        <v>63</v>
      </c>
      <c r="C174" s="4" t="s">
        <v>17</v>
      </c>
      <c r="D174" s="4">
        <v>1.1561999999999999</v>
      </c>
      <c r="E174" s="4">
        <v>1.1573</v>
      </c>
      <c r="F174" s="4">
        <v>0.01</v>
      </c>
      <c r="G174" s="1">
        <f>2*1000*(E174-D174)/F174</f>
        <v>220.00000000002018</v>
      </c>
      <c r="H174" s="4" t="s">
        <v>14</v>
      </c>
      <c r="I174" s="4" t="s">
        <v>51</v>
      </c>
      <c r="J174" s="6">
        <v>44234</v>
      </c>
      <c r="K174" s="5" cm="1">
        <f t="array" ref="K174">IF(OR(L174="Monday", OR( L174="Wednesday", L174="Saturday")), J174+2, IF(OR(L174="Tuesday", OR(L174="Sunday", L174="Thursday")), J174+1, IF(L174="Friday", J174+3, NA)))</f>
        <v>44235</v>
      </c>
      <c r="L174" s="6" t="str">
        <f t="shared" si="12"/>
        <v>Sunday</v>
      </c>
      <c r="M174" s="70">
        <f t="shared" si="13"/>
        <v>44234.916666666664</v>
      </c>
      <c r="N174" s="70">
        <f t="shared" si="14"/>
        <v>44233.916666666664</v>
      </c>
      <c r="O174" s="76"/>
      <c r="P174" s="4"/>
    </row>
    <row r="175" spans="1:16" x14ac:dyDescent="0.2">
      <c r="A175" s="4" t="s">
        <v>12</v>
      </c>
      <c r="B175" s="4" t="s">
        <v>63</v>
      </c>
      <c r="C175" s="4" t="s">
        <v>17</v>
      </c>
      <c r="D175" s="4">
        <v>1.1483000000000001</v>
      </c>
      <c r="E175" s="4">
        <v>1.1496999999999999</v>
      </c>
      <c r="F175" s="4">
        <v>0.01</v>
      </c>
      <c r="G175" s="1">
        <f>2*1000*(E175-D175)/F175</f>
        <v>279.99999999996913</v>
      </c>
      <c r="H175" s="4" t="s">
        <v>14</v>
      </c>
      <c r="I175" s="4" t="s">
        <v>51</v>
      </c>
      <c r="J175" s="6">
        <v>44234</v>
      </c>
      <c r="K175" s="5" cm="1">
        <f t="array" ref="K175">IF(OR(L175="Monday", OR( L175="Wednesday", L175="Saturday")), J175+2, IF(OR(L175="Tuesday", OR(L175="Sunday", L175="Thursday")), J175+1, IF(L175="Friday", J175+3, NA)))</f>
        <v>44235</v>
      </c>
      <c r="L175" s="6" t="str">
        <f t="shared" si="12"/>
        <v>Sunday</v>
      </c>
      <c r="M175" s="70">
        <f t="shared" si="13"/>
        <v>44234.916666666664</v>
      </c>
      <c r="N175" s="70">
        <f t="shared" si="14"/>
        <v>44233.916666666664</v>
      </c>
      <c r="O175" s="76"/>
      <c r="P175" s="4"/>
    </row>
    <row r="176" spans="1:16" x14ac:dyDescent="0.2">
      <c r="A176" s="4" t="s">
        <v>21</v>
      </c>
      <c r="B176" s="4" t="s">
        <v>64</v>
      </c>
      <c r="C176" s="4" t="s">
        <v>13</v>
      </c>
      <c r="D176" s="4"/>
      <c r="E176" s="4"/>
      <c r="F176" s="4"/>
      <c r="G176" s="4">
        <v>16.5</v>
      </c>
      <c r="H176" s="4" t="s">
        <v>14</v>
      </c>
      <c r="I176" s="4" t="s">
        <v>50</v>
      </c>
      <c r="J176" s="6">
        <v>44234</v>
      </c>
      <c r="K176" s="5" cm="1">
        <f t="array" ref="K176">IF(OR(L176="Monday", OR( L176="Wednesday", L176="Saturday")), J176+2, IF(OR(L176="Tuesday", OR(L176="Sunday", L176="Thursday")), J176+1, IF(L176="Friday", J176+3, NA)))</f>
        <v>44235</v>
      </c>
      <c r="L176" s="6" t="str">
        <f t="shared" si="12"/>
        <v>Sunday</v>
      </c>
      <c r="M176" s="70">
        <f t="shared" si="13"/>
        <v>44234.916666666664</v>
      </c>
      <c r="N176" s="70">
        <f t="shared" si="14"/>
        <v>44233.916666666664</v>
      </c>
      <c r="O176" s="76"/>
      <c r="P176" s="4"/>
    </row>
    <row r="177" spans="1:16" x14ac:dyDescent="0.2">
      <c r="A177" s="4" t="s">
        <v>21</v>
      </c>
      <c r="B177" s="4" t="s">
        <v>64</v>
      </c>
      <c r="C177" s="4" t="s">
        <v>13</v>
      </c>
      <c r="D177" s="4"/>
      <c r="E177" s="4"/>
      <c r="F177" s="4"/>
      <c r="G177" s="4">
        <v>16.3</v>
      </c>
      <c r="H177" s="4" t="s">
        <v>14</v>
      </c>
      <c r="I177" s="4" t="s">
        <v>50</v>
      </c>
      <c r="J177" s="6">
        <v>44234</v>
      </c>
      <c r="K177" s="5" cm="1">
        <f t="array" ref="K177">IF(OR(L177="Monday", OR( L177="Wednesday", L177="Saturday")), J177+2, IF(OR(L177="Tuesday", OR(L177="Sunday", L177="Thursday")), J177+1, IF(L177="Friday", J177+3, NA)))</f>
        <v>44235</v>
      </c>
      <c r="L177" s="6" t="str">
        <f t="shared" si="12"/>
        <v>Sunday</v>
      </c>
      <c r="M177" s="70">
        <f t="shared" si="13"/>
        <v>44234.916666666664</v>
      </c>
      <c r="N177" s="70">
        <f t="shared" si="14"/>
        <v>44233.916666666664</v>
      </c>
      <c r="O177" s="76"/>
      <c r="P177" s="4"/>
    </row>
    <row r="178" spans="1:16" x14ac:dyDescent="0.2">
      <c r="A178" s="4" t="s">
        <v>21</v>
      </c>
      <c r="B178" s="4" t="s">
        <v>64</v>
      </c>
      <c r="C178" s="4" t="s">
        <v>13</v>
      </c>
      <c r="D178" s="4"/>
      <c r="E178" s="4"/>
      <c r="F178" s="4"/>
      <c r="G178" s="4">
        <v>15.8</v>
      </c>
      <c r="H178" s="4" t="s">
        <v>14</v>
      </c>
      <c r="I178" s="4" t="s">
        <v>51</v>
      </c>
      <c r="J178" s="6">
        <v>44234</v>
      </c>
      <c r="K178" s="5" cm="1">
        <f t="array" ref="K178">IF(OR(L178="Monday", OR( L178="Wednesday", L178="Saturday")), J178+2, IF(OR(L178="Tuesday", OR(L178="Sunday", L178="Thursday")), J178+1, IF(L178="Friday", J178+3, NA)))</f>
        <v>44235</v>
      </c>
      <c r="L178" s="6" t="str">
        <f t="shared" si="12"/>
        <v>Sunday</v>
      </c>
      <c r="M178" s="70">
        <f t="shared" si="13"/>
        <v>44234.916666666664</v>
      </c>
      <c r="N178" s="70">
        <f t="shared" si="14"/>
        <v>44233.916666666664</v>
      </c>
      <c r="O178" s="76"/>
      <c r="P178" s="4"/>
    </row>
    <row r="179" spans="1:16" x14ac:dyDescent="0.2">
      <c r="A179" s="4" t="s">
        <v>21</v>
      </c>
      <c r="B179" s="4" t="s">
        <v>64</v>
      </c>
      <c r="C179" s="4" t="s">
        <v>13</v>
      </c>
      <c r="D179" s="4"/>
      <c r="E179" s="4"/>
      <c r="F179" s="4"/>
      <c r="G179" s="4">
        <v>15.5</v>
      </c>
      <c r="H179" s="4" t="s">
        <v>14</v>
      </c>
      <c r="I179" s="4" t="s">
        <v>51</v>
      </c>
      <c r="J179" s="6">
        <v>44234</v>
      </c>
      <c r="K179" s="5" cm="1">
        <f t="array" ref="K179">IF(OR(L179="Monday", OR( L179="Wednesday", L179="Saturday")), J179+2, IF(OR(L179="Tuesday", OR(L179="Sunday", L179="Thursday")), J179+1, IF(L179="Friday", J179+3, NA)))</f>
        <v>44235</v>
      </c>
      <c r="L179" s="6" t="str">
        <f t="shared" si="12"/>
        <v>Sunday</v>
      </c>
      <c r="M179" s="70">
        <f t="shared" si="13"/>
        <v>44234.916666666664</v>
      </c>
      <c r="N179" s="70">
        <f t="shared" si="14"/>
        <v>44233.916666666664</v>
      </c>
      <c r="O179" s="76"/>
      <c r="P179" s="4"/>
    </row>
    <row r="180" spans="1:16" x14ac:dyDescent="0.2">
      <c r="A180" s="4" t="s">
        <v>22</v>
      </c>
      <c r="B180" s="4" t="s">
        <v>63</v>
      </c>
      <c r="C180" s="4" t="s">
        <v>13</v>
      </c>
      <c r="D180" s="4"/>
      <c r="E180" s="4"/>
      <c r="F180" s="4"/>
      <c r="G180" s="7">
        <v>7.65</v>
      </c>
      <c r="H180" s="4" t="s">
        <v>62</v>
      </c>
      <c r="I180" s="4" t="s">
        <v>50</v>
      </c>
      <c r="J180" s="6">
        <v>44234</v>
      </c>
      <c r="K180" s="5" cm="1">
        <f t="array" ref="K180">IF(OR(L180="Monday", OR( L180="Wednesday", L180="Saturday")), J180+2, IF(OR(L180="Tuesday", OR(L180="Sunday", L180="Thursday")), J180+1, IF(L180="Friday", J180+3, NA)))</f>
        <v>44235</v>
      </c>
      <c r="L180" s="6" t="str">
        <f t="shared" si="12"/>
        <v>Sunday</v>
      </c>
      <c r="M180" s="70">
        <f t="shared" si="13"/>
        <v>44234.916666666664</v>
      </c>
      <c r="N180" s="70">
        <f t="shared" si="14"/>
        <v>44233.916666666664</v>
      </c>
      <c r="O180" s="76"/>
      <c r="P180" s="4"/>
    </row>
    <row r="181" spans="1:16" x14ac:dyDescent="0.2">
      <c r="A181" s="4" t="s">
        <v>22</v>
      </c>
      <c r="B181" s="4" t="s">
        <v>63</v>
      </c>
      <c r="C181" s="4" t="s">
        <v>13</v>
      </c>
      <c r="D181" s="4"/>
      <c r="E181" s="4"/>
      <c r="F181" s="4"/>
      <c r="G181" s="7">
        <v>7.36</v>
      </c>
      <c r="H181" s="4" t="s">
        <v>62</v>
      </c>
      <c r="I181" s="4" t="s">
        <v>51</v>
      </c>
      <c r="J181" s="6">
        <v>44234</v>
      </c>
      <c r="K181" s="5" cm="1">
        <f t="array" ref="K181">IF(OR(L181="Monday", OR( L181="Wednesday", L181="Saturday")), J181+2, IF(OR(L181="Tuesday", OR(L181="Sunday", L181="Thursday")), J181+1, IF(L181="Friday", J181+3, NA)))</f>
        <v>44235</v>
      </c>
      <c r="L181" s="6" t="str">
        <f t="shared" si="12"/>
        <v>Sunday</v>
      </c>
      <c r="M181" s="70">
        <f t="shared" si="13"/>
        <v>44234.916666666664</v>
      </c>
      <c r="N181" s="70">
        <f t="shared" si="14"/>
        <v>44233.916666666664</v>
      </c>
      <c r="O181" s="76"/>
      <c r="P181" s="4"/>
    </row>
    <row r="182" spans="1:16" x14ac:dyDescent="0.2">
      <c r="A182" s="4" t="s">
        <v>19</v>
      </c>
      <c r="B182" s="4" t="s">
        <v>63</v>
      </c>
      <c r="C182" s="4" t="s">
        <v>17</v>
      </c>
      <c r="D182" s="4">
        <v>4.2492000000000001</v>
      </c>
      <c r="E182" s="4">
        <v>4.2645</v>
      </c>
      <c r="F182" s="4">
        <v>0.05</v>
      </c>
      <c r="G182" s="1">
        <f>2*1000*(E182-D182)/F182</f>
        <v>611.99999999999477</v>
      </c>
      <c r="H182" s="4" t="s">
        <v>14</v>
      </c>
      <c r="I182" s="4" t="s">
        <v>51</v>
      </c>
      <c r="J182" s="6">
        <v>44234</v>
      </c>
      <c r="K182" s="5" cm="1">
        <f t="array" ref="K182">IF(OR(L182="Monday", OR( L182="Wednesday", L182="Saturday")), J182+2, IF(OR(L182="Tuesday", OR(L182="Sunday", L182="Thursday")), J182+1, IF(L182="Friday", J182+3, NA)))</f>
        <v>44235</v>
      </c>
      <c r="L182" s="6" t="str">
        <f t="shared" si="12"/>
        <v>Sunday</v>
      </c>
      <c r="M182" s="70">
        <f t="shared" si="13"/>
        <v>44234.916666666664</v>
      </c>
      <c r="N182" s="70">
        <f t="shared" si="14"/>
        <v>44233.916666666664</v>
      </c>
      <c r="O182" s="76"/>
      <c r="P182" s="4"/>
    </row>
    <row r="183" spans="1:16" x14ac:dyDescent="0.2">
      <c r="A183" s="4" t="s">
        <v>19</v>
      </c>
      <c r="B183" s="4" t="s">
        <v>63</v>
      </c>
      <c r="C183" s="4" t="s">
        <v>17</v>
      </c>
      <c r="D183" s="4">
        <v>4.3456999999999999</v>
      </c>
      <c r="E183" s="4">
        <v>4.3605999999999998</v>
      </c>
      <c r="F183" s="4">
        <v>0.05</v>
      </c>
      <c r="G183" s="1">
        <f>2*1000*(E183-D183)/F183</f>
        <v>595.99999999999648</v>
      </c>
      <c r="H183" s="4" t="s">
        <v>14</v>
      </c>
      <c r="I183" s="4" t="s">
        <v>51</v>
      </c>
      <c r="J183" s="6">
        <v>44234</v>
      </c>
      <c r="K183" s="5" cm="1">
        <f t="array" ref="K183">IF(OR(L183="Monday", OR( L183="Wednesday", L183="Saturday")), J183+2, IF(OR(L183="Tuesday", OR(L183="Sunday", L183="Thursday")), J183+1, IF(L183="Friday", J183+3, NA)))</f>
        <v>44235</v>
      </c>
      <c r="L183" s="6" t="str">
        <f t="shared" si="12"/>
        <v>Sunday</v>
      </c>
      <c r="M183" s="70">
        <f t="shared" si="13"/>
        <v>44234.916666666664</v>
      </c>
      <c r="N183" s="70">
        <f t="shared" si="14"/>
        <v>44233.916666666664</v>
      </c>
      <c r="O183" s="76"/>
      <c r="P183" s="4"/>
    </row>
    <row r="184" spans="1:16" x14ac:dyDescent="0.2">
      <c r="A184" s="4" t="s">
        <v>19</v>
      </c>
      <c r="B184" s="4" t="s">
        <v>63</v>
      </c>
      <c r="C184" s="4" t="s">
        <v>13</v>
      </c>
      <c r="D184" s="4">
        <v>4.2628000000000004</v>
      </c>
      <c r="E184" s="4">
        <v>4.2930000000000001</v>
      </c>
      <c r="F184" s="4">
        <v>0.05</v>
      </c>
      <c r="G184" s="7">
        <f t="shared" ref="G184:G191" si="17">1000*(E184-D184)/F184</f>
        <v>603.99999999999557</v>
      </c>
      <c r="H184" s="4" t="s">
        <v>14</v>
      </c>
      <c r="I184" s="4" t="s">
        <v>51</v>
      </c>
      <c r="J184" s="6">
        <v>44234</v>
      </c>
      <c r="K184" s="5" cm="1">
        <f t="array" ref="K184">IF(OR(L184="Monday", OR( L184="Wednesday", L184="Saturday")), J184+2, IF(OR(L184="Tuesday", OR(L184="Sunday", L184="Thursday")), J184+1, IF(L184="Friday", J184+3, NA)))</f>
        <v>44235</v>
      </c>
      <c r="L184" s="6" t="str">
        <f t="shared" si="12"/>
        <v>Sunday</v>
      </c>
      <c r="M184" s="70">
        <f t="shared" si="13"/>
        <v>44234.916666666664</v>
      </c>
      <c r="N184" s="70">
        <f t="shared" si="14"/>
        <v>44233.916666666664</v>
      </c>
      <c r="O184" s="76"/>
      <c r="P184" s="4"/>
    </row>
    <row r="185" spans="1:16" x14ac:dyDescent="0.2">
      <c r="A185" s="4" t="s">
        <v>19</v>
      </c>
      <c r="B185" s="4" t="s">
        <v>63</v>
      </c>
      <c r="C185" s="4" t="s">
        <v>13</v>
      </c>
      <c r="D185" s="4">
        <v>4.2599</v>
      </c>
      <c r="E185" s="4">
        <v>4.2915000000000001</v>
      </c>
      <c r="F185" s="4">
        <v>0.05</v>
      </c>
      <c r="G185" s="7">
        <f t="shared" si="17"/>
        <v>632.00000000000136</v>
      </c>
      <c r="H185" s="4" t="s">
        <v>14</v>
      </c>
      <c r="I185" s="4" t="s">
        <v>51</v>
      </c>
      <c r="J185" s="6">
        <v>44234</v>
      </c>
      <c r="K185" s="5" cm="1">
        <f t="array" ref="K185">IF(OR(L185="Monday", OR( L185="Wednesday", L185="Saturday")), J185+2, IF(OR(L185="Tuesday", OR(L185="Sunday", L185="Thursday")), J185+1, IF(L185="Friday", J185+3, NA)))</f>
        <v>44235</v>
      </c>
      <c r="L185" s="6" t="str">
        <f t="shared" si="12"/>
        <v>Sunday</v>
      </c>
      <c r="M185" s="70">
        <f t="shared" si="13"/>
        <v>44234.916666666664</v>
      </c>
      <c r="N185" s="70">
        <f t="shared" si="14"/>
        <v>44233.916666666664</v>
      </c>
      <c r="O185" s="76"/>
      <c r="P185" s="4"/>
    </row>
    <row r="186" spans="1:16" x14ac:dyDescent="0.2">
      <c r="A186" s="4" t="s">
        <v>12</v>
      </c>
      <c r="B186" s="4" t="s">
        <v>63</v>
      </c>
      <c r="C186" s="4" t="s">
        <v>13</v>
      </c>
      <c r="D186" s="4">
        <v>1.1427</v>
      </c>
      <c r="E186" s="4">
        <v>1.1456</v>
      </c>
      <c r="F186" s="4">
        <v>0.01</v>
      </c>
      <c r="G186" s="7">
        <f t="shared" si="17"/>
        <v>289.99999999999028</v>
      </c>
      <c r="H186" s="4" t="s">
        <v>14</v>
      </c>
      <c r="I186" s="4" t="s">
        <v>50</v>
      </c>
      <c r="J186" s="6">
        <v>44234</v>
      </c>
      <c r="K186" s="5" cm="1">
        <f t="array" ref="K186">IF(OR(L186="Monday", OR( L186="Wednesday", L186="Saturday")), J186+2, IF(OR(L186="Tuesday", OR(L186="Sunday", L186="Thursday")), J186+1, IF(L186="Friday", J186+3, NA)))</f>
        <v>44235</v>
      </c>
      <c r="L186" s="6" t="str">
        <f t="shared" si="12"/>
        <v>Sunday</v>
      </c>
      <c r="M186" s="70">
        <f t="shared" si="13"/>
        <v>44234.916666666664</v>
      </c>
      <c r="N186" s="70">
        <f t="shared" si="14"/>
        <v>44233.916666666664</v>
      </c>
      <c r="O186" s="76"/>
      <c r="P186" s="4"/>
    </row>
    <row r="187" spans="1:16" x14ac:dyDescent="0.2">
      <c r="A187" s="4" t="s">
        <v>12</v>
      </c>
      <c r="B187" s="4" t="s">
        <v>63</v>
      </c>
      <c r="C187" s="4" t="s">
        <v>13</v>
      </c>
      <c r="D187" s="4">
        <v>1.1326000000000001</v>
      </c>
      <c r="E187" s="4">
        <v>1.1355</v>
      </c>
      <c r="F187" s="4">
        <v>0.01</v>
      </c>
      <c r="G187" s="7">
        <f t="shared" si="17"/>
        <v>289.99999999999028</v>
      </c>
      <c r="H187" s="4" t="s">
        <v>14</v>
      </c>
      <c r="I187" s="4" t="s">
        <v>50</v>
      </c>
      <c r="J187" s="6">
        <v>44234</v>
      </c>
      <c r="K187" s="5" cm="1">
        <f t="array" ref="K187">IF(OR(L187="Monday", OR( L187="Wednesday", L187="Saturday")), J187+2, IF(OR(L187="Tuesday", OR(L187="Sunday", L187="Thursday")), J187+1, IF(L187="Friday", J187+3, NA)))</f>
        <v>44235</v>
      </c>
      <c r="L187" s="6" t="str">
        <f t="shared" si="12"/>
        <v>Sunday</v>
      </c>
      <c r="M187" s="70">
        <f t="shared" si="13"/>
        <v>44234.916666666664</v>
      </c>
      <c r="N187" s="70">
        <f t="shared" si="14"/>
        <v>44233.916666666664</v>
      </c>
      <c r="O187" s="76"/>
      <c r="P187" s="4"/>
    </row>
    <row r="188" spans="1:16" x14ac:dyDescent="0.2">
      <c r="A188" s="4" t="s">
        <v>19</v>
      </c>
      <c r="B188" s="4" t="s">
        <v>63</v>
      </c>
      <c r="C188" s="4" t="s">
        <v>13</v>
      </c>
      <c r="D188" s="4">
        <v>4.2976000000000001</v>
      </c>
      <c r="E188" s="4">
        <v>4.3375000000000004</v>
      </c>
      <c r="F188" s="4">
        <v>0.05</v>
      </c>
      <c r="G188" s="7">
        <f t="shared" si="17"/>
        <v>798.00000000000534</v>
      </c>
      <c r="H188" s="4" t="s">
        <v>14</v>
      </c>
      <c r="I188" s="4" t="s">
        <v>50</v>
      </c>
      <c r="J188" s="6">
        <v>44234</v>
      </c>
      <c r="K188" s="5" cm="1">
        <f t="array" ref="K188">IF(OR(L188="Monday", OR( L188="Wednesday", L188="Saturday")), J188+2, IF(OR(L188="Tuesday", OR(L188="Sunday", L188="Thursday")), J188+1, IF(L188="Friday", J188+3, NA)))</f>
        <v>44235</v>
      </c>
      <c r="L188" s="6" t="str">
        <f t="shared" si="12"/>
        <v>Sunday</v>
      </c>
      <c r="M188" s="70">
        <f t="shared" si="13"/>
        <v>44234.916666666664</v>
      </c>
      <c r="N188" s="70">
        <f t="shared" si="14"/>
        <v>44233.916666666664</v>
      </c>
      <c r="O188" s="76"/>
      <c r="P188" s="4"/>
    </row>
    <row r="189" spans="1:16" x14ac:dyDescent="0.2">
      <c r="A189" s="4" t="s">
        <v>19</v>
      </c>
      <c r="B189" s="4" t="s">
        <v>63</v>
      </c>
      <c r="C189" s="4" t="s">
        <v>13</v>
      </c>
      <c r="D189" s="4">
        <v>4.2973999999999997</v>
      </c>
      <c r="E189" s="4">
        <v>4.3380000000000001</v>
      </c>
      <c r="F189" s="4">
        <v>0.05</v>
      </c>
      <c r="G189" s="7">
        <f t="shared" si="17"/>
        <v>812.00000000000819</v>
      </c>
      <c r="H189" s="4" t="s">
        <v>14</v>
      </c>
      <c r="I189" s="4" t="s">
        <v>50</v>
      </c>
      <c r="J189" s="6">
        <v>44234</v>
      </c>
      <c r="K189" s="5" cm="1">
        <f t="array" ref="K189">IF(OR(L189="Monday", OR( L189="Wednesday", L189="Saturday")), J189+2, IF(OR(L189="Tuesday", OR(L189="Sunday", L189="Thursday")), J189+1, IF(L189="Friday", J189+3, NA)))</f>
        <v>44235</v>
      </c>
      <c r="L189" s="6" t="str">
        <f t="shared" si="12"/>
        <v>Sunday</v>
      </c>
      <c r="M189" s="70">
        <f t="shared" si="13"/>
        <v>44234.916666666664</v>
      </c>
      <c r="N189" s="70">
        <f t="shared" si="14"/>
        <v>44233.916666666664</v>
      </c>
      <c r="O189" s="76"/>
      <c r="P189" s="4"/>
    </row>
    <row r="190" spans="1:16" x14ac:dyDescent="0.2">
      <c r="A190" s="4" t="s">
        <v>19</v>
      </c>
      <c r="B190" s="4" t="s">
        <v>63</v>
      </c>
      <c r="C190" s="4" t="s">
        <v>13</v>
      </c>
      <c r="D190" s="4">
        <v>1.0392999999999999</v>
      </c>
      <c r="E190" s="4">
        <v>1.0478000000000001</v>
      </c>
      <c r="F190" s="4">
        <v>0.01</v>
      </c>
      <c r="G190" s="7">
        <f t="shared" si="17"/>
        <v>850.00000000001739</v>
      </c>
      <c r="H190" s="4" t="s">
        <v>14</v>
      </c>
      <c r="I190" s="4" t="s">
        <v>50</v>
      </c>
      <c r="J190" s="6">
        <v>44234</v>
      </c>
      <c r="K190" s="5" cm="1">
        <f t="array" ref="K190">IF(OR(L190="Monday", OR( L190="Wednesday", L190="Saturday")), J190+2, IF(OR(L190="Tuesday", OR(L190="Sunday", L190="Thursday")), J190+1, IF(L190="Friday", J190+3, NA)))</f>
        <v>44235</v>
      </c>
      <c r="L190" s="6" t="str">
        <f t="shared" si="12"/>
        <v>Sunday</v>
      </c>
      <c r="M190" s="70">
        <f t="shared" si="13"/>
        <v>44234.916666666664</v>
      </c>
      <c r="N190" s="70">
        <f t="shared" si="14"/>
        <v>44233.916666666664</v>
      </c>
      <c r="O190" s="76"/>
      <c r="P190" s="4"/>
    </row>
    <row r="191" spans="1:16" x14ac:dyDescent="0.2">
      <c r="A191" s="4" t="s">
        <v>19</v>
      </c>
      <c r="B191" s="4" t="s">
        <v>63</v>
      </c>
      <c r="C191" s="4" t="s">
        <v>13</v>
      </c>
      <c r="D191" s="4">
        <v>1.3042</v>
      </c>
      <c r="E191" s="4">
        <v>1.3125</v>
      </c>
      <c r="F191" s="4">
        <v>0.01</v>
      </c>
      <c r="G191" s="7">
        <f t="shared" si="17"/>
        <v>829.99999999999739</v>
      </c>
      <c r="H191" s="4" t="s">
        <v>14</v>
      </c>
      <c r="I191" s="4" t="s">
        <v>50</v>
      </c>
      <c r="J191" s="6">
        <v>44234</v>
      </c>
      <c r="K191" s="5" cm="1">
        <f t="array" ref="K191">IF(OR(L191="Monday", OR( L191="Wednesday", L191="Saturday")), J191+2, IF(OR(L191="Tuesday", OR(L191="Sunday", L191="Thursday")), J191+1, IF(L191="Friday", J191+3, NA)))</f>
        <v>44235</v>
      </c>
      <c r="L191" s="6" t="str">
        <f t="shared" si="12"/>
        <v>Sunday</v>
      </c>
      <c r="M191" s="70">
        <f t="shared" si="13"/>
        <v>44234.916666666664</v>
      </c>
      <c r="N191" s="70">
        <f t="shared" si="14"/>
        <v>44233.916666666664</v>
      </c>
      <c r="O191" s="76"/>
      <c r="P191" s="4"/>
    </row>
    <row r="192" spans="1:16" x14ac:dyDescent="0.2">
      <c r="A192" s="4" t="s">
        <v>21</v>
      </c>
      <c r="B192" s="4" t="s">
        <v>64</v>
      </c>
      <c r="C192" s="4" t="s">
        <v>13</v>
      </c>
      <c r="D192" s="4"/>
      <c r="E192" s="4" t="s">
        <v>23</v>
      </c>
      <c r="F192" s="4"/>
      <c r="G192" s="7">
        <v>18.899999999999999</v>
      </c>
      <c r="H192" s="4" t="s">
        <v>14</v>
      </c>
      <c r="I192" s="4" t="s">
        <v>50</v>
      </c>
      <c r="J192" s="6">
        <v>44235</v>
      </c>
      <c r="K192" s="5" cm="1">
        <f t="array" ref="K192">IF(OR(L192="Monday", OR( L192="Wednesday", L192="Saturday")), J192+2, IF(OR(L192="Tuesday", OR(L192="Sunday", L192="Thursday")), J192+1, IF(L192="Friday", J192+3, NA)))</f>
        <v>44237</v>
      </c>
      <c r="L192" s="6" t="str">
        <f t="shared" si="12"/>
        <v>Monday</v>
      </c>
      <c r="M192" s="70">
        <f t="shared" si="13"/>
        <v>44235.916666666664</v>
      </c>
      <c r="N192" s="70">
        <f t="shared" si="14"/>
        <v>44234.916666666664</v>
      </c>
      <c r="O192" s="76"/>
      <c r="P192" s="4"/>
    </row>
    <row r="193" spans="1:16" x14ac:dyDescent="0.2">
      <c r="A193" s="4" t="s">
        <v>21</v>
      </c>
      <c r="B193" s="4" t="s">
        <v>64</v>
      </c>
      <c r="C193" s="4" t="s">
        <v>13</v>
      </c>
      <c r="D193" s="4"/>
      <c r="E193" s="4"/>
      <c r="F193" s="4"/>
      <c r="G193" s="7">
        <v>18.600000000000001</v>
      </c>
      <c r="H193" s="4" t="s">
        <v>14</v>
      </c>
      <c r="I193" s="4" t="s">
        <v>50</v>
      </c>
      <c r="J193" s="6">
        <v>44235</v>
      </c>
      <c r="K193" s="5" cm="1">
        <f t="array" ref="K193">IF(OR(L193="Monday", OR( L193="Wednesday", L193="Saturday")), J193+2, IF(OR(L193="Tuesday", OR(L193="Sunday", L193="Thursday")), J193+1, IF(L193="Friday", J193+3, NA)))</f>
        <v>44237</v>
      </c>
      <c r="L193" s="6" t="str">
        <f t="shared" si="12"/>
        <v>Monday</v>
      </c>
      <c r="M193" s="70">
        <f t="shared" si="13"/>
        <v>44235.916666666664</v>
      </c>
      <c r="N193" s="70">
        <f t="shared" si="14"/>
        <v>44234.916666666664</v>
      </c>
      <c r="O193" s="76"/>
      <c r="P193" s="4"/>
    </row>
    <row r="194" spans="1:16" x14ac:dyDescent="0.2">
      <c r="A194" s="4" t="s">
        <v>21</v>
      </c>
      <c r="B194" s="4" t="s">
        <v>64</v>
      </c>
      <c r="C194" s="4" t="s">
        <v>13</v>
      </c>
      <c r="D194" s="4"/>
      <c r="E194" s="4"/>
      <c r="F194" s="4"/>
      <c r="G194" s="7">
        <v>17.600000000000001</v>
      </c>
      <c r="H194" s="4" t="s">
        <v>14</v>
      </c>
      <c r="I194" s="4" t="s">
        <v>51</v>
      </c>
      <c r="J194" s="6">
        <v>44235</v>
      </c>
      <c r="K194" s="5" cm="1">
        <f t="array" ref="K194">IF(OR(L194="Monday", OR( L194="Wednesday", L194="Saturday")), J194+2, IF(OR(L194="Tuesday", OR(L194="Sunday", L194="Thursday")), J194+1, IF(L194="Friday", J194+3, NA)))</f>
        <v>44237</v>
      </c>
      <c r="L194" s="6" t="str">
        <f t="shared" ref="L194:L257" si="18">TEXT(J194, "dddd")</f>
        <v>Monday</v>
      </c>
      <c r="M194" s="70">
        <f t="shared" ref="M194:M257" si="19">J194+TIMEVALUE("22:00:00")</f>
        <v>44235.916666666664</v>
      </c>
      <c r="N194" s="70">
        <f t="shared" si="14"/>
        <v>44234.916666666664</v>
      </c>
      <c r="O194" s="76"/>
      <c r="P194" s="4"/>
    </row>
    <row r="195" spans="1:16" x14ac:dyDescent="0.2">
      <c r="A195" s="4" t="s">
        <v>21</v>
      </c>
      <c r="B195" s="4" t="s">
        <v>64</v>
      </c>
      <c r="C195" s="4" t="s">
        <v>13</v>
      </c>
      <c r="D195" s="4"/>
      <c r="E195" s="4"/>
      <c r="F195" s="4"/>
      <c r="G195" s="7">
        <v>17.100000000000001</v>
      </c>
      <c r="H195" s="4" t="s">
        <v>14</v>
      </c>
      <c r="I195" s="4" t="s">
        <v>51</v>
      </c>
      <c r="J195" s="6">
        <v>44235</v>
      </c>
      <c r="K195" s="5" cm="1">
        <f t="array" ref="K195">IF(OR(L195="Monday", OR( L195="Wednesday", L195="Saturday")), J195+2, IF(OR(L195="Tuesday", OR(L195="Sunday", L195="Thursday")), J195+1, IF(L195="Friday", J195+3, NA)))</f>
        <v>44237</v>
      </c>
      <c r="L195" s="6" t="str">
        <f t="shared" si="18"/>
        <v>Monday</v>
      </c>
      <c r="M195" s="70">
        <f t="shared" si="19"/>
        <v>44235.916666666664</v>
      </c>
      <c r="N195" s="70">
        <f t="shared" ref="N195:N258" si="20">M195-1</f>
        <v>44234.916666666664</v>
      </c>
      <c r="O195" s="76"/>
      <c r="P195" s="4"/>
    </row>
    <row r="196" spans="1:16" x14ac:dyDescent="0.2">
      <c r="A196" s="4" t="s">
        <v>22</v>
      </c>
      <c r="B196" s="4" t="s">
        <v>63</v>
      </c>
      <c r="C196" s="4" t="s">
        <v>13</v>
      </c>
      <c r="D196" s="4"/>
      <c r="E196" s="4"/>
      <c r="F196" s="4"/>
      <c r="G196" s="7">
        <v>8</v>
      </c>
      <c r="H196" s="4" t="s">
        <v>62</v>
      </c>
      <c r="I196" s="4" t="s">
        <v>50</v>
      </c>
      <c r="J196" s="6">
        <v>44235</v>
      </c>
      <c r="K196" s="5" cm="1">
        <f t="array" ref="K196">IF(OR(L196="Monday", OR( L196="Wednesday", L196="Saturday")), J196+2, IF(OR(L196="Tuesday", OR(L196="Sunday", L196="Thursday")), J196+1, IF(L196="Friday", J196+3, NA)))</f>
        <v>44237</v>
      </c>
      <c r="L196" s="6" t="str">
        <f t="shared" si="18"/>
        <v>Monday</v>
      </c>
      <c r="M196" s="70">
        <f t="shared" si="19"/>
        <v>44235.916666666664</v>
      </c>
      <c r="N196" s="70">
        <f t="shared" si="20"/>
        <v>44234.916666666664</v>
      </c>
      <c r="O196" s="76"/>
      <c r="P196" s="4"/>
    </row>
    <row r="197" spans="1:16" x14ac:dyDescent="0.2">
      <c r="A197" s="4" t="s">
        <v>22</v>
      </c>
      <c r="B197" s="4" t="s">
        <v>63</v>
      </c>
      <c r="C197" s="4" t="s">
        <v>13</v>
      </c>
      <c r="D197" s="4"/>
      <c r="E197" s="4"/>
      <c r="F197" s="4"/>
      <c r="G197" s="7">
        <v>7.5</v>
      </c>
      <c r="H197" s="4" t="s">
        <v>62</v>
      </c>
      <c r="I197" s="4" t="s">
        <v>51</v>
      </c>
      <c r="J197" s="6">
        <v>44235</v>
      </c>
      <c r="K197" s="5" cm="1">
        <f t="array" ref="K197">IF(OR(L197="Monday", OR( L197="Wednesday", L197="Saturday")), J197+2, IF(OR(L197="Tuesday", OR(L197="Sunday", L197="Thursday")), J197+1, IF(L197="Friday", J197+3, NA)))</f>
        <v>44237</v>
      </c>
      <c r="L197" s="6" t="str">
        <f t="shared" si="18"/>
        <v>Monday</v>
      </c>
      <c r="M197" s="70">
        <f t="shared" si="19"/>
        <v>44235.916666666664</v>
      </c>
      <c r="N197" s="70">
        <f t="shared" si="20"/>
        <v>44234.916666666664</v>
      </c>
      <c r="O197" s="76"/>
      <c r="P197" s="4"/>
    </row>
    <row r="198" spans="1:16" ht="14.5" customHeight="1" x14ac:dyDescent="0.2">
      <c r="A198" s="4" t="s">
        <v>24</v>
      </c>
      <c r="B198" s="4" t="s">
        <v>63</v>
      </c>
      <c r="C198" s="4" t="s">
        <v>13</v>
      </c>
      <c r="D198" s="4"/>
      <c r="E198" s="4"/>
      <c r="F198" s="4"/>
      <c r="G198" s="7">
        <v>1416</v>
      </c>
      <c r="H198" s="13" t="s">
        <v>65</v>
      </c>
      <c r="I198" s="4" t="s">
        <v>50</v>
      </c>
      <c r="J198" s="6">
        <v>44235</v>
      </c>
      <c r="K198" s="5" cm="1">
        <f t="array" ref="K198">IF(OR(L198="Monday", OR( L198="Wednesday", L198="Saturday")), J198+2, IF(OR(L198="Tuesday", OR(L198="Sunday", L198="Thursday")), J198+1, IF(L198="Friday", J198+3, NA)))</f>
        <v>44237</v>
      </c>
      <c r="L198" s="6" t="str">
        <f t="shared" si="18"/>
        <v>Monday</v>
      </c>
      <c r="M198" s="70">
        <f t="shared" si="19"/>
        <v>44235.916666666664</v>
      </c>
      <c r="N198" s="70">
        <f t="shared" si="20"/>
        <v>44234.916666666664</v>
      </c>
      <c r="O198" s="76"/>
      <c r="P198" s="4"/>
    </row>
    <row r="199" spans="1:16" ht="14.5" customHeight="1" x14ac:dyDescent="0.2">
      <c r="A199" s="4" t="s">
        <v>24</v>
      </c>
      <c r="B199" s="4" t="s">
        <v>63</v>
      </c>
      <c r="C199" s="4" t="s">
        <v>13</v>
      </c>
      <c r="D199" s="4"/>
      <c r="E199" s="4"/>
      <c r="F199" s="4"/>
      <c r="G199" s="7">
        <v>915</v>
      </c>
      <c r="H199" s="13" t="s">
        <v>65</v>
      </c>
      <c r="I199" s="4" t="s">
        <v>51</v>
      </c>
      <c r="J199" s="6">
        <v>44235</v>
      </c>
      <c r="K199" s="5" cm="1">
        <f t="array" ref="K199">IF(OR(L199="Monday", OR( L199="Wednesday", L199="Saturday")), J199+2, IF(OR(L199="Tuesday", OR(L199="Sunday", L199="Thursday")), J199+1, IF(L199="Friday", J199+3, NA)))</f>
        <v>44237</v>
      </c>
      <c r="L199" s="6" t="str">
        <f t="shared" si="18"/>
        <v>Monday</v>
      </c>
      <c r="M199" s="70">
        <f t="shared" si="19"/>
        <v>44235.916666666664</v>
      </c>
      <c r="N199" s="70">
        <f t="shared" si="20"/>
        <v>44234.916666666664</v>
      </c>
      <c r="O199" s="76"/>
      <c r="P199" s="4"/>
    </row>
    <row r="200" spans="1:16" x14ac:dyDescent="0.2">
      <c r="A200" s="4" t="s">
        <v>12</v>
      </c>
      <c r="B200" s="4" t="s">
        <v>63</v>
      </c>
      <c r="C200" s="4" t="s">
        <v>13</v>
      </c>
      <c r="D200" s="4">
        <v>1.1538999999999999</v>
      </c>
      <c r="E200" s="4">
        <v>1.1566000000000001</v>
      </c>
      <c r="F200" s="4">
        <v>0.01</v>
      </c>
      <c r="G200" s="7">
        <f>1000*(E200-D200)/F200</f>
        <v>270.00000000001467</v>
      </c>
      <c r="H200" s="4" t="s">
        <v>14</v>
      </c>
      <c r="I200" s="4" t="s">
        <v>50</v>
      </c>
      <c r="J200" s="6">
        <v>44235</v>
      </c>
      <c r="K200" s="5" cm="1">
        <f t="array" ref="K200">IF(OR(L200="Monday", OR( L200="Wednesday", L200="Saturday")), J200+2, IF(OR(L200="Tuesday", OR(L200="Sunday", L200="Thursday")), J200+1, IF(L200="Friday", J200+3, NA)))</f>
        <v>44237</v>
      </c>
      <c r="L200" s="6" t="str">
        <f t="shared" si="18"/>
        <v>Monday</v>
      </c>
      <c r="M200" s="70">
        <f t="shared" si="19"/>
        <v>44235.916666666664</v>
      </c>
      <c r="N200" s="70">
        <f t="shared" si="20"/>
        <v>44234.916666666664</v>
      </c>
      <c r="O200" s="76"/>
      <c r="P200" s="4"/>
    </row>
    <row r="201" spans="1:16" x14ac:dyDescent="0.2">
      <c r="A201" s="4" t="s">
        <v>12</v>
      </c>
      <c r="B201" s="4" t="s">
        <v>63</v>
      </c>
      <c r="C201" s="4" t="s">
        <v>13</v>
      </c>
      <c r="D201" s="4">
        <v>1.1301000000000001</v>
      </c>
      <c r="E201" s="4">
        <v>1.1327</v>
      </c>
      <c r="F201" s="4">
        <v>0.01</v>
      </c>
      <c r="G201" s="7">
        <f>1000*(E201-D201)/F201</f>
        <v>259.99999999999358</v>
      </c>
      <c r="H201" s="4" t="s">
        <v>14</v>
      </c>
      <c r="I201" s="4" t="s">
        <v>50</v>
      </c>
      <c r="J201" s="6">
        <v>44235</v>
      </c>
      <c r="K201" s="5" cm="1">
        <f t="array" ref="K201">IF(OR(L201="Monday", OR( L201="Wednesday", L201="Saturday")), J201+2, IF(OR(L201="Tuesday", OR(L201="Sunday", L201="Thursday")), J201+1, IF(L201="Friday", J201+3, NA)))</f>
        <v>44237</v>
      </c>
      <c r="L201" s="6" t="str">
        <f t="shared" si="18"/>
        <v>Monday</v>
      </c>
      <c r="M201" s="70">
        <f t="shared" si="19"/>
        <v>44235.916666666664</v>
      </c>
      <c r="N201" s="70">
        <f t="shared" si="20"/>
        <v>44234.916666666664</v>
      </c>
      <c r="O201" s="76"/>
      <c r="P201" s="4"/>
    </row>
    <row r="202" spans="1:16" x14ac:dyDescent="0.2">
      <c r="A202" s="4" t="s">
        <v>12</v>
      </c>
      <c r="B202" s="4" t="s">
        <v>63</v>
      </c>
      <c r="C202" s="4" t="s">
        <v>17</v>
      </c>
      <c r="D202" s="4">
        <v>1.1267</v>
      </c>
      <c r="E202" s="4">
        <v>1.1274999999999999</v>
      </c>
      <c r="F202" s="4">
        <v>0.01</v>
      </c>
      <c r="G202" s="1">
        <f>2*1000*(E202-D202)/F202</f>
        <v>159.99999999998238</v>
      </c>
      <c r="H202" s="4" t="s">
        <v>14</v>
      </c>
      <c r="I202" s="4" t="s">
        <v>50</v>
      </c>
      <c r="J202" s="6">
        <v>44235</v>
      </c>
      <c r="K202" s="5" cm="1">
        <f t="array" ref="K202">IF(OR(L202="Monday", OR( L202="Wednesday", L202="Saturday")), J202+2, IF(OR(L202="Tuesday", OR(L202="Sunday", L202="Thursday")), J202+1, IF(L202="Friday", J202+3, NA)))</f>
        <v>44237</v>
      </c>
      <c r="L202" s="6" t="str">
        <f t="shared" si="18"/>
        <v>Monday</v>
      </c>
      <c r="M202" s="70">
        <f t="shared" si="19"/>
        <v>44235.916666666664</v>
      </c>
      <c r="N202" s="70">
        <f t="shared" si="20"/>
        <v>44234.916666666664</v>
      </c>
      <c r="O202" s="76"/>
      <c r="P202" s="4"/>
    </row>
    <row r="203" spans="1:16" x14ac:dyDescent="0.2">
      <c r="A203" s="4" t="s">
        <v>12</v>
      </c>
      <c r="B203" s="4" t="s">
        <v>63</v>
      </c>
      <c r="C203" s="4" t="s">
        <v>17</v>
      </c>
      <c r="D203" s="4">
        <v>1.1572</v>
      </c>
      <c r="E203" s="4">
        <v>1.1584000000000001</v>
      </c>
      <c r="F203" s="4">
        <v>0.01</v>
      </c>
      <c r="G203" s="1">
        <f>2*1000*(E203-D203)/F203</f>
        <v>240.00000000001796</v>
      </c>
      <c r="H203" s="4" t="s">
        <v>14</v>
      </c>
      <c r="I203" s="4" t="s">
        <v>50</v>
      </c>
      <c r="J203" s="6">
        <v>44235</v>
      </c>
      <c r="K203" s="5" cm="1">
        <f t="array" ref="K203">IF(OR(L203="Monday", OR( L203="Wednesday", L203="Saturday")), J203+2, IF(OR(L203="Tuesday", OR(L203="Sunday", L203="Thursday")), J203+1, IF(L203="Friday", J203+3, NA)))</f>
        <v>44237</v>
      </c>
      <c r="L203" s="6" t="str">
        <f t="shared" si="18"/>
        <v>Monday</v>
      </c>
      <c r="M203" s="70">
        <f t="shared" si="19"/>
        <v>44235.916666666664</v>
      </c>
      <c r="N203" s="70">
        <f t="shared" si="20"/>
        <v>44234.916666666664</v>
      </c>
      <c r="O203" s="76"/>
      <c r="P203" s="4"/>
    </row>
    <row r="204" spans="1:16" ht="16.5" customHeight="1" x14ac:dyDescent="0.2">
      <c r="A204" s="4" t="s">
        <v>19</v>
      </c>
      <c r="B204" s="4" t="s">
        <v>63</v>
      </c>
      <c r="C204" s="4" t="s">
        <v>13</v>
      </c>
      <c r="D204" s="4">
        <v>4.4946000000000002</v>
      </c>
      <c r="E204" s="4">
        <v>4.5449000000000002</v>
      </c>
      <c r="F204" s="4">
        <v>0.05</v>
      </c>
      <c r="G204" s="7">
        <f>1000*(E204-D204)/F204</f>
        <v>1006.0000000000002</v>
      </c>
      <c r="H204" s="4" t="s">
        <v>14</v>
      </c>
      <c r="I204" s="4" t="s">
        <v>50</v>
      </c>
      <c r="J204" s="6">
        <v>44235</v>
      </c>
      <c r="K204" s="5" cm="1">
        <f t="array" ref="K204">IF(OR(L204="Monday", OR( L204="Wednesday", L204="Saturday")), J204+2, IF(OR(L204="Tuesday", OR(L204="Sunday", L204="Thursday")), J204+1, IF(L204="Friday", J204+3, NA)))</f>
        <v>44237</v>
      </c>
      <c r="L204" s="6" t="str">
        <f t="shared" si="18"/>
        <v>Monday</v>
      </c>
      <c r="M204" s="70">
        <f t="shared" si="19"/>
        <v>44235.916666666664</v>
      </c>
      <c r="N204" s="70">
        <f t="shared" si="20"/>
        <v>44234.916666666664</v>
      </c>
      <c r="O204" s="76"/>
      <c r="P204" s="4"/>
    </row>
    <row r="205" spans="1:16" ht="16.5" customHeight="1" x14ac:dyDescent="0.2">
      <c r="A205" s="4" t="s">
        <v>19</v>
      </c>
      <c r="B205" s="4" t="s">
        <v>63</v>
      </c>
      <c r="C205" s="4" t="s">
        <v>13</v>
      </c>
      <c r="D205" s="4">
        <v>4.4745999999999997</v>
      </c>
      <c r="E205" s="4">
        <v>4.5251999999999999</v>
      </c>
      <c r="F205" s="4">
        <v>0.05</v>
      </c>
      <c r="G205" s="7">
        <f>1000*(E205-D205)/F205</f>
        <v>1012.000000000004</v>
      </c>
      <c r="H205" s="4" t="s">
        <v>14</v>
      </c>
      <c r="I205" s="4" t="s">
        <v>50</v>
      </c>
      <c r="J205" s="6">
        <v>44235</v>
      </c>
      <c r="K205" s="5" cm="1">
        <f t="array" ref="K205">IF(OR(L205="Monday", OR( L205="Wednesday", L205="Saturday")), J205+2, IF(OR(L205="Tuesday", OR(L205="Sunday", L205="Thursday")), J205+1, IF(L205="Friday", J205+3, NA)))</f>
        <v>44237</v>
      </c>
      <c r="L205" s="6" t="str">
        <f t="shared" si="18"/>
        <v>Monday</v>
      </c>
      <c r="M205" s="70">
        <f t="shared" si="19"/>
        <v>44235.916666666664</v>
      </c>
      <c r="N205" s="70">
        <f t="shared" si="20"/>
        <v>44234.916666666664</v>
      </c>
      <c r="O205" s="76"/>
      <c r="P205" s="4"/>
    </row>
    <row r="206" spans="1:16" ht="16.5" customHeight="1" x14ac:dyDescent="0.2">
      <c r="A206" s="4" t="s">
        <v>12</v>
      </c>
      <c r="B206" s="4" t="s">
        <v>63</v>
      </c>
      <c r="C206" s="4" t="s">
        <v>13</v>
      </c>
      <c r="D206" s="4">
        <v>1.1754</v>
      </c>
      <c r="E206" s="4">
        <v>1.1783999999999999</v>
      </c>
      <c r="F206" s="4">
        <v>0.01</v>
      </c>
      <c r="G206" s="7">
        <f>1000*(E206-D206)/F206</f>
        <v>299.99999999998914</v>
      </c>
      <c r="H206" s="4" t="s">
        <v>14</v>
      </c>
      <c r="I206" s="4" t="s">
        <v>51</v>
      </c>
      <c r="J206" s="6">
        <v>44235</v>
      </c>
      <c r="K206" s="5" cm="1">
        <f t="array" ref="K206">IF(OR(L206="Monday", OR( L206="Wednesday", L206="Saturday")), J206+2, IF(OR(L206="Tuesday", OR(L206="Sunday", L206="Thursday")), J206+1, IF(L206="Friday", J206+3, NA)))</f>
        <v>44237</v>
      </c>
      <c r="L206" s="6" t="str">
        <f t="shared" si="18"/>
        <v>Monday</v>
      </c>
      <c r="M206" s="70">
        <f t="shared" si="19"/>
        <v>44235.916666666664</v>
      </c>
      <c r="N206" s="70">
        <f t="shared" si="20"/>
        <v>44234.916666666664</v>
      </c>
      <c r="O206" s="76"/>
      <c r="P206" s="4"/>
    </row>
    <row r="207" spans="1:16" ht="16.5" customHeight="1" x14ac:dyDescent="0.2">
      <c r="A207" s="4" t="s">
        <v>12</v>
      </c>
      <c r="B207" s="4" t="s">
        <v>63</v>
      </c>
      <c r="C207" s="4" t="s">
        <v>13</v>
      </c>
      <c r="D207" s="4">
        <v>1.1516999999999999</v>
      </c>
      <c r="E207" s="4">
        <v>1.1539999999999999</v>
      </c>
      <c r="F207" s="4">
        <v>0.01</v>
      </c>
      <c r="G207" s="7">
        <f>1000*(E207-D207)/F207</f>
        <v>229.99999999999687</v>
      </c>
      <c r="H207" s="4" t="s">
        <v>14</v>
      </c>
      <c r="I207" s="4" t="s">
        <v>51</v>
      </c>
      <c r="J207" s="6">
        <v>44235</v>
      </c>
      <c r="K207" s="5" cm="1">
        <f t="array" ref="K207">IF(OR(L207="Monday", OR( L207="Wednesday", L207="Saturday")), J207+2, IF(OR(L207="Tuesday", OR(L207="Sunday", L207="Thursday")), J207+1, IF(L207="Friday", J207+3, NA)))</f>
        <v>44237</v>
      </c>
      <c r="L207" s="6" t="str">
        <f t="shared" si="18"/>
        <v>Monday</v>
      </c>
      <c r="M207" s="70">
        <f t="shared" si="19"/>
        <v>44235.916666666664</v>
      </c>
      <c r="N207" s="70">
        <f t="shared" si="20"/>
        <v>44234.916666666664</v>
      </c>
      <c r="O207" s="76"/>
      <c r="P207" s="4"/>
    </row>
    <row r="208" spans="1:16" x14ac:dyDescent="0.2">
      <c r="A208" s="4" t="s">
        <v>12</v>
      </c>
      <c r="B208" s="4" t="s">
        <v>63</v>
      </c>
      <c r="C208" s="4" t="s">
        <v>17</v>
      </c>
      <c r="D208" s="4">
        <v>1.1625000000000001</v>
      </c>
      <c r="E208" s="4">
        <v>1.1636</v>
      </c>
      <c r="F208" s="4">
        <v>0.01</v>
      </c>
      <c r="G208" s="1">
        <f>2*1000*(E208-D208)/F208</f>
        <v>219.99999999997576</v>
      </c>
      <c r="H208" s="4" t="s">
        <v>14</v>
      </c>
      <c r="I208" s="4" t="s">
        <v>51</v>
      </c>
      <c r="J208" s="6">
        <v>44235</v>
      </c>
      <c r="K208" s="5" cm="1">
        <f t="array" ref="K208">IF(OR(L208="Monday", OR( L208="Wednesday", L208="Saturday")), J208+2, IF(OR(L208="Tuesday", OR(L208="Sunday", L208="Thursday")), J208+1, IF(L208="Friday", J208+3, NA)))</f>
        <v>44237</v>
      </c>
      <c r="L208" s="6" t="str">
        <f t="shared" si="18"/>
        <v>Monday</v>
      </c>
      <c r="M208" s="70">
        <f t="shared" si="19"/>
        <v>44235.916666666664</v>
      </c>
      <c r="N208" s="70">
        <f t="shared" si="20"/>
        <v>44234.916666666664</v>
      </c>
      <c r="O208" s="76"/>
      <c r="P208" s="4"/>
    </row>
    <row r="209" spans="1:16" x14ac:dyDescent="0.2">
      <c r="A209" s="4" t="s">
        <v>12</v>
      </c>
      <c r="B209" s="4" t="s">
        <v>63</v>
      </c>
      <c r="C209" s="4" t="s">
        <v>17</v>
      </c>
      <c r="D209" s="4">
        <v>1.1594</v>
      </c>
      <c r="E209" s="4">
        <v>1.1614</v>
      </c>
      <c r="F209" s="4">
        <v>0.01</v>
      </c>
      <c r="G209" s="1">
        <f>2*1000*(E209-D209)/F209</f>
        <v>400.00000000000034</v>
      </c>
      <c r="H209" s="4" t="s">
        <v>14</v>
      </c>
      <c r="I209" s="4" t="s">
        <v>51</v>
      </c>
      <c r="J209" s="6">
        <v>44235</v>
      </c>
      <c r="K209" s="5" cm="1">
        <f t="array" ref="K209">IF(OR(L209="Monday", OR( L209="Wednesday", L209="Saturday")), J209+2, IF(OR(L209="Tuesday", OR(L209="Sunday", L209="Thursday")), J209+1, IF(L209="Friday", J209+3, NA)))</f>
        <v>44237</v>
      </c>
      <c r="L209" s="6" t="str">
        <f t="shared" si="18"/>
        <v>Monday</v>
      </c>
      <c r="M209" s="70">
        <f t="shared" si="19"/>
        <v>44235.916666666664</v>
      </c>
      <c r="N209" s="70">
        <f t="shared" si="20"/>
        <v>44234.916666666664</v>
      </c>
      <c r="O209" s="76"/>
      <c r="P209" s="4"/>
    </row>
    <row r="210" spans="1:16" x14ac:dyDescent="0.2">
      <c r="A210" s="4" t="s">
        <v>19</v>
      </c>
      <c r="B210" s="4" t="s">
        <v>63</v>
      </c>
      <c r="C210" s="4" t="s">
        <v>17</v>
      </c>
      <c r="D210" s="4">
        <v>4.4413</v>
      </c>
      <c r="E210" s="4">
        <v>4.4661999999999997</v>
      </c>
      <c r="F210" s="4">
        <v>5.0999999999999997E-2</v>
      </c>
      <c r="G210" s="7">
        <f t="shared" ref="G210:G215" si="21">1000*(E210-D210)/F210</f>
        <v>488.23529411764122</v>
      </c>
      <c r="H210" s="4" t="s">
        <v>14</v>
      </c>
      <c r="I210" s="4" t="s">
        <v>50</v>
      </c>
      <c r="J210" s="6">
        <v>44235</v>
      </c>
      <c r="K210" s="5" cm="1">
        <f t="array" ref="K210">IF(OR(L210="Monday", OR( L210="Wednesday", L210="Saturday")), J210+2, IF(OR(L210="Tuesday", OR(L210="Sunday", L210="Thursday")), J210+1, IF(L210="Friday", J210+3, NA)))</f>
        <v>44237</v>
      </c>
      <c r="L210" s="6" t="str">
        <f t="shared" si="18"/>
        <v>Monday</v>
      </c>
      <c r="M210" s="70">
        <f t="shared" si="19"/>
        <v>44235.916666666664</v>
      </c>
      <c r="N210" s="70">
        <f t="shared" si="20"/>
        <v>44234.916666666664</v>
      </c>
      <c r="O210" s="76"/>
      <c r="P210" s="4"/>
    </row>
    <row r="211" spans="1:16" x14ac:dyDescent="0.2">
      <c r="A211" s="4" t="s">
        <v>19</v>
      </c>
      <c r="B211" s="4" t="s">
        <v>63</v>
      </c>
      <c r="C211" s="4" t="s">
        <v>17</v>
      </c>
      <c r="D211" s="4">
        <v>4.4615</v>
      </c>
      <c r="E211" s="4">
        <v>4.4877000000000002</v>
      </c>
      <c r="F211" s="4">
        <v>0.05</v>
      </c>
      <c r="G211" s="7">
        <f t="shared" si="21"/>
        <v>524.00000000000443</v>
      </c>
      <c r="H211" s="4" t="s">
        <v>14</v>
      </c>
      <c r="I211" s="4" t="s">
        <v>50</v>
      </c>
      <c r="J211" s="6">
        <v>44235</v>
      </c>
      <c r="K211" s="5" cm="1">
        <f t="array" ref="K211">IF(OR(L211="Monday", OR( L211="Wednesday", L211="Saturday")), J211+2, IF(OR(L211="Tuesday", OR(L211="Sunday", L211="Thursday")), J211+1, IF(L211="Friday", J211+3, NA)))</f>
        <v>44237</v>
      </c>
      <c r="L211" s="6" t="str">
        <f t="shared" si="18"/>
        <v>Monday</v>
      </c>
      <c r="M211" s="70">
        <f t="shared" si="19"/>
        <v>44235.916666666664</v>
      </c>
      <c r="N211" s="70">
        <f t="shared" si="20"/>
        <v>44234.916666666664</v>
      </c>
      <c r="O211" s="76"/>
      <c r="P211" s="4"/>
    </row>
    <row r="212" spans="1:16" x14ac:dyDescent="0.2">
      <c r="A212" s="4" t="s">
        <v>19</v>
      </c>
      <c r="B212" s="4" t="s">
        <v>63</v>
      </c>
      <c r="C212" s="4" t="s">
        <v>13</v>
      </c>
      <c r="D212" s="4">
        <v>4.4691999999999998</v>
      </c>
      <c r="E212" s="4">
        <v>4.5044000000000004</v>
      </c>
      <c r="F212" s="4">
        <v>0.05</v>
      </c>
      <c r="G212" s="7">
        <f t="shared" si="21"/>
        <v>704.00000000001125</v>
      </c>
      <c r="H212" s="4" t="s">
        <v>14</v>
      </c>
      <c r="I212" s="4" t="s">
        <v>51</v>
      </c>
      <c r="J212" s="6">
        <v>44235</v>
      </c>
      <c r="K212" s="5" cm="1">
        <f t="array" ref="K212">IF(OR(L212="Monday", OR( L212="Wednesday", L212="Saturday")), J212+2, IF(OR(L212="Tuesday", OR(L212="Sunday", L212="Thursday")), J212+1, IF(L212="Friday", J212+3, NA)))</f>
        <v>44237</v>
      </c>
      <c r="L212" s="6" t="str">
        <f t="shared" si="18"/>
        <v>Monday</v>
      </c>
      <c r="M212" s="70">
        <f t="shared" si="19"/>
        <v>44235.916666666664</v>
      </c>
      <c r="N212" s="70">
        <f t="shared" si="20"/>
        <v>44234.916666666664</v>
      </c>
      <c r="O212" s="76"/>
      <c r="P212" s="4"/>
    </row>
    <row r="213" spans="1:16" x14ac:dyDescent="0.2">
      <c r="A213" s="4" t="s">
        <v>19</v>
      </c>
      <c r="B213" s="4" t="s">
        <v>63</v>
      </c>
      <c r="C213" s="4" t="s">
        <v>13</v>
      </c>
      <c r="D213" s="4">
        <v>4.4603999999999999</v>
      </c>
      <c r="E213" s="4">
        <v>4.4953000000000003</v>
      </c>
      <c r="F213" s="4">
        <v>0.05</v>
      </c>
      <c r="G213" s="7">
        <f t="shared" si="21"/>
        <v>698.0000000000075</v>
      </c>
      <c r="H213" s="4" t="s">
        <v>14</v>
      </c>
      <c r="I213" s="4" t="s">
        <v>51</v>
      </c>
      <c r="J213" s="6">
        <v>44235</v>
      </c>
      <c r="K213" s="5" cm="1">
        <f t="array" ref="K213">IF(OR(L213="Monday", OR( L213="Wednesday", L213="Saturday")), J213+2, IF(OR(L213="Tuesday", OR(L213="Sunday", L213="Thursday")), J213+1, IF(L213="Friday", J213+3, NA)))</f>
        <v>44237</v>
      </c>
      <c r="L213" s="6" t="str">
        <f t="shared" si="18"/>
        <v>Monday</v>
      </c>
      <c r="M213" s="70">
        <f t="shared" si="19"/>
        <v>44235.916666666664</v>
      </c>
      <c r="N213" s="70">
        <f t="shared" si="20"/>
        <v>44234.916666666664</v>
      </c>
      <c r="O213" s="76"/>
      <c r="P213" s="4"/>
    </row>
    <row r="214" spans="1:16" x14ac:dyDescent="0.2">
      <c r="A214" s="4" t="s">
        <v>19</v>
      </c>
      <c r="B214" s="4" t="s">
        <v>63</v>
      </c>
      <c r="C214" s="4" t="s">
        <v>17</v>
      </c>
      <c r="D214" s="4">
        <v>4.4302999999999999</v>
      </c>
      <c r="E214" s="4">
        <v>4.4471999999999996</v>
      </c>
      <c r="F214" s="4">
        <v>0.05</v>
      </c>
      <c r="G214" s="7">
        <f t="shared" si="21"/>
        <v>337.99999999999386</v>
      </c>
      <c r="H214" s="4" t="s">
        <v>14</v>
      </c>
      <c r="I214" s="4" t="s">
        <v>51</v>
      </c>
      <c r="J214" s="6">
        <v>44235</v>
      </c>
      <c r="K214" s="5" cm="1">
        <f t="array" ref="K214">IF(OR(L214="Monday", OR( L214="Wednesday", L214="Saturday")), J214+2, IF(OR(L214="Tuesday", OR(L214="Sunday", L214="Thursday")), J214+1, IF(L214="Friday", J214+3, NA)))</f>
        <v>44237</v>
      </c>
      <c r="L214" s="6" t="str">
        <f t="shared" si="18"/>
        <v>Monday</v>
      </c>
      <c r="M214" s="70">
        <f t="shared" si="19"/>
        <v>44235.916666666664</v>
      </c>
      <c r="N214" s="70">
        <f t="shared" si="20"/>
        <v>44234.916666666664</v>
      </c>
      <c r="O214" s="76"/>
      <c r="P214" s="4"/>
    </row>
    <row r="215" spans="1:16" x14ac:dyDescent="0.2">
      <c r="A215" s="4" t="s">
        <v>19</v>
      </c>
      <c r="B215" s="4" t="s">
        <v>63</v>
      </c>
      <c r="C215" s="4" t="s">
        <v>17</v>
      </c>
      <c r="D215" s="4">
        <v>4.4539999999999997</v>
      </c>
      <c r="E215" s="4">
        <v>4.4725999999999999</v>
      </c>
      <c r="F215" s="4">
        <v>0.05</v>
      </c>
      <c r="G215" s="7">
        <f t="shared" si="21"/>
        <v>372.00000000000341</v>
      </c>
      <c r="H215" s="4" t="s">
        <v>14</v>
      </c>
      <c r="I215" s="4" t="s">
        <v>51</v>
      </c>
      <c r="J215" s="6">
        <v>44235</v>
      </c>
      <c r="K215" s="5" cm="1">
        <f t="array" ref="K215">IF(OR(L215="Monday", OR( L215="Wednesday", L215="Saturday")), J215+2, IF(OR(L215="Tuesday", OR(L215="Sunday", L215="Thursday")), J215+1, IF(L215="Friday", J215+3, NA)))</f>
        <v>44237</v>
      </c>
      <c r="L215" s="6" t="str">
        <f t="shared" si="18"/>
        <v>Monday</v>
      </c>
      <c r="M215" s="70">
        <f t="shared" si="19"/>
        <v>44235.916666666664</v>
      </c>
      <c r="N215" s="70">
        <f t="shared" si="20"/>
        <v>44234.916666666664</v>
      </c>
      <c r="O215" s="76"/>
      <c r="P215" s="4"/>
    </row>
    <row r="216" spans="1:16" x14ac:dyDescent="0.2">
      <c r="A216" s="4" t="s">
        <v>21</v>
      </c>
      <c r="B216" s="4" t="s">
        <v>64</v>
      </c>
      <c r="C216" s="4" t="s">
        <v>13</v>
      </c>
      <c r="D216" s="4"/>
      <c r="E216" s="4"/>
      <c r="F216" s="4"/>
      <c r="G216" s="7">
        <v>19.2</v>
      </c>
      <c r="H216" s="4" t="s">
        <v>14</v>
      </c>
      <c r="I216" s="4" t="s">
        <v>50</v>
      </c>
      <c r="J216" s="6">
        <v>44236</v>
      </c>
      <c r="K216" s="5" cm="1">
        <f t="array" ref="K216">IF(OR(L216="Monday", OR( L216="Wednesday", L216="Saturday")), J216+2, IF(OR(L216="Tuesday", OR(L216="Sunday", L216="Thursday")), J216+1, IF(L216="Friday", J216+3, NA)))</f>
        <v>44237</v>
      </c>
      <c r="L216" s="6" t="str">
        <f t="shared" si="18"/>
        <v>Tuesday</v>
      </c>
      <c r="M216" s="70">
        <f t="shared" si="19"/>
        <v>44236.916666666664</v>
      </c>
      <c r="N216" s="70">
        <f t="shared" si="20"/>
        <v>44235.916666666664</v>
      </c>
      <c r="O216" s="76"/>
      <c r="P216" s="4"/>
    </row>
    <row r="217" spans="1:16" x14ac:dyDescent="0.2">
      <c r="A217" s="4" t="s">
        <v>21</v>
      </c>
      <c r="B217" s="4" t="s">
        <v>64</v>
      </c>
      <c r="C217" s="4" t="s">
        <v>13</v>
      </c>
      <c r="D217" s="4"/>
      <c r="E217" s="4"/>
      <c r="F217" s="4"/>
      <c r="G217" s="7">
        <v>19</v>
      </c>
      <c r="H217" s="4" t="s">
        <v>14</v>
      </c>
      <c r="I217" s="4" t="s">
        <v>50</v>
      </c>
      <c r="J217" s="6">
        <v>44236</v>
      </c>
      <c r="K217" s="5" cm="1">
        <f t="array" ref="K217">IF(OR(L217="Monday", OR( L217="Wednesday", L217="Saturday")), J217+2, IF(OR(L217="Tuesday", OR(L217="Sunday", L217="Thursday")), J217+1, IF(L217="Friday", J217+3, NA)))</f>
        <v>44237</v>
      </c>
      <c r="L217" s="6" t="str">
        <f t="shared" si="18"/>
        <v>Tuesday</v>
      </c>
      <c r="M217" s="70">
        <f t="shared" si="19"/>
        <v>44236.916666666664</v>
      </c>
      <c r="N217" s="70">
        <f t="shared" si="20"/>
        <v>44235.916666666664</v>
      </c>
      <c r="O217" s="76"/>
      <c r="P217" s="4"/>
    </row>
    <row r="218" spans="1:16" x14ac:dyDescent="0.2">
      <c r="A218" s="4" t="s">
        <v>21</v>
      </c>
      <c r="B218" s="4" t="s">
        <v>64</v>
      </c>
      <c r="C218" s="4" t="s">
        <v>13</v>
      </c>
      <c r="D218" s="4"/>
      <c r="E218" s="4"/>
      <c r="F218" s="4"/>
      <c r="G218" s="7">
        <v>18.2</v>
      </c>
      <c r="H218" s="4" t="s">
        <v>14</v>
      </c>
      <c r="I218" s="4" t="s">
        <v>51</v>
      </c>
      <c r="J218" s="6">
        <v>44236</v>
      </c>
      <c r="K218" s="5" cm="1">
        <f t="array" ref="K218">IF(OR(L218="Monday", OR( L218="Wednesday", L218="Saturday")), J218+2, IF(OR(L218="Tuesday", OR(L218="Sunday", L218="Thursday")), J218+1, IF(L218="Friday", J218+3, NA)))</f>
        <v>44237</v>
      </c>
      <c r="L218" s="6" t="str">
        <f t="shared" si="18"/>
        <v>Tuesday</v>
      </c>
      <c r="M218" s="70">
        <f t="shared" si="19"/>
        <v>44236.916666666664</v>
      </c>
      <c r="N218" s="70">
        <f t="shared" si="20"/>
        <v>44235.916666666664</v>
      </c>
      <c r="O218" s="76"/>
      <c r="P218" s="4"/>
    </row>
    <row r="219" spans="1:16" x14ac:dyDescent="0.2">
      <c r="A219" s="4" t="s">
        <v>21</v>
      </c>
      <c r="B219" s="4" t="s">
        <v>64</v>
      </c>
      <c r="C219" s="4" t="s">
        <v>13</v>
      </c>
      <c r="D219" s="4"/>
      <c r="E219" s="4"/>
      <c r="F219" s="4"/>
      <c r="G219" s="7">
        <v>18.100000000000001</v>
      </c>
      <c r="H219" s="4" t="s">
        <v>14</v>
      </c>
      <c r="I219" s="4" t="s">
        <v>51</v>
      </c>
      <c r="J219" s="6">
        <v>44236</v>
      </c>
      <c r="K219" s="5" cm="1">
        <f t="array" ref="K219">IF(OR(L219="Monday", OR( L219="Wednesday", L219="Saturday")), J219+2, IF(OR(L219="Tuesday", OR(L219="Sunday", L219="Thursday")), J219+1, IF(L219="Friday", J219+3, NA)))</f>
        <v>44237</v>
      </c>
      <c r="L219" s="6" t="str">
        <f t="shared" si="18"/>
        <v>Tuesday</v>
      </c>
      <c r="M219" s="70">
        <f t="shared" si="19"/>
        <v>44236.916666666664</v>
      </c>
      <c r="N219" s="70">
        <f t="shared" si="20"/>
        <v>44235.916666666664</v>
      </c>
      <c r="O219" s="76"/>
      <c r="P219" s="4"/>
    </row>
    <row r="220" spans="1:16" x14ac:dyDescent="0.2">
      <c r="A220" s="4" t="s">
        <v>22</v>
      </c>
      <c r="B220" s="4" t="s">
        <v>63</v>
      </c>
      <c r="C220" s="4" t="s">
        <v>13</v>
      </c>
      <c r="D220" s="4"/>
      <c r="E220" s="4"/>
      <c r="F220" s="4"/>
      <c r="G220" s="7">
        <v>7.8</v>
      </c>
      <c r="H220" s="4" t="s">
        <v>62</v>
      </c>
      <c r="I220" s="4" t="s">
        <v>50</v>
      </c>
      <c r="J220" s="6">
        <v>44236</v>
      </c>
      <c r="K220" s="5" cm="1">
        <f t="array" ref="K220">IF(OR(L220="Monday", OR( L220="Wednesday", L220="Saturday")), J220+2, IF(OR(L220="Tuesday", OR(L220="Sunday", L220="Thursday")), J220+1, IF(L220="Friday", J220+3, NA)))</f>
        <v>44237</v>
      </c>
      <c r="L220" s="6" t="str">
        <f t="shared" si="18"/>
        <v>Tuesday</v>
      </c>
      <c r="M220" s="70">
        <f t="shared" si="19"/>
        <v>44236.916666666664</v>
      </c>
      <c r="N220" s="70">
        <f t="shared" si="20"/>
        <v>44235.916666666664</v>
      </c>
      <c r="O220" s="76"/>
      <c r="P220" s="4"/>
    </row>
    <row r="221" spans="1:16" x14ac:dyDescent="0.2">
      <c r="A221" s="4" t="s">
        <v>22</v>
      </c>
      <c r="B221" s="4" t="s">
        <v>63</v>
      </c>
      <c r="C221" s="4" t="s">
        <v>13</v>
      </c>
      <c r="D221" s="4"/>
      <c r="E221" s="4"/>
      <c r="F221" s="4"/>
      <c r="G221" s="7">
        <v>7.5</v>
      </c>
      <c r="H221" s="4" t="s">
        <v>62</v>
      </c>
      <c r="I221" s="4" t="s">
        <v>51</v>
      </c>
      <c r="J221" s="6">
        <v>44236</v>
      </c>
      <c r="K221" s="5" cm="1">
        <f t="array" ref="K221">IF(OR(L221="Monday", OR( L221="Wednesday", L221="Saturday")), J221+2, IF(OR(L221="Tuesday", OR(L221="Sunday", L221="Thursday")), J221+1, IF(L221="Friday", J221+3, NA)))</f>
        <v>44237</v>
      </c>
      <c r="L221" s="6" t="str">
        <f t="shared" si="18"/>
        <v>Tuesday</v>
      </c>
      <c r="M221" s="70">
        <f t="shared" si="19"/>
        <v>44236.916666666664</v>
      </c>
      <c r="N221" s="70">
        <f t="shared" si="20"/>
        <v>44235.916666666664</v>
      </c>
      <c r="O221" s="76"/>
      <c r="P221" s="4"/>
    </row>
    <row r="222" spans="1:16" ht="14.5" customHeight="1" x14ac:dyDescent="0.2">
      <c r="A222" s="4" t="s">
        <v>24</v>
      </c>
      <c r="B222" s="4" t="s">
        <v>63</v>
      </c>
      <c r="C222" s="4" t="s">
        <v>13</v>
      </c>
      <c r="D222" s="4"/>
      <c r="E222" s="4"/>
      <c r="F222" s="4"/>
      <c r="G222" s="7">
        <v>1173</v>
      </c>
      <c r="H222" s="13" t="s">
        <v>65</v>
      </c>
      <c r="I222" s="4" t="s">
        <v>50</v>
      </c>
      <c r="J222" s="6">
        <v>44236</v>
      </c>
      <c r="K222" s="5" cm="1">
        <f t="array" ref="K222">IF(OR(L222="Monday", OR( L222="Wednesday", L222="Saturday")), J222+2, IF(OR(L222="Tuesday", OR(L222="Sunday", L222="Thursday")), J222+1, IF(L222="Friday", J222+3, NA)))</f>
        <v>44237</v>
      </c>
      <c r="L222" s="6" t="str">
        <f t="shared" si="18"/>
        <v>Tuesday</v>
      </c>
      <c r="M222" s="70">
        <f t="shared" si="19"/>
        <v>44236.916666666664</v>
      </c>
      <c r="N222" s="70">
        <f t="shared" si="20"/>
        <v>44235.916666666664</v>
      </c>
      <c r="O222" s="76"/>
      <c r="P222" s="4"/>
    </row>
    <row r="223" spans="1:16" ht="14.5" customHeight="1" x14ac:dyDescent="0.2">
      <c r="A223" s="4" t="s">
        <v>24</v>
      </c>
      <c r="B223" s="4" t="s">
        <v>63</v>
      </c>
      <c r="C223" s="4" t="s">
        <v>13</v>
      </c>
      <c r="D223" s="4"/>
      <c r="E223" s="4"/>
      <c r="F223" s="4"/>
      <c r="G223" s="7">
        <v>871</v>
      </c>
      <c r="H223" s="13" t="s">
        <v>65</v>
      </c>
      <c r="I223" s="4" t="s">
        <v>51</v>
      </c>
      <c r="J223" s="6">
        <v>44236</v>
      </c>
      <c r="K223" s="5" cm="1">
        <f t="array" ref="K223">IF(OR(L223="Monday", OR( L223="Wednesday", L223="Saturday")), J223+2, IF(OR(L223="Tuesday", OR(L223="Sunday", L223="Thursday")), J223+1, IF(L223="Friday", J223+3, NA)))</f>
        <v>44237</v>
      </c>
      <c r="L223" s="6" t="str">
        <f t="shared" si="18"/>
        <v>Tuesday</v>
      </c>
      <c r="M223" s="70">
        <f t="shared" si="19"/>
        <v>44236.916666666664</v>
      </c>
      <c r="N223" s="70">
        <f t="shared" si="20"/>
        <v>44235.916666666664</v>
      </c>
      <c r="O223" s="76"/>
      <c r="P223" s="4"/>
    </row>
    <row r="224" spans="1:16" x14ac:dyDescent="0.2">
      <c r="A224" s="4" t="s">
        <v>12</v>
      </c>
      <c r="B224" s="4" t="s">
        <v>63</v>
      </c>
      <c r="C224" s="4" t="s">
        <v>17</v>
      </c>
      <c r="D224" s="4">
        <v>1.1772</v>
      </c>
      <c r="E224" s="4">
        <v>1.1783999999999999</v>
      </c>
      <c r="F224" s="4">
        <v>0.01</v>
      </c>
      <c r="G224" s="1">
        <f>2*1000*(E224-D224)/F224</f>
        <v>239.99999999997357</v>
      </c>
      <c r="H224" s="4" t="s">
        <v>14</v>
      </c>
      <c r="I224" s="4" t="s">
        <v>50</v>
      </c>
      <c r="J224" s="6">
        <v>44236</v>
      </c>
      <c r="K224" s="5" cm="1">
        <f t="array" ref="K224">IF(OR(L224="Monday", OR( L224="Wednesday", L224="Saturday")), J224+2, IF(OR(L224="Tuesday", OR(L224="Sunday", L224="Thursday")), J224+1, IF(L224="Friday", J224+3, NA)))</f>
        <v>44237</v>
      </c>
      <c r="L224" s="6" t="str">
        <f t="shared" si="18"/>
        <v>Tuesday</v>
      </c>
      <c r="M224" s="70">
        <f t="shared" si="19"/>
        <v>44236.916666666664</v>
      </c>
      <c r="N224" s="70">
        <f t="shared" si="20"/>
        <v>44235.916666666664</v>
      </c>
      <c r="O224" s="76"/>
      <c r="P224" s="4"/>
    </row>
    <row r="225" spans="1:16" x14ac:dyDescent="0.2">
      <c r="A225" s="4" t="s">
        <v>12</v>
      </c>
      <c r="B225" s="4" t="s">
        <v>63</v>
      </c>
      <c r="C225" s="4" t="s">
        <v>17</v>
      </c>
      <c r="D225" s="4">
        <v>1.1453</v>
      </c>
      <c r="E225" s="4">
        <v>1.1465000000000001</v>
      </c>
      <c r="F225" s="4">
        <v>0.01</v>
      </c>
      <c r="G225" s="1">
        <f>2*1000*(E225-D225)/F225</f>
        <v>240.00000000001796</v>
      </c>
      <c r="H225" s="4" t="s">
        <v>14</v>
      </c>
      <c r="I225" s="4" t="s">
        <v>50</v>
      </c>
      <c r="J225" s="6">
        <v>44236</v>
      </c>
      <c r="K225" s="5" cm="1">
        <f t="array" ref="K225">IF(OR(L225="Monday", OR( L225="Wednesday", L225="Saturday")), J225+2, IF(OR(L225="Tuesday", OR(L225="Sunday", L225="Thursday")), J225+1, IF(L225="Friday", J225+3, NA)))</f>
        <v>44237</v>
      </c>
      <c r="L225" s="6" t="str">
        <f t="shared" si="18"/>
        <v>Tuesday</v>
      </c>
      <c r="M225" s="70">
        <f t="shared" si="19"/>
        <v>44236.916666666664</v>
      </c>
      <c r="N225" s="70">
        <f t="shared" si="20"/>
        <v>44235.916666666664</v>
      </c>
      <c r="O225" s="76"/>
      <c r="P225" s="4"/>
    </row>
    <row r="226" spans="1:16" x14ac:dyDescent="0.2">
      <c r="A226" s="4" t="s">
        <v>12</v>
      </c>
      <c r="B226" s="4" t="s">
        <v>63</v>
      </c>
      <c r="C226" s="4" t="s">
        <v>13</v>
      </c>
      <c r="D226" s="4">
        <v>1.1347</v>
      </c>
      <c r="E226" s="4">
        <v>1.1376999999999999</v>
      </c>
      <c r="F226" s="4">
        <v>0.01</v>
      </c>
      <c r="G226" s="7">
        <f>1000*(E226-D226)/F226</f>
        <v>299.99999999998914</v>
      </c>
      <c r="H226" s="4" t="s">
        <v>14</v>
      </c>
      <c r="I226" s="4" t="s">
        <v>51</v>
      </c>
      <c r="J226" s="6">
        <v>44236</v>
      </c>
      <c r="K226" s="5" cm="1">
        <f t="array" ref="K226">IF(OR(L226="Monday", OR( L226="Wednesday", L226="Saturday")), J226+2, IF(OR(L226="Tuesday", OR(L226="Sunday", L226="Thursday")), J226+1, IF(L226="Friday", J226+3, NA)))</f>
        <v>44237</v>
      </c>
      <c r="L226" s="6" t="str">
        <f t="shared" si="18"/>
        <v>Tuesday</v>
      </c>
      <c r="M226" s="70">
        <f t="shared" si="19"/>
        <v>44236.916666666664</v>
      </c>
      <c r="N226" s="70">
        <f t="shared" si="20"/>
        <v>44235.916666666664</v>
      </c>
      <c r="O226" s="76"/>
      <c r="P226" s="4"/>
    </row>
    <row r="227" spans="1:16" x14ac:dyDescent="0.2">
      <c r="A227" s="4" t="s">
        <v>12</v>
      </c>
      <c r="B227" s="4" t="s">
        <v>63</v>
      </c>
      <c r="C227" s="4" t="s">
        <v>13</v>
      </c>
      <c r="D227" s="4">
        <v>1.1278999999999999</v>
      </c>
      <c r="E227" s="4">
        <v>1.1311</v>
      </c>
      <c r="F227" s="4">
        <v>0.01</v>
      </c>
      <c r="G227" s="7">
        <f>1000*(E227-D227)/F227</f>
        <v>320.00000000000915</v>
      </c>
      <c r="H227" s="4" t="s">
        <v>14</v>
      </c>
      <c r="I227" s="4" t="s">
        <v>51</v>
      </c>
      <c r="J227" s="6">
        <v>44236</v>
      </c>
      <c r="K227" s="5" cm="1">
        <f t="array" ref="K227">IF(OR(L227="Monday", OR( L227="Wednesday", L227="Saturday")), J227+2, IF(OR(L227="Tuesday", OR(L227="Sunday", L227="Thursday")), J227+1, IF(L227="Friday", J227+3, NA)))</f>
        <v>44237</v>
      </c>
      <c r="L227" s="6" t="str">
        <f t="shared" si="18"/>
        <v>Tuesday</v>
      </c>
      <c r="M227" s="70">
        <f t="shared" si="19"/>
        <v>44236.916666666664</v>
      </c>
      <c r="N227" s="70">
        <f t="shared" si="20"/>
        <v>44235.916666666664</v>
      </c>
      <c r="O227" s="76"/>
      <c r="P227" s="4"/>
    </row>
    <row r="228" spans="1:16" x14ac:dyDescent="0.2">
      <c r="A228" s="4" t="s">
        <v>12</v>
      </c>
      <c r="B228" s="4" t="s">
        <v>63</v>
      </c>
      <c r="C228" s="4" t="s">
        <v>17</v>
      </c>
      <c r="D228" s="4">
        <v>1.1565000000000001</v>
      </c>
      <c r="E228" s="4">
        <v>1.1579999999999999</v>
      </c>
      <c r="F228" s="4">
        <v>0.01</v>
      </c>
      <c r="G228" s="1">
        <f>2*1000*(E228-D228)/F228</f>
        <v>299.99999999996697</v>
      </c>
      <c r="H228" s="4" t="s">
        <v>14</v>
      </c>
      <c r="I228" s="4" t="s">
        <v>51</v>
      </c>
      <c r="J228" s="6">
        <v>44236</v>
      </c>
      <c r="K228" s="5" cm="1">
        <f t="array" ref="K228">IF(OR(L228="Monday", OR( L228="Wednesday", L228="Saturday")), J228+2, IF(OR(L228="Tuesday", OR(L228="Sunday", L228="Thursday")), J228+1, IF(L228="Friday", J228+3, NA)))</f>
        <v>44237</v>
      </c>
      <c r="L228" s="6" t="str">
        <f t="shared" si="18"/>
        <v>Tuesday</v>
      </c>
      <c r="M228" s="70">
        <f t="shared" si="19"/>
        <v>44236.916666666664</v>
      </c>
      <c r="N228" s="70">
        <f t="shared" si="20"/>
        <v>44235.916666666664</v>
      </c>
      <c r="O228" s="76"/>
      <c r="P228" s="4"/>
    </row>
    <row r="229" spans="1:16" x14ac:dyDescent="0.2">
      <c r="A229" s="4" t="s">
        <v>12</v>
      </c>
      <c r="B229" s="4" t="s">
        <v>63</v>
      </c>
      <c r="C229" s="4" t="s">
        <v>17</v>
      </c>
      <c r="D229" s="4">
        <v>1.1409</v>
      </c>
      <c r="E229" s="4">
        <v>1.1419999999999999</v>
      </c>
      <c r="F229" s="4">
        <v>0.01</v>
      </c>
      <c r="G229" s="1">
        <f>2*1000*(E229-D229)/F229</f>
        <v>219.99999999997576</v>
      </c>
      <c r="H229" s="4" t="s">
        <v>14</v>
      </c>
      <c r="I229" s="4" t="s">
        <v>51</v>
      </c>
      <c r="J229" s="6">
        <v>44236</v>
      </c>
      <c r="K229" s="5" cm="1">
        <f t="array" ref="K229">IF(OR(L229="Monday", OR( L229="Wednesday", L229="Saturday")), J229+2, IF(OR(L229="Tuesday", OR(L229="Sunday", L229="Thursday")), J229+1, IF(L229="Friday", J229+3, NA)))</f>
        <v>44237</v>
      </c>
      <c r="L229" s="6" t="str">
        <f t="shared" si="18"/>
        <v>Tuesday</v>
      </c>
      <c r="M229" s="70">
        <f t="shared" si="19"/>
        <v>44236.916666666664</v>
      </c>
      <c r="N229" s="70">
        <f t="shared" si="20"/>
        <v>44235.916666666664</v>
      </c>
      <c r="O229" s="76"/>
      <c r="P229" s="4"/>
    </row>
    <row r="230" spans="1:16" x14ac:dyDescent="0.2">
      <c r="A230" s="4" t="s">
        <v>12</v>
      </c>
      <c r="B230" s="4" t="s">
        <v>63</v>
      </c>
      <c r="C230" s="4" t="s">
        <v>16</v>
      </c>
      <c r="D230" s="4">
        <v>1.1512</v>
      </c>
      <c r="E230" s="4">
        <v>1.1517999999999999</v>
      </c>
      <c r="F230" s="4">
        <v>0.01</v>
      </c>
      <c r="G230" s="7">
        <f t="shared" ref="G230:G257" si="22">1000*(E230-D230)/F230</f>
        <v>59.999999999993392</v>
      </c>
      <c r="H230" s="4" t="s">
        <v>14</v>
      </c>
      <c r="I230" s="4" t="s">
        <v>51</v>
      </c>
      <c r="J230" s="6">
        <v>44236</v>
      </c>
      <c r="K230" s="5" cm="1">
        <f t="array" ref="K230">IF(OR(L230="Monday", OR( L230="Wednesday", L230="Saturday")), J230+2, IF(OR(L230="Tuesday", OR(L230="Sunday", L230="Thursday")), J230+1, IF(L230="Friday", J230+3, NA)))</f>
        <v>44237</v>
      </c>
      <c r="L230" s="6" t="str">
        <f t="shared" si="18"/>
        <v>Tuesday</v>
      </c>
      <c r="M230" s="70">
        <f t="shared" si="19"/>
        <v>44236.916666666664</v>
      </c>
      <c r="N230" s="70">
        <f t="shared" si="20"/>
        <v>44235.916666666664</v>
      </c>
      <c r="O230" s="76"/>
      <c r="P230" s="4"/>
    </row>
    <row r="231" spans="1:16" x14ac:dyDescent="0.2">
      <c r="A231" s="4" t="s">
        <v>12</v>
      </c>
      <c r="B231" s="4" t="s">
        <v>63</v>
      </c>
      <c r="C231" s="4" t="s">
        <v>16</v>
      </c>
      <c r="D231" s="4">
        <v>1.1551</v>
      </c>
      <c r="E231" s="4">
        <v>1.1567000000000001</v>
      </c>
      <c r="F231" s="4">
        <v>8.9999999999999993E-3</v>
      </c>
      <c r="G231" s="7">
        <f t="shared" si="22"/>
        <v>177.77777777778289</v>
      </c>
      <c r="H231" s="4" t="s">
        <v>14</v>
      </c>
      <c r="I231" s="4" t="s">
        <v>51</v>
      </c>
      <c r="J231" s="6">
        <v>44236</v>
      </c>
      <c r="K231" s="5" cm="1">
        <f t="array" ref="K231">IF(OR(L231="Monday", OR( L231="Wednesday", L231="Saturday")), J231+2, IF(OR(L231="Tuesday", OR(L231="Sunday", L231="Thursday")), J231+1, IF(L231="Friday", J231+3, NA)))</f>
        <v>44237</v>
      </c>
      <c r="L231" s="6" t="str">
        <f t="shared" si="18"/>
        <v>Tuesday</v>
      </c>
      <c r="M231" s="70">
        <f t="shared" si="19"/>
        <v>44236.916666666664</v>
      </c>
      <c r="N231" s="70">
        <f t="shared" si="20"/>
        <v>44235.916666666664</v>
      </c>
      <c r="O231" s="76"/>
      <c r="P231" s="4"/>
    </row>
    <row r="232" spans="1:16" x14ac:dyDescent="0.2">
      <c r="A232" s="4" t="s">
        <v>12</v>
      </c>
      <c r="B232" s="4" t="s">
        <v>63</v>
      </c>
      <c r="C232" s="4" t="s">
        <v>13</v>
      </c>
      <c r="D232" s="4">
        <v>1.1623000000000001</v>
      </c>
      <c r="E232" s="4">
        <v>1.165</v>
      </c>
      <c r="F232" s="4">
        <v>0.01</v>
      </c>
      <c r="G232" s="7">
        <f t="shared" si="22"/>
        <v>269.99999999999244</v>
      </c>
      <c r="H232" s="4" t="s">
        <v>14</v>
      </c>
      <c r="I232" s="4" t="s">
        <v>50</v>
      </c>
      <c r="J232" s="6">
        <v>44236</v>
      </c>
      <c r="K232" s="5" cm="1">
        <f t="array" ref="K232">IF(OR(L232="Monday", OR( L232="Wednesday", L232="Saturday")), J232+2, IF(OR(L232="Tuesday", OR(L232="Sunday", L232="Thursday")), J232+1, IF(L232="Friday", J232+3, NA)))</f>
        <v>44237</v>
      </c>
      <c r="L232" s="6" t="str">
        <f t="shared" si="18"/>
        <v>Tuesday</v>
      </c>
      <c r="M232" s="70">
        <f t="shared" si="19"/>
        <v>44236.916666666664</v>
      </c>
      <c r="N232" s="70">
        <f t="shared" si="20"/>
        <v>44235.916666666664</v>
      </c>
      <c r="O232" s="76"/>
      <c r="P232" s="4"/>
    </row>
    <row r="233" spans="1:16" x14ac:dyDescent="0.2">
      <c r="A233" s="4" t="s">
        <v>12</v>
      </c>
      <c r="B233" s="4" t="s">
        <v>63</v>
      </c>
      <c r="C233" s="4" t="s">
        <v>13</v>
      </c>
      <c r="D233" s="4">
        <v>1.1565000000000001</v>
      </c>
      <c r="E233" s="4">
        <v>1.1593</v>
      </c>
      <c r="F233" s="4">
        <v>0.01</v>
      </c>
      <c r="G233" s="7">
        <f t="shared" si="22"/>
        <v>279.99999999999136</v>
      </c>
      <c r="H233" s="4" t="s">
        <v>14</v>
      </c>
      <c r="I233" s="4" t="s">
        <v>50</v>
      </c>
      <c r="J233" s="6">
        <v>44236</v>
      </c>
      <c r="K233" s="5" cm="1">
        <f t="array" ref="K233">IF(OR(L233="Monday", OR( L233="Wednesday", L233="Saturday")), J233+2, IF(OR(L233="Tuesday", OR(L233="Sunday", L233="Thursday")), J233+1, IF(L233="Friday", J233+3, NA)))</f>
        <v>44237</v>
      </c>
      <c r="L233" s="6" t="str">
        <f t="shared" si="18"/>
        <v>Tuesday</v>
      </c>
      <c r="M233" s="70">
        <f t="shared" si="19"/>
        <v>44236.916666666664</v>
      </c>
      <c r="N233" s="70">
        <f t="shared" si="20"/>
        <v>44235.916666666664</v>
      </c>
      <c r="O233" s="76"/>
      <c r="P233" s="4"/>
    </row>
    <row r="234" spans="1:16" x14ac:dyDescent="0.2">
      <c r="A234" s="4" t="s">
        <v>19</v>
      </c>
      <c r="B234" s="4" t="s">
        <v>63</v>
      </c>
      <c r="C234" s="4" t="s">
        <v>13</v>
      </c>
      <c r="D234" s="4">
        <v>4.4519000000000002</v>
      </c>
      <c r="E234" s="4">
        <v>4.4972000000000003</v>
      </c>
      <c r="F234" s="4">
        <v>0.05</v>
      </c>
      <c r="G234" s="7">
        <f t="shared" si="22"/>
        <v>906.00000000000227</v>
      </c>
      <c r="H234" s="4" t="s">
        <v>14</v>
      </c>
      <c r="I234" s="4" t="s">
        <v>50</v>
      </c>
      <c r="J234" s="6">
        <v>44236</v>
      </c>
      <c r="K234" s="5" cm="1">
        <f t="array" ref="K234">IF(OR(L234="Monday", OR( L234="Wednesday", L234="Saturday")), J234+2, IF(OR(L234="Tuesday", OR(L234="Sunday", L234="Thursday")), J234+1, IF(L234="Friday", J234+3, NA)))</f>
        <v>44237</v>
      </c>
      <c r="L234" s="6" t="str">
        <f t="shared" si="18"/>
        <v>Tuesday</v>
      </c>
      <c r="M234" s="70">
        <f t="shared" si="19"/>
        <v>44236.916666666664</v>
      </c>
      <c r="N234" s="70">
        <f t="shared" si="20"/>
        <v>44235.916666666664</v>
      </c>
      <c r="O234" s="76"/>
      <c r="P234" s="4"/>
    </row>
    <row r="235" spans="1:16" x14ac:dyDescent="0.2">
      <c r="A235" s="4" t="s">
        <v>19</v>
      </c>
      <c r="B235" s="4" t="s">
        <v>63</v>
      </c>
      <c r="C235" s="4" t="s">
        <v>13</v>
      </c>
      <c r="D235" s="4">
        <v>4.4538000000000002</v>
      </c>
      <c r="E235" s="4">
        <v>4.4991000000000003</v>
      </c>
      <c r="F235" s="4">
        <v>0.05</v>
      </c>
      <c r="G235" s="7">
        <f t="shared" si="22"/>
        <v>906.00000000000227</v>
      </c>
      <c r="H235" s="4" t="s">
        <v>14</v>
      </c>
      <c r="I235" s="4" t="s">
        <v>50</v>
      </c>
      <c r="J235" s="6">
        <v>44236</v>
      </c>
      <c r="K235" s="5" cm="1">
        <f t="array" ref="K235">IF(OR(L235="Monday", OR( L235="Wednesday", L235="Saturday")), J235+2, IF(OR(L235="Tuesday", OR(L235="Sunday", L235="Thursday")), J235+1, IF(L235="Friday", J235+3, NA)))</f>
        <v>44237</v>
      </c>
      <c r="L235" s="6" t="str">
        <f t="shared" si="18"/>
        <v>Tuesday</v>
      </c>
      <c r="M235" s="70">
        <f t="shared" si="19"/>
        <v>44236.916666666664</v>
      </c>
      <c r="N235" s="70">
        <f t="shared" si="20"/>
        <v>44235.916666666664</v>
      </c>
      <c r="O235" s="76"/>
      <c r="P235" s="4"/>
    </row>
    <row r="236" spans="1:16" x14ac:dyDescent="0.2">
      <c r="A236" s="4" t="s">
        <v>19</v>
      </c>
      <c r="B236" s="4" t="s">
        <v>63</v>
      </c>
      <c r="C236" s="4" t="s">
        <v>17</v>
      </c>
      <c r="D236" s="4">
        <v>4.4386999999999999</v>
      </c>
      <c r="E236" s="4">
        <v>4.4615999999999998</v>
      </c>
      <c r="F236" s="4">
        <v>0.05</v>
      </c>
      <c r="G236" s="7">
        <f t="shared" si="22"/>
        <v>457.99999999999841</v>
      </c>
      <c r="H236" s="4" t="s">
        <v>14</v>
      </c>
      <c r="I236" s="4" t="s">
        <v>50</v>
      </c>
      <c r="J236" s="6">
        <v>44236</v>
      </c>
      <c r="K236" s="5" cm="1">
        <f t="array" ref="K236">IF(OR(L236="Monday", OR( L236="Wednesday", L236="Saturday")), J236+2, IF(OR(L236="Tuesday", OR(L236="Sunday", L236="Thursday")), J236+1, IF(L236="Friday", J236+3, NA)))</f>
        <v>44237</v>
      </c>
      <c r="L236" s="6" t="str">
        <f t="shared" si="18"/>
        <v>Tuesday</v>
      </c>
      <c r="M236" s="70">
        <f t="shared" si="19"/>
        <v>44236.916666666664</v>
      </c>
      <c r="N236" s="70">
        <f t="shared" si="20"/>
        <v>44235.916666666664</v>
      </c>
      <c r="O236" s="76"/>
      <c r="P236" s="4"/>
    </row>
    <row r="237" spans="1:16" x14ac:dyDescent="0.2">
      <c r="A237" s="4" t="s">
        <v>19</v>
      </c>
      <c r="B237" s="4" t="s">
        <v>63</v>
      </c>
      <c r="C237" s="4" t="s">
        <v>17</v>
      </c>
      <c r="D237" s="4">
        <v>4.4546000000000001</v>
      </c>
      <c r="E237" s="4">
        <v>4.4771999999999998</v>
      </c>
      <c r="F237" s="4">
        <v>0.05</v>
      </c>
      <c r="G237" s="7">
        <f t="shared" si="22"/>
        <v>451.9999999999946</v>
      </c>
      <c r="H237" s="4" t="s">
        <v>14</v>
      </c>
      <c r="I237" s="4" t="s">
        <v>50</v>
      </c>
      <c r="J237" s="6">
        <v>44236</v>
      </c>
      <c r="K237" s="5" cm="1">
        <f t="array" ref="K237">IF(OR(L237="Monday", OR( L237="Wednesday", L237="Saturday")), J237+2, IF(OR(L237="Tuesday", OR(L237="Sunday", L237="Thursday")), J237+1, IF(L237="Friday", J237+3, NA)))</f>
        <v>44237</v>
      </c>
      <c r="L237" s="6" t="str">
        <f t="shared" si="18"/>
        <v>Tuesday</v>
      </c>
      <c r="M237" s="70">
        <f t="shared" si="19"/>
        <v>44236.916666666664</v>
      </c>
      <c r="N237" s="70">
        <f t="shared" si="20"/>
        <v>44235.916666666664</v>
      </c>
      <c r="O237" s="76"/>
      <c r="P237" s="4"/>
    </row>
    <row r="238" spans="1:16" x14ac:dyDescent="0.2">
      <c r="A238" s="4" t="s">
        <v>19</v>
      </c>
      <c r="B238" s="4" t="s">
        <v>63</v>
      </c>
      <c r="C238" s="4" t="s">
        <v>13</v>
      </c>
      <c r="D238" s="4">
        <v>4.4004000000000003</v>
      </c>
      <c r="E238" s="4">
        <v>4.4344999999999999</v>
      </c>
      <c r="F238" s="4">
        <v>0.05</v>
      </c>
      <c r="G238" s="7">
        <f t="shared" si="22"/>
        <v>681.99999999999147</v>
      </c>
      <c r="H238" s="4" t="s">
        <v>14</v>
      </c>
      <c r="I238" s="4" t="s">
        <v>51</v>
      </c>
      <c r="J238" s="6">
        <v>44236</v>
      </c>
      <c r="K238" s="5" cm="1">
        <f t="array" ref="K238">IF(OR(L238="Monday", OR( L238="Wednesday", L238="Saturday")), J238+2, IF(OR(L238="Tuesday", OR(L238="Sunday", L238="Thursday")), J238+1, IF(L238="Friday", J238+3, NA)))</f>
        <v>44237</v>
      </c>
      <c r="L238" s="6" t="str">
        <f t="shared" si="18"/>
        <v>Tuesday</v>
      </c>
      <c r="M238" s="70">
        <f t="shared" si="19"/>
        <v>44236.916666666664</v>
      </c>
      <c r="N238" s="70">
        <f t="shared" si="20"/>
        <v>44235.916666666664</v>
      </c>
      <c r="O238" s="76"/>
      <c r="P238" s="4"/>
    </row>
    <row r="239" spans="1:16" x14ac:dyDescent="0.2">
      <c r="A239" s="4" t="s">
        <v>19</v>
      </c>
      <c r="B239" s="4" t="s">
        <v>63</v>
      </c>
      <c r="C239" s="4" t="s">
        <v>13</v>
      </c>
      <c r="D239" s="4">
        <v>4.5368000000000004</v>
      </c>
      <c r="E239" s="4">
        <v>4.5709999999999997</v>
      </c>
      <c r="F239" s="4">
        <v>0.05</v>
      </c>
      <c r="G239" s="7">
        <f t="shared" si="22"/>
        <v>683.99999999998681</v>
      </c>
      <c r="H239" s="4" t="s">
        <v>14</v>
      </c>
      <c r="I239" s="4" t="s">
        <v>51</v>
      </c>
      <c r="J239" s="6">
        <v>44236</v>
      </c>
      <c r="K239" s="5" cm="1">
        <f t="array" ref="K239">IF(OR(L239="Monday", OR( L239="Wednesday", L239="Saturday")), J239+2, IF(OR(L239="Tuesday", OR(L239="Sunday", L239="Thursday")), J239+1, IF(L239="Friday", J239+3, NA)))</f>
        <v>44237</v>
      </c>
      <c r="L239" s="6" t="str">
        <f t="shared" si="18"/>
        <v>Tuesday</v>
      </c>
      <c r="M239" s="70">
        <f t="shared" si="19"/>
        <v>44236.916666666664</v>
      </c>
      <c r="N239" s="70">
        <f t="shared" si="20"/>
        <v>44235.916666666664</v>
      </c>
      <c r="O239" s="76"/>
      <c r="P239" s="4"/>
    </row>
    <row r="240" spans="1:16" x14ac:dyDescent="0.2">
      <c r="A240" s="4" t="s">
        <v>19</v>
      </c>
      <c r="B240" s="4" t="s">
        <v>63</v>
      </c>
      <c r="C240" s="4" t="s">
        <v>17</v>
      </c>
      <c r="D240" s="4">
        <v>4.4721000000000002</v>
      </c>
      <c r="E240" s="4">
        <v>4.4930000000000003</v>
      </c>
      <c r="F240" s="4">
        <v>0.05</v>
      </c>
      <c r="G240" s="7">
        <f t="shared" si="22"/>
        <v>418.00000000000279</v>
      </c>
      <c r="H240" s="4" t="s">
        <v>14</v>
      </c>
      <c r="I240" s="4" t="s">
        <v>51</v>
      </c>
      <c r="J240" s="6">
        <v>44236</v>
      </c>
      <c r="K240" s="5" cm="1">
        <f t="array" ref="K240">IF(OR(L240="Monday", OR( L240="Wednesday", L240="Saturday")), J240+2, IF(OR(L240="Tuesday", OR(L240="Sunday", L240="Thursday")), J240+1, IF(L240="Friday", J240+3, NA)))</f>
        <v>44237</v>
      </c>
      <c r="L240" s="6" t="str">
        <f t="shared" si="18"/>
        <v>Tuesday</v>
      </c>
      <c r="M240" s="70">
        <f t="shared" si="19"/>
        <v>44236.916666666664</v>
      </c>
      <c r="N240" s="70">
        <f t="shared" si="20"/>
        <v>44235.916666666664</v>
      </c>
      <c r="O240" s="76"/>
      <c r="P240" s="4"/>
    </row>
    <row r="241" spans="1:16" x14ac:dyDescent="0.2">
      <c r="A241" s="4" t="s">
        <v>19</v>
      </c>
      <c r="B241" s="4" t="s">
        <v>63</v>
      </c>
      <c r="C241" s="4" t="s">
        <v>17</v>
      </c>
      <c r="D241" s="4">
        <v>4.4855999999999998</v>
      </c>
      <c r="E241" s="4">
        <v>4.5057999999999998</v>
      </c>
      <c r="F241" s="4">
        <v>5.1999999999999998E-2</v>
      </c>
      <c r="G241" s="7">
        <f t="shared" si="22"/>
        <v>388.4615384615384</v>
      </c>
      <c r="H241" s="4" t="s">
        <v>14</v>
      </c>
      <c r="I241" s="4" t="s">
        <v>51</v>
      </c>
      <c r="J241" s="6">
        <v>44236</v>
      </c>
      <c r="K241" s="5" cm="1">
        <f t="array" ref="K241">IF(OR(L241="Monday", OR( L241="Wednesday", L241="Saturday")), J241+2, IF(OR(L241="Tuesday", OR(L241="Sunday", L241="Thursday")), J241+1, IF(L241="Friday", J241+3, NA)))</f>
        <v>44237</v>
      </c>
      <c r="L241" s="6" t="str">
        <f t="shared" si="18"/>
        <v>Tuesday</v>
      </c>
      <c r="M241" s="70">
        <f t="shared" si="19"/>
        <v>44236.916666666664</v>
      </c>
      <c r="N241" s="70">
        <f t="shared" si="20"/>
        <v>44235.916666666664</v>
      </c>
      <c r="O241" s="76"/>
      <c r="P241" s="4"/>
    </row>
    <row r="242" spans="1:16" x14ac:dyDescent="0.2">
      <c r="A242" s="4" t="s">
        <v>12</v>
      </c>
      <c r="B242" s="4" t="s">
        <v>63</v>
      </c>
      <c r="C242" s="4" t="s">
        <v>13</v>
      </c>
      <c r="D242" s="4">
        <v>1.1393</v>
      </c>
      <c r="E242" s="4">
        <v>1.1420999999999999</v>
      </c>
      <c r="F242" s="4">
        <v>0.01</v>
      </c>
      <c r="G242" s="7">
        <f t="shared" si="22"/>
        <v>279.99999999999136</v>
      </c>
      <c r="H242" s="4" t="s">
        <v>14</v>
      </c>
      <c r="I242" s="4" t="s">
        <v>50</v>
      </c>
      <c r="J242" s="6">
        <v>44237</v>
      </c>
      <c r="K242" s="5" cm="1">
        <f t="array" ref="K242">IF(OR(L242="Monday", OR( L242="Wednesday", L242="Saturday")), J242+2, IF(OR(L242="Tuesday", OR(L242="Sunday", L242="Thursday")), J242+1, IF(L242="Friday", J242+3, NA)))</f>
        <v>44239</v>
      </c>
      <c r="L242" s="6" t="str">
        <f t="shared" si="18"/>
        <v>Wednesday</v>
      </c>
      <c r="M242" s="70">
        <f t="shared" si="19"/>
        <v>44237.916666666664</v>
      </c>
      <c r="N242" s="70">
        <f t="shared" si="20"/>
        <v>44236.916666666664</v>
      </c>
      <c r="O242" s="76"/>
      <c r="P242" s="4"/>
    </row>
    <row r="243" spans="1:16" x14ac:dyDescent="0.2">
      <c r="A243" s="4" t="s">
        <v>12</v>
      </c>
      <c r="B243" s="4" t="s">
        <v>63</v>
      </c>
      <c r="C243" s="4" t="s">
        <v>13</v>
      </c>
      <c r="D243" s="4">
        <v>1.1442000000000001</v>
      </c>
      <c r="E243" s="4">
        <v>1.1463000000000001</v>
      </c>
      <c r="F243" s="4">
        <v>0.01</v>
      </c>
      <c r="G243" s="7">
        <f t="shared" si="22"/>
        <v>209.99999999999906</v>
      </c>
      <c r="H243" s="4" t="s">
        <v>14</v>
      </c>
      <c r="I243" s="4" t="s">
        <v>50</v>
      </c>
      <c r="J243" s="6">
        <v>44237</v>
      </c>
      <c r="K243" s="5" cm="1">
        <f t="array" ref="K243">IF(OR(L243="Monday", OR( L243="Wednesday", L243="Saturday")), J243+2, IF(OR(L243="Tuesday", OR(L243="Sunday", L243="Thursday")), J243+1, IF(L243="Friday", J243+3, NA)))</f>
        <v>44239</v>
      </c>
      <c r="L243" s="6" t="str">
        <f t="shared" si="18"/>
        <v>Wednesday</v>
      </c>
      <c r="M243" s="70">
        <f t="shared" si="19"/>
        <v>44237.916666666664</v>
      </c>
      <c r="N243" s="70">
        <f t="shared" si="20"/>
        <v>44236.916666666664</v>
      </c>
      <c r="O243" s="76"/>
      <c r="P243" s="4"/>
    </row>
    <row r="244" spans="1:16" x14ac:dyDescent="0.2">
      <c r="A244" s="4" t="s">
        <v>19</v>
      </c>
      <c r="B244" s="4" t="s">
        <v>63</v>
      </c>
      <c r="C244" s="4" t="s">
        <v>13</v>
      </c>
      <c r="D244" s="4">
        <v>4.4386999999999999</v>
      </c>
      <c r="E244" s="4">
        <v>4.4793000000000003</v>
      </c>
      <c r="F244" s="4">
        <v>0.05</v>
      </c>
      <c r="G244" s="7">
        <f t="shared" si="22"/>
        <v>812.00000000000819</v>
      </c>
      <c r="H244" s="4" t="s">
        <v>14</v>
      </c>
      <c r="I244" s="4" t="s">
        <v>50</v>
      </c>
      <c r="J244" s="6">
        <v>44237</v>
      </c>
      <c r="K244" s="5" cm="1">
        <f t="array" ref="K244">IF(OR(L244="Monday", OR( L244="Wednesday", L244="Saturday")), J244+2, IF(OR(L244="Tuesday", OR(L244="Sunday", L244="Thursday")), J244+1, IF(L244="Friday", J244+3, NA)))</f>
        <v>44239</v>
      </c>
      <c r="L244" s="6" t="str">
        <f t="shared" si="18"/>
        <v>Wednesday</v>
      </c>
      <c r="M244" s="70">
        <f t="shared" si="19"/>
        <v>44237.916666666664</v>
      </c>
      <c r="N244" s="70">
        <f t="shared" si="20"/>
        <v>44236.916666666664</v>
      </c>
      <c r="O244" s="76"/>
      <c r="P244" s="4"/>
    </row>
    <row r="245" spans="1:16" x14ac:dyDescent="0.2">
      <c r="A245" s="4" t="s">
        <v>19</v>
      </c>
      <c r="B245" s="4" t="s">
        <v>63</v>
      </c>
      <c r="C245" s="4" t="s">
        <v>13</v>
      </c>
      <c r="D245" s="4">
        <v>4.4577999999999998</v>
      </c>
      <c r="E245" s="4">
        <v>4.4978999999999996</v>
      </c>
      <c r="F245" s="4">
        <v>5.0999999999999997E-2</v>
      </c>
      <c r="G245" s="7">
        <f t="shared" si="22"/>
        <v>786.27450980391779</v>
      </c>
      <c r="H245" s="4" t="s">
        <v>14</v>
      </c>
      <c r="I245" s="4" t="s">
        <v>50</v>
      </c>
      <c r="J245" s="6">
        <v>44237</v>
      </c>
      <c r="K245" s="5" cm="1">
        <f t="array" ref="K245">IF(OR(L245="Monday", OR( L245="Wednesday", L245="Saturday")), J245+2, IF(OR(L245="Tuesday", OR(L245="Sunday", L245="Thursday")), J245+1, IF(L245="Friday", J245+3, NA)))</f>
        <v>44239</v>
      </c>
      <c r="L245" s="6" t="str">
        <f t="shared" si="18"/>
        <v>Wednesday</v>
      </c>
      <c r="M245" s="70">
        <f t="shared" si="19"/>
        <v>44237.916666666664</v>
      </c>
      <c r="N245" s="70">
        <f t="shared" si="20"/>
        <v>44236.916666666664</v>
      </c>
      <c r="O245" s="76"/>
      <c r="P245" s="4"/>
    </row>
    <row r="246" spans="1:16" x14ac:dyDescent="0.2">
      <c r="A246" s="4" t="s">
        <v>12</v>
      </c>
      <c r="B246" s="4" t="s">
        <v>63</v>
      </c>
      <c r="C246" s="4" t="s">
        <v>13</v>
      </c>
      <c r="D246" s="4">
        <v>1.125</v>
      </c>
      <c r="E246" s="4">
        <v>1.1276999999999999</v>
      </c>
      <c r="F246" s="4">
        <v>0.01</v>
      </c>
      <c r="G246" s="7">
        <f t="shared" si="22"/>
        <v>269.99999999999244</v>
      </c>
      <c r="H246" s="4" t="s">
        <v>14</v>
      </c>
      <c r="I246" s="4" t="s">
        <v>51</v>
      </c>
      <c r="J246" s="6">
        <v>44237</v>
      </c>
      <c r="K246" s="5" cm="1">
        <f t="array" ref="K246">IF(OR(L246="Monday", OR( L246="Wednesday", L246="Saturday")), J246+2, IF(OR(L246="Tuesday", OR(L246="Sunday", L246="Thursday")), J246+1, IF(L246="Friday", J246+3, NA)))</f>
        <v>44239</v>
      </c>
      <c r="L246" s="6" t="str">
        <f t="shared" si="18"/>
        <v>Wednesday</v>
      </c>
      <c r="M246" s="70">
        <f t="shared" si="19"/>
        <v>44237.916666666664</v>
      </c>
      <c r="N246" s="70">
        <f t="shared" si="20"/>
        <v>44236.916666666664</v>
      </c>
      <c r="O246" s="76"/>
      <c r="P246" s="4"/>
    </row>
    <row r="247" spans="1:16" x14ac:dyDescent="0.2">
      <c r="A247" s="4" t="s">
        <v>12</v>
      </c>
      <c r="B247" s="4" t="s">
        <v>63</v>
      </c>
      <c r="C247" s="4" t="s">
        <v>13</v>
      </c>
      <c r="D247" s="4">
        <v>1.1719999999999999</v>
      </c>
      <c r="E247" s="4">
        <v>1.1744000000000001</v>
      </c>
      <c r="F247" s="4">
        <v>0.01</v>
      </c>
      <c r="G247" s="7">
        <f t="shared" si="22"/>
        <v>240.00000000001796</v>
      </c>
      <c r="H247" s="4" t="s">
        <v>14</v>
      </c>
      <c r="I247" s="4" t="s">
        <v>51</v>
      </c>
      <c r="J247" s="6">
        <v>44237</v>
      </c>
      <c r="K247" s="5" cm="1">
        <f t="array" ref="K247">IF(OR(L247="Monday", OR( L247="Wednesday", L247="Saturday")), J247+2, IF(OR(L247="Tuesday", OR(L247="Sunday", L247="Thursday")), J247+1, IF(L247="Friday", J247+3, NA)))</f>
        <v>44239</v>
      </c>
      <c r="L247" s="6" t="str">
        <f t="shared" si="18"/>
        <v>Wednesday</v>
      </c>
      <c r="M247" s="70">
        <f t="shared" si="19"/>
        <v>44237.916666666664</v>
      </c>
      <c r="N247" s="70">
        <f t="shared" si="20"/>
        <v>44236.916666666664</v>
      </c>
      <c r="O247" s="76"/>
      <c r="P247" s="4"/>
    </row>
    <row r="248" spans="1:16" x14ac:dyDescent="0.2">
      <c r="A248" s="4" t="s">
        <v>19</v>
      </c>
      <c r="B248" s="4" t="s">
        <v>63</v>
      </c>
      <c r="C248" s="4" t="s">
        <v>13</v>
      </c>
      <c r="D248" s="4">
        <v>4.4333999999999998</v>
      </c>
      <c r="E248" s="4">
        <v>4.4661999999999997</v>
      </c>
      <c r="F248" s="4">
        <v>0.05</v>
      </c>
      <c r="G248" s="7">
        <f t="shared" si="22"/>
        <v>655.99999999999875</v>
      </c>
      <c r="H248" s="4" t="s">
        <v>14</v>
      </c>
      <c r="I248" s="4" t="s">
        <v>51</v>
      </c>
      <c r="J248" s="6">
        <v>44237</v>
      </c>
      <c r="K248" s="5" cm="1">
        <f t="array" ref="K248">IF(OR(L248="Monday", OR( L248="Wednesday", L248="Saturday")), J248+2, IF(OR(L248="Tuesday", OR(L248="Sunday", L248="Thursday")), J248+1, IF(L248="Friday", J248+3, NA)))</f>
        <v>44239</v>
      </c>
      <c r="L248" s="6" t="str">
        <f t="shared" si="18"/>
        <v>Wednesday</v>
      </c>
      <c r="M248" s="70">
        <f t="shared" si="19"/>
        <v>44237.916666666664</v>
      </c>
      <c r="N248" s="70">
        <f t="shared" si="20"/>
        <v>44236.916666666664</v>
      </c>
      <c r="O248" s="76"/>
      <c r="P248" s="4"/>
    </row>
    <row r="249" spans="1:16" x14ac:dyDescent="0.2">
      <c r="A249" s="4" t="s">
        <v>19</v>
      </c>
      <c r="B249" s="4" t="s">
        <v>63</v>
      </c>
      <c r="C249" s="4" t="s">
        <v>13</v>
      </c>
      <c r="D249" s="4">
        <v>4.3986999999999998</v>
      </c>
      <c r="E249" s="4">
        <v>4.4349999999999996</v>
      </c>
      <c r="F249" s="4">
        <v>5.0999999999999997E-2</v>
      </c>
      <c r="G249" s="7">
        <f t="shared" si="22"/>
        <v>711.76470588234861</v>
      </c>
      <c r="H249" s="4" t="s">
        <v>14</v>
      </c>
      <c r="I249" s="4" t="s">
        <v>51</v>
      </c>
      <c r="J249" s="6">
        <v>44237</v>
      </c>
      <c r="K249" s="5" cm="1">
        <f t="array" ref="K249">IF(OR(L249="Monday", OR( L249="Wednesday", L249="Saturday")), J249+2, IF(OR(L249="Tuesday", OR(L249="Sunday", L249="Thursday")), J249+1, IF(L249="Friday", J249+3, NA)))</f>
        <v>44239</v>
      </c>
      <c r="L249" s="6" t="str">
        <f t="shared" si="18"/>
        <v>Wednesday</v>
      </c>
      <c r="M249" s="70">
        <f t="shared" si="19"/>
        <v>44237.916666666664</v>
      </c>
      <c r="N249" s="70">
        <f t="shared" si="20"/>
        <v>44236.916666666664</v>
      </c>
      <c r="O249" s="76"/>
      <c r="P249" s="4"/>
    </row>
    <row r="250" spans="1:16" x14ac:dyDescent="0.2">
      <c r="A250" s="4" t="s">
        <v>12</v>
      </c>
      <c r="B250" s="4" t="s">
        <v>63</v>
      </c>
      <c r="C250" s="4" t="s">
        <v>13</v>
      </c>
      <c r="D250" s="4">
        <v>1.1521999999999999</v>
      </c>
      <c r="E250" s="4">
        <v>1.1551</v>
      </c>
      <c r="F250" s="4">
        <v>0.01</v>
      </c>
      <c r="G250" s="7">
        <f t="shared" si="22"/>
        <v>290.00000000001245</v>
      </c>
      <c r="H250" s="4" t="s">
        <v>14</v>
      </c>
      <c r="I250" s="4" t="s">
        <v>50</v>
      </c>
      <c r="J250" s="6">
        <v>44238</v>
      </c>
      <c r="K250" s="5" cm="1">
        <f t="array" ref="K250">IF(OR(L250="Monday", OR( L250="Wednesday", L250="Saturday")), J250+2, IF(OR(L250="Tuesday", OR(L250="Sunday", L250="Thursday")), J250+1, IF(L250="Friday", J250+3, NA)))</f>
        <v>44239</v>
      </c>
      <c r="L250" s="6" t="str">
        <f t="shared" si="18"/>
        <v>Thursday</v>
      </c>
      <c r="M250" s="70">
        <f t="shared" si="19"/>
        <v>44238.916666666664</v>
      </c>
      <c r="N250" s="70">
        <f t="shared" si="20"/>
        <v>44237.916666666664</v>
      </c>
      <c r="O250" s="76"/>
      <c r="P250" s="4"/>
    </row>
    <row r="251" spans="1:16" x14ac:dyDescent="0.2">
      <c r="A251" s="4" t="s">
        <v>12</v>
      </c>
      <c r="B251" s="4" t="s">
        <v>63</v>
      </c>
      <c r="C251" s="4" t="s">
        <v>13</v>
      </c>
      <c r="D251" s="4">
        <v>1.2144999999999999</v>
      </c>
      <c r="E251" s="4">
        <v>1.2173</v>
      </c>
      <c r="F251" s="4">
        <v>0.01</v>
      </c>
      <c r="G251" s="7">
        <f t="shared" si="22"/>
        <v>280.00000000001359</v>
      </c>
      <c r="H251" s="4" t="s">
        <v>14</v>
      </c>
      <c r="I251" s="4" t="s">
        <v>50</v>
      </c>
      <c r="J251" s="6">
        <v>44238</v>
      </c>
      <c r="K251" s="5" cm="1">
        <f t="array" ref="K251">IF(OR(L251="Monday", OR( L251="Wednesday", L251="Saturday")), J251+2, IF(OR(L251="Tuesday", OR(L251="Sunday", L251="Thursday")), J251+1, IF(L251="Friday", J251+3, NA)))</f>
        <v>44239</v>
      </c>
      <c r="L251" s="6" t="str">
        <f t="shared" si="18"/>
        <v>Thursday</v>
      </c>
      <c r="M251" s="70">
        <f t="shared" si="19"/>
        <v>44238.916666666664</v>
      </c>
      <c r="N251" s="70">
        <f t="shared" si="20"/>
        <v>44237.916666666664</v>
      </c>
      <c r="O251" s="76"/>
      <c r="P251" s="4"/>
    </row>
    <row r="252" spans="1:16" x14ac:dyDescent="0.2">
      <c r="A252" s="4" t="s">
        <v>19</v>
      </c>
      <c r="B252" s="4" t="s">
        <v>63</v>
      </c>
      <c r="C252" s="4" t="s">
        <v>13</v>
      </c>
      <c r="D252" s="4">
        <v>4.4654999999999996</v>
      </c>
      <c r="E252" s="4">
        <v>4.5004999999999997</v>
      </c>
      <c r="F252" s="4">
        <v>0.05</v>
      </c>
      <c r="G252" s="7">
        <f t="shared" si="22"/>
        <v>700.00000000000284</v>
      </c>
      <c r="H252" s="4" t="s">
        <v>14</v>
      </c>
      <c r="I252" s="4" t="s">
        <v>50</v>
      </c>
      <c r="J252" s="6">
        <v>44238</v>
      </c>
      <c r="K252" s="5" cm="1">
        <f t="array" ref="K252">IF(OR(L252="Monday", OR( L252="Wednesday", L252="Saturday")), J252+2, IF(OR(L252="Tuesday", OR(L252="Sunday", L252="Thursday")), J252+1, IF(L252="Friday", J252+3, NA)))</f>
        <v>44239</v>
      </c>
      <c r="L252" s="6" t="str">
        <f t="shared" si="18"/>
        <v>Thursday</v>
      </c>
      <c r="M252" s="70">
        <f t="shared" si="19"/>
        <v>44238.916666666664</v>
      </c>
      <c r="N252" s="70">
        <f t="shared" si="20"/>
        <v>44237.916666666664</v>
      </c>
      <c r="O252" s="76"/>
      <c r="P252" s="4"/>
    </row>
    <row r="253" spans="1:16" x14ac:dyDescent="0.2">
      <c r="A253" s="4" t="s">
        <v>19</v>
      </c>
      <c r="B253" s="4" t="s">
        <v>63</v>
      </c>
      <c r="C253" s="4" t="s">
        <v>13</v>
      </c>
      <c r="D253" s="4">
        <v>4.4549000000000003</v>
      </c>
      <c r="E253" s="4">
        <v>4.4903000000000004</v>
      </c>
      <c r="F253" s="4">
        <v>5.0999999999999997E-2</v>
      </c>
      <c r="G253" s="7">
        <f t="shared" si="22"/>
        <v>694.11764705882547</v>
      </c>
      <c r="H253" s="4" t="s">
        <v>14</v>
      </c>
      <c r="I253" s="4" t="s">
        <v>50</v>
      </c>
      <c r="J253" s="6">
        <v>44238</v>
      </c>
      <c r="K253" s="5" cm="1">
        <f t="array" ref="K253">IF(OR(L253="Monday", OR( L253="Wednesday", L253="Saturday")), J253+2, IF(OR(L253="Tuesday", OR(L253="Sunday", L253="Thursday")), J253+1, IF(L253="Friday", J253+3, NA)))</f>
        <v>44239</v>
      </c>
      <c r="L253" s="6" t="str">
        <f t="shared" si="18"/>
        <v>Thursday</v>
      </c>
      <c r="M253" s="70">
        <f t="shared" si="19"/>
        <v>44238.916666666664</v>
      </c>
      <c r="N253" s="70">
        <f t="shared" si="20"/>
        <v>44237.916666666664</v>
      </c>
      <c r="O253" s="76"/>
      <c r="P253" s="4"/>
    </row>
    <row r="254" spans="1:16" x14ac:dyDescent="0.2">
      <c r="A254" s="4" t="s">
        <v>12</v>
      </c>
      <c r="B254" s="4" t="s">
        <v>63</v>
      </c>
      <c r="C254" s="4" t="s">
        <v>13</v>
      </c>
      <c r="D254" s="4">
        <v>1.1499999999999999</v>
      </c>
      <c r="E254" s="4">
        <v>1.1524000000000001</v>
      </c>
      <c r="F254" s="4">
        <v>0.01</v>
      </c>
      <c r="G254" s="7">
        <f t="shared" si="22"/>
        <v>240.00000000001796</v>
      </c>
      <c r="H254" s="4" t="s">
        <v>14</v>
      </c>
      <c r="I254" s="4" t="s">
        <v>51</v>
      </c>
      <c r="J254" s="6">
        <v>44238</v>
      </c>
      <c r="K254" s="5" cm="1">
        <f t="array" ref="K254">IF(OR(L254="Monday", OR( L254="Wednesday", L254="Saturday")), J254+2, IF(OR(L254="Tuesday", OR(L254="Sunday", L254="Thursday")), J254+1, IF(L254="Friday", J254+3, NA)))</f>
        <v>44239</v>
      </c>
      <c r="L254" s="6" t="str">
        <f t="shared" si="18"/>
        <v>Thursday</v>
      </c>
      <c r="M254" s="70">
        <f t="shared" si="19"/>
        <v>44238.916666666664</v>
      </c>
      <c r="N254" s="70">
        <f t="shared" si="20"/>
        <v>44237.916666666664</v>
      </c>
      <c r="O254" s="76"/>
      <c r="P254" s="4"/>
    </row>
    <row r="255" spans="1:16" x14ac:dyDescent="0.2">
      <c r="A255" s="4" t="s">
        <v>12</v>
      </c>
      <c r="B255" s="4" t="s">
        <v>63</v>
      </c>
      <c r="C255" s="4" t="s">
        <v>13</v>
      </c>
      <c r="D255" s="4">
        <v>1.1641999999999999</v>
      </c>
      <c r="E255" s="4">
        <v>1.1668000000000001</v>
      </c>
      <c r="F255" s="4">
        <v>0.01</v>
      </c>
      <c r="G255" s="7">
        <f t="shared" si="22"/>
        <v>260.00000000001575</v>
      </c>
      <c r="H255" s="4" t="s">
        <v>14</v>
      </c>
      <c r="I255" s="4" t="s">
        <v>51</v>
      </c>
      <c r="J255" s="6">
        <v>44238</v>
      </c>
      <c r="K255" s="5" cm="1">
        <f t="array" ref="K255">IF(OR(L255="Monday", OR( L255="Wednesday", L255="Saturday")), J255+2, IF(OR(L255="Tuesday", OR(L255="Sunday", L255="Thursday")), J255+1, IF(L255="Friday", J255+3, NA)))</f>
        <v>44239</v>
      </c>
      <c r="L255" s="6" t="str">
        <f t="shared" si="18"/>
        <v>Thursday</v>
      </c>
      <c r="M255" s="70">
        <f t="shared" si="19"/>
        <v>44238.916666666664</v>
      </c>
      <c r="N255" s="70">
        <f t="shared" si="20"/>
        <v>44237.916666666664</v>
      </c>
      <c r="O255" s="76"/>
      <c r="P255" s="4"/>
    </row>
    <row r="256" spans="1:16" x14ac:dyDescent="0.2">
      <c r="A256" s="4" t="s">
        <v>19</v>
      </c>
      <c r="B256" s="4" t="s">
        <v>63</v>
      </c>
      <c r="C256" s="4" t="s">
        <v>13</v>
      </c>
      <c r="D256" s="4">
        <v>4.4648000000000003</v>
      </c>
      <c r="E256" s="4">
        <v>4.4985999999999997</v>
      </c>
      <c r="F256" s="4">
        <v>5.0999999999999997E-2</v>
      </c>
      <c r="G256" s="7">
        <f t="shared" si="22"/>
        <v>662.74509803920364</v>
      </c>
      <c r="H256" s="4" t="s">
        <v>14</v>
      </c>
      <c r="I256" s="4" t="s">
        <v>51</v>
      </c>
      <c r="J256" s="6">
        <v>44238</v>
      </c>
      <c r="K256" s="5" cm="1">
        <f t="array" ref="K256">IF(OR(L256="Monday", OR( L256="Wednesday", L256="Saturday")), J256+2, IF(OR(L256="Tuesday", OR(L256="Sunday", L256="Thursday")), J256+1, IF(L256="Friday", J256+3, NA)))</f>
        <v>44239</v>
      </c>
      <c r="L256" s="6" t="str">
        <f t="shared" si="18"/>
        <v>Thursday</v>
      </c>
      <c r="M256" s="70">
        <f t="shared" si="19"/>
        <v>44238.916666666664</v>
      </c>
      <c r="N256" s="70">
        <f t="shared" si="20"/>
        <v>44237.916666666664</v>
      </c>
      <c r="O256" s="76"/>
      <c r="P256" s="4"/>
    </row>
    <row r="257" spans="1:16" x14ac:dyDescent="0.2">
      <c r="A257" s="4" t="s">
        <v>19</v>
      </c>
      <c r="B257" s="4" t="s">
        <v>63</v>
      </c>
      <c r="C257" s="4" t="s">
        <v>13</v>
      </c>
      <c r="D257" s="4">
        <v>4.4471999999999996</v>
      </c>
      <c r="E257" s="4">
        <v>4.4804000000000004</v>
      </c>
      <c r="F257" s="4">
        <v>0.05</v>
      </c>
      <c r="G257" s="7">
        <f t="shared" si="22"/>
        <v>664.00000000001569</v>
      </c>
      <c r="H257" s="4" t="s">
        <v>14</v>
      </c>
      <c r="I257" s="4" t="s">
        <v>51</v>
      </c>
      <c r="J257" s="6">
        <v>44238</v>
      </c>
      <c r="K257" s="5" cm="1">
        <f t="array" ref="K257">IF(OR(L257="Monday", OR( L257="Wednesday", L257="Saturday")), J257+2, IF(OR(L257="Tuesday", OR(L257="Sunday", L257="Thursday")), J257+1, IF(L257="Friday", J257+3, NA)))</f>
        <v>44239</v>
      </c>
      <c r="L257" s="6" t="str">
        <f t="shared" si="18"/>
        <v>Thursday</v>
      </c>
      <c r="M257" s="70">
        <f t="shared" si="19"/>
        <v>44238.916666666664</v>
      </c>
      <c r="N257" s="70">
        <f t="shared" si="20"/>
        <v>44237.916666666664</v>
      </c>
      <c r="O257" s="76"/>
      <c r="P257" s="4"/>
    </row>
    <row r="258" spans="1:16" x14ac:dyDescent="0.2">
      <c r="A258" s="4" t="s">
        <v>21</v>
      </c>
      <c r="B258" s="4" t="s">
        <v>64</v>
      </c>
      <c r="C258" s="4" t="s">
        <v>13</v>
      </c>
      <c r="D258" s="4"/>
      <c r="E258" s="4"/>
      <c r="F258" s="4"/>
      <c r="G258" s="7">
        <v>21.4</v>
      </c>
      <c r="H258" s="4" t="s">
        <v>14</v>
      </c>
      <c r="I258" s="4" t="s">
        <v>50</v>
      </c>
      <c r="J258" s="6">
        <v>44239</v>
      </c>
      <c r="K258" s="5" cm="1">
        <f t="array" ref="K258">IF(OR(L258="Monday", OR( L258="Wednesday", L258="Saturday")), J258+2, IF(OR(L258="Tuesday", OR(L258="Sunday", L258="Thursday")), J258+1, IF(L258="Friday", J258+3, NA)))</f>
        <v>44242</v>
      </c>
      <c r="L258" s="6" t="str">
        <f t="shared" ref="L258:L321" si="23">TEXT(J258, "dddd")</f>
        <v>Friday</v>
      </c>
      <c r="M258" s="70">
        <f t="shared" ref="M258:M321" si="24">J258+TIMEVALUE("22:00:00")</f>
        <v>44239.916666666664</v>
      </c>
      <c r="N258" s="70">
        <f t="shared" si="20"/>
        <v>44238.916666666664</v>
      </c>
      <c r="O258" s="76"/>
      <c r="P258" s="4"/>
    </row>
    <row r="259" spans="1:16" x14ac:dyDescent="0.2">
      <c r="A259" s="4" t="s">
        <v>21</v>
      </c>
      <c r="B259" s="4" t="s">
        <v>64</v>
      </c>
      <c r="C259" s="4" t="s">
        <v>13</v>
      </c>
      <c r="D259" s="4"/>
      <c r="E259" s="4"/>
      <c r="F259" s="4"/>
      <c r="G259" s="7">
        <v>21.6</v>
      </c>
      <c r="H259" s="4" t="s">
        <v>14</v>
      </c>
      <c r="I259" s="4" t="s">
        <v>50</v>
      </c>
      <c r="J259" s="6">
        <v>44239</v>
      </c>
      <c r="K259" s="5" cm="1">
        <f t="array" ref="K259">IF(OR(L259="Monday", OR( L259="Wednesday", L259="Saturday")), J259+2, IF(OR(L259="Tuesday", OR(L259="Sunday", L259="Thursday")), J259+1, IF(L259="Friday", J259+3, NA)))</f>
        <v>44242</v>
      </c>
      <c r="L259" s="6" t="str">
        <f t="shared" si="23"/>
        <v>Friday</v>
      </c>
      <c r="M259" s="70">
        <f t="shared" si="24"/>
        <v>44239.916666666664</v>
      </c>
      <c r="N259" s="70">
        <f t="shared" ref="N259:N322" si="25">M259-1</f>
        <v>44238.916666666664</v>
      </c>
      <c r="O259" s="76"/>
      <c r="P259" s="4"/>
    </row>
    <row r="260" spans="1:16" x14ac:dyDescent="0.2">
      <c r="A260" s="4" t="s">
        <v>21</v>
      </c>
      <c r="B260" s="4" t="s">
        <v>64</v>
      </c>
      <c r="C260" s="4" t="s">
        <v>13</v>
      </c>
      <c r="D260" s="4"/>
      <c r="E260" s="4"/>
      <c r="F260" s="4"/>
      <c r="G260" s="7">
        <v>19.2</v>
      </c>
      <c r="H260" s="4" t="s">
        <v>14</v>
      </c>
      <c r="I260" s="4" t="s">
        <v>51</v>
      </c>
      <c r="J260" s="6">
        <v>44239</v>
      </c>
      <c r="K260" s="5" cm="1">
        <f t="array" ref="K260">IF(OR(L260="Monday", OR( L260="Wednesday", L260="Saturday")), J260+2, IF(OR(L260="Tuesday", OR(L260="Sunday", L260="Thursday")), J260+1, IF(L260="Friday", J260+3, NA)))</f>
        <v>44242</v>
      </c>
      <c r="L260" s="6" t="str">
        <f t="shared" si="23"/>
        <v>Friday</v>
      </c>
      <c r="M260" s="70">
        <f t="shared" si="24"/>
        <v>44239.916666666664</v>
      </c>
      <c r="N260" s="70">
        <f t="shared" si="25"/>
        <v>44238.916666666664</v>
      </c>
      <c r="O260" s="76"/>
      <c r="P260" s="4"/>
    </row>
    <row r="261" spans="1:16" x14ac:dyDescent="0.2">
      <c r="A261" s="4" t="s">
        <v>21</v>
      </c>
      <c r="B261" s="4" t="s">
        <v>64</v>
      </c>
      <c r="C261" s="4" t="s">
        <v>13</v>
      </c>
      <c r="D261" s="4"/>
      <c r="E261" s="4"/>
      <c r="F261" s="4"/>
      <c r="G261" s="7">
        <v>18.600000000000001</v>
      </c>
      <c r="H261" s="4" t="s">
        <v>14</v>
      </c>
      <c r="I261" s="4" t="s">
        <v>51</v>
      </c>
      <c r="J261" s="6">
        <v>44239</v>
      </c>
      <c r="K261" s="5" cm="1">
        <f t="array" ref="K261">IF(OR(L261="Monday", OR( L261="Wednesday", L261="Saturday")), J261+2, IF(OR(L261="Tuesday", OR(L261="Sunday", L261="Thursday")), J261+1, IF(L261="Friday", J261+3, NA)))</f>
        <v>44242</v>
      </c>
      <c r="L261" s="6" t="str">
        <f t="shared" si="23"/>
        <v>Friday</v>
      </c>
      <c r="M261" s="70">
        <f t="shared" si="24"/>
        <v>44239.916666666664</v>
      </c>
      <c r="N261" s="70">
        <f t="shared" si="25"/>
        <v>44238.916666666664</v>
      </c>
      <c r="O261" s="76"/>
      <c r="P261" s="4"/>
    </row>
    <row r="262" spans="1:16" x14ac:dyDescent="0.2">
      <c r="A262" s="4" t="s">
        <v>22</v>
      </c>
      <c r="B262" s="4" t="s">
        <v>63</v>
      </c>
      <c r="C262" s="4" t="s">
        <v>13</v>
      </c>
      <c r="D262" s="4"/>
      <c r="E262" s="4"/>
      <c r="F262" s="4"/>
      <c r="G262" s="7">
        <v>7.4</v>
      </c>
      <c r="H262" s="4" t="s">
        <v>62</v>
      </c>
      <c r="I262" s="4" t="s">
        <v>50</v>
      </c>
      <c r="J262" s="6">
        <v>44239</v>
      </c>
      <c r="K262" s="5" cm="1">
        <f t="array" ref="K262">IF(OR(L262="Monday", OR( L262="Wednesday", L262="Saturday")), J262+2, IF(OR(L262="Tuesday", OR(L262="Sunday", L262="Thursday")), J262+1, IF(L262="Friday", J262+3, NA)))</f>
        <v>44242</v>
      </c>
      <c r="L262" s="6" t="str">
        <f t="shared" si="23"/>
        <v>Friday</v>
      </c>
      <c r="M262" s="70">
        <f t="shared" si="24"/>
        <v>44239.916666666664</v>
      </c>
      <c r="N262" s="70">
        <f t="shared" si="25"/>
        <v>44238.916666666664</v>
      </c>
      <c r="O262" s="76"/>
      <c r="P262" s="4"/>
    </row>
    <row r="263" spans="1:16" x14ac:dyDescent="0.2">
      <c r="A263" s="4" t="s">
        <v>22</v>
      </c>
      <c r="B263" s="4" t="s">
        <v>63</v>
      </c>
      <c r="C263" s="4" t="s">
        <v>13</v>
      </c>
      <c r="D263" s="4"/>
      <c r="E263" s="4"/>
      <c r="F263" s="4"/>
      <c r="G263" s="7">
        <v>7.4</v>
      </c>
      <c r="H263" s="4" t="s">
        <v>62</v>
      </c>
      <c r="I263" s="4" t="s">
        <v>51</v>
      </c>
      <c r="J263" s="6">
        <v>44239</v>
      </c>
      <c r="K263" s="5" cm="1">
        <f t="array" ref="K263">IF(OR(L263="Monday", OR( L263="Wednesday", L263="Saturday")), J263+2, IF(OR(L263="Tuesday", OR(L263="Sunday", L263="Thursday")), J263+1, IF(L263="Friday", J263+3, NA)))</f>
        <v>44242</v>
      </c>
      <c r="L263" s="6" t="str">
        <f t="shared" si="23"/>
        <v>Friday</v>
      </c>
      <c r="M263" s="70">
        <f t="shared" si="24"/>
        <v>44239.916666666664</v>
      </c>
      <c r="N263" s="70">
        <f t="shared" si="25"/>
        <v>44238.916666666664</v>
      </c>
      <c r="O263" s="76"/>
      <c r="P263" s="4"/>
    </row>
    <row r="264" spans="1:16" x14ac:dyDescent="0.2">
      <c r="A264" s="4" t="s">
        <v>24</v>
      </c>
      <c r="B264" s="4" t="s">
        <v>63</v>
      </c>
      <c r="C264" s="4" t="s">
        <v>13</v>
      </c>
      <c r="D264" s="4"/>
      <c r="E264" s="4"/>
      <c r="F264" s="4"/>
      <c r="G264" s="7">
        <v>853</v>
      </c>
      <c r="H264" s="13" t="s">
        <v>65</v>
      </c>
      <c r="I264" s="4" t="s">
        <v>50</v>
      </c>
      <c r="J264" s="6">
        <v>44239</v>
      </c>
      <c r="K264" s="5" cm="1">
        <f t="array" ref="K264">IF(OR(L264="Monday", OR( L264="Wednesday", L264="Saturday")), J264+2, IF(OR(L264="Tuesday", OR(L264="Sunday", L264="Thursday")), J264+1, IF(L264="Friday", J264+3, NA)))</f>
        <v>44242</v>
      </c>
      <c r="L264" s="6" t="str">
        <f t="shared" si="23"/>
        <v>Friday</v>
      </c>
      <c r="M264" s="70">
        <f t="shared" si="24"/>
        <v>44239.916666666664</v>
      </c>
      <c r="N264" s="70">
        <f t="shared" si="25"/>
        <v>44238.916666666664</v>
      </c>
      <c r="O264" s="76"/>
      <c r="P264" s="4"/>
    </row>
    <row r="265" spans="1:16" x14ac:dyDescent="0.2">
      <c r="A265" s="4" t="s">
        <v>24</v>
      </c>
      <c r="B265" s="4" t="s">
        <v>63</v>
      </c>
      <c r="C265" s="4" t="s">
        <v>13</v>
      </c>
      <c r="D265" s="4"/>
      <c r="E265" s="4"/>
      <c r="F265" s="4"/>
      <c r="G265" s="7">
        <v>738</v>
      </c>
      <c r="H265" s="13" t="s">
        <v>65</v>
      </c>
      <c r="I265" s="4" t="s">
        <v>51</v>
      </c>
      <c r="J265" s="6">
        <v>44239</v>
      </c>
      <c r="K265" s="5" cm="1">
        <f t="array" ref="K265">IF(OR(L265="Monday", OR( L265="Wednesday", L265="Saturday")), J265+2, IF(OR(L265="Tuesday", OR(L265="Sunday", L265="Thursday")), J265+1, IF(L265="Friday", J265+3, NA)))</f>
        <v>44242</v>
      </c>
      <c r="L265" s="6" t="str">
        <f t="shared" si="23"/>
        <v>Friday</v>
      </c>
      <c r="M265" s="70">
        <f t="shared" si="24"/>
        <v>44239.916666666664</v>
      </c>
      <c r="N265" s="70">
        <f t="shared" si="25"/>
        <v>44238.916666666664</v>
      </c>
      <c r="O265" s="76"/>
      <c r="P265" s="4"/>
    </row>
    <row r="266" spans="1:16" x14ac:dyDescent="0.2">
      <c r="A266" s="4" t="s">
        <v>12</v>
      </c>
      <c r="B266" s="4" t="s">
        <v>63</v>
      </c>
      <c r="C266" s="4" t="s">
        <v>13</v>
      </c>
      <c r="D266" s="4">
        <v>1.1469</v>
      </c>
      <c r="E266" s="4">
        <v>1.1484000000000001</v>
      </c>
      <c r="F266" s="4">
        <v>5.0000000000000001E-3</v>
      </c>
      <c r="G266" s="7">
        <f t="shared" ref="G266:G273" si="26">1000*(E266-D266)/F266</f>
        <v>300.00000000001137</v>
      </c>
      <c r="H266" s="4" t="s">
        <v>14</v>
      </c>
      <c r="I266" s="4" t="s">
        <v>51</v>
      </c>
      <c r="J266" s="6">
        <v>44239</v>
      </c>
      <c r="K266" s="5" cm="1">
        <f t="array" ref="K266">IF(OR(L266="Monday", OR( L266="Wednesday", L266="Saturday")), J266+2, IF(OR(L266="Tuesday", OR(L266="Sunday", L266="Thursday")), J266+1, IF(L266="Friday", J266+3, NA)))</f>
        <v>44242</v>
      </c>
      <c r="L266" s="6" t="str">
        <f t="shared" si="23"/>
        <v>Friday</v>
      </c>
      <c r="M266" s="70">
        <f t="shared" si="24"/>
        <v>44239.916666666664</v>
      </c>
      <c r="N266" s="70">
        <f t="shared" si="25"/>
        <v>44238.916666666664</v>
      </c>
      <c r="O266" s="76"/>
      <c r="P266" s="4"/>
    </row>
    <row r="267" spans="1:16" x14ac:dyDescent="0.2">
      <c r="A267" s="4" t="s">
        <v>12</v>
      </c>
      <c r="B267" s="4" t="s">
        <v>63</v>
      </c>
      <c r="C267" s="4" t="s">
        <v>13</v>
      </c>
      <c r="D267" s="4">
        <v>1.1303000000000001</v>
      </c>
      <c r="E267" s="4">
        <v>1.1315999999999999</v>
      </c>
      <c r="F267" s="4">
        <v>5.0000000000000001E-3</v>
      </c>
      <c r="G267" s="7">
        <f t="shared" si="26"/>
        <v>259.99999999997135</v>
      </c>
      <c r="H267" s="4" t="s">
        <v>14</v>
      </c>
      <c r="I267" s="4" t="s">
        <v>51</v>
      </c>
      <c r="J267" s="6">
        <v>44239</v>
      </c>
      <c r="K267" s="5" cm="1">
        <f t="array" ref="K267">IF(OR(L267="Monday", OR( L267="Wednesday", L267="Saturday")), J267+2, IF(OR(L267="Tuesday", OR(L267="Sunday", L267="Thursday")), J267+1, IF(L267="Friday", J267+3, NA)))</f>
        <v>44242</v>
      </c>
      <c r="L267" s="6" t="str">
        <f t="shared" si="23"/>
        <v>Friday</v>
      </c>
      <c r="M267" s="70">
        <f t="shared" si="24"/>
        <v>44239.916666666664</v>
      </c>
      <c r="N267" s="70">
        <f t="shared" si="25"/>
        <v>44238.916666666664</v>
      </c>
      <c r="O267" s="76"/>
      <c r="P267" s="4"/>
    </row>
    <row r="268" spans="1:16" x14ac:dyDescent="0.2">
      <c r="A268" s="4" t="s">
        <v>12</v>
      </c>
      <c r="B268" s="4" t="s">
        <v>63</v>
      </c>
      <c r="C268" s="4" t="s">
        <v>13</v>
      </c>
      <c r="D268" s="4">
        <v>1.4261999999999999</v>
      </c>
      <c r="E268" s="4">
        <v>1.4278</v>
      </c>
      <c r="F268" s="4">
        <v>5.0000000000000001E-3</v>
      </c>
      <c r="G268" s="7">
        <f t="shared" si="26"/>
        <v>320.00000000000915</v>
      </c>
      <c r="H268" s="4" t="s">
        <v>14</v>
      </c>
      <c r="I268" s="4" t="s">
        <v>50</v>
      </c>
      <c r="J268" s="6">
        <v>44239</v>
      </c>
      <c r="K268" s="5" cm="1">
        <f t="array" ref="K268">IF(OR(L268="Monday", OR( L268="Wednesday", L268="Saturday")), J268+2, IF(OR(L268="Tuesday", OR(L268="Sunday", L268="Thursday")), J268+1, IF(L268="Friday", J268+3, NA)))</f>
        <v>44242</v>
      </c>
      <c r="L268" s="6" t="str">
        <f t="shared" si="23"/>
        <v>Friday</v>
      </c>
      <c r="M268" s="70">
        <f t="shared" si="24"/>
        <v>44239.916666666664</v>
      </c>
      <c r="N268" s="70">
        <f t="shared" si="25"/>
        <v>44238.916666666664</v>
      </c>
      <c r="O268" s="76"/>
      <c r="P268" s="4"/>
    </row>
    <row r="269" spans="1:16" x14ac:dyDescent="0.2">
      <c r="A269" s="4" t="s">
        <v>12</v>
      </c>
      <c r="B269" s="4" t="s">
        <v>63</v>
      </c>
      <c r="C269" s="4" t="s">
        <v>13</v>
      </c>
      <c r="D269" s="4">
        <v>1.1442000000000001</v>
      </c>
      <c r="E269" s="4">
        <v>1.1457999999999999</v>
      </c>
      <c r="F269" s="4">
        <v>5.0000000000000001E-3</v>
      </c>
      <c r="G269" s="7">
        <f t="shared" si="26"/>
        <v>319.99999999996476</v>
      </c>
      <c r="H269" s="4" t="s">
        <v>14</v>
      </c>
      <c r="I269" s="4" t="s">
        <v>50</v>
      </c>
      <c r="J269" s="6">
        <v>44239</v>
      </c>
      <c r="K269" s="5" cm="1">
        <f t="array" ref="K269">IF(OR(L269="Monday", OR( L269="Wednesday", L269="Saturday")), J269+2, IF(OR(L269="Tuesday", OR(L269="Sunday", L269="Thursday")), J269+1, IF(L269="Friday", J269+3, NA)))</f>
        <v>44242</v>
      </c>
      <c r="L269" s="6" t="str">
        <f t="shared" si="23"/>
        <v>Friday</v>
      </c>
      <c r="M269" s="70">
        <f t="shared" si="24"/>
        <v>44239.916666666664</v>
      </c>
      <c r="N269" s="70">
        <f t="shared" si="25"/>
        <v>44238.916666666664</v>
      </c>
      <c r="O269" s="76"/>
      <c r="P269" s="4"/>
    </row>
    <row r="270" spans="1:16" x14ac:dyDescent="0.2">
      <c r="A270" s="4" t="s">
        <v>19</v>
      </c>
      <c r="B270" s="4" t="s">
        <v>63</v>
      </c>
      <c r="C270" s="4" t="s">
        <v>13</v>
      </c>
      <c r="D270" s="4">
        <v>4.2706999999999997</v>
      </c>
      <c r="E270" s="4">
        <v>4.3094000000000001</v>
      </c>
      <c r="F270" s="4">
        <v>0.05</v>
      </c>
      <c r="G270" s="7">
        <f t="shared" si="26"/>
        <v>774.00000000000796</v>
      </c>
      <c r="H270" s="4" t="s">
        <v>14</v>
      </c>
      <c r="I270" s="4" t="s">
        <v>50</v>
      </c>
      <c r="J270" s="6">
        <v>44239</v>
      </c>
      <c r="K270" s="5" cm="1">
        <f t="array" ref="K270">IF(OR(L270="Monday", OR( L270="Wednesday", L270="Saturday")), J270+2, IF(OR(L270="Tuesday", OR(L270="Sunday", L270="Thursday")), J270+1, IF(L270="Friday", J270+3, NA)))</f>
        <v>44242</v>
      </c>
      <c r="L270" s="6" t="str">
        <f t="shared" si="23"/>
        <v>Friday</v>
      </c>
      <c r="M270" s="70">
        <f t="shared" si="24"/>
        <v>44239.916666666664</v>
      </c>
      <c r="N270" s="70">
        <f t="shared" si="25"/>
        <v>44238.916666666664</v>
      </c>
      <c r="O270" s="76"/>
      <c r="P270" s="4"/>
    </row>
    <row r="271" spans="1:16" x14ac:dyDescent="0.2">
      <c r="A271" s="4" t="s">
        <v>19</v>
      </c>
      <c r="B271" s="4" t="s">
        <v>63</v>
      </c>
      <c r="C271" s="4" t="s">
        <v>13</v>
      </c>
      <c r="D271" s="4">
        <v>4.2496999999999998</v>
      </c>
      <c r="E271" s="4">
        <v>4.2866999999999997</v>
      </c>
      <c r="F271" s="4">
        <v>4.9000000000000002E-2</v>
      </c>
      <c r="G271" s="7">
        <f t="shared" si="26"/>
        <v>755.10204081632492</v>
      </c>
      <c r="H271" s="4" t="s">
        <v>14</v>
      </c>
      <c r="I271" s="4" t="s">
        <v>50</v>
      </c>
      <c r="J271" s="6">
        <v>44239</v>
      </c>
      <c r="K271" s="5" cm="1">
        <f t="array" ref="K271">IF(OR(L271="Monday", OR( L271="Wednesday", L271="Saturday")), J271+2, IF(OR(L271="Tuesday", OR(L271="Sunday", L271="Thursday")), J271+1, IF(L271="Friday", J271+3, NA)))</f>
        <v>44242</v>
      </c>
      <c r="L271" s="6" t="str">
        <f t="shared" si="23"/>
        <v>Friday</v>
      </c>
      <c r="M271" s="70">
        <f t="shared" si="24"/>
        <v>44239.916666666664</v>
      </c>
      <c r="N271" s="70">
        <f t="shared" si="25"/>
        <v>44238.916666666664</v>
      </c>
      <c r="O271" s="76"/>
      <c r="P271" s="4"/>
    </row>
    <row r="272" spans="1:16" x14ac:dyDescent="0.2">
      <c r="A272" s="4" t="s">
        <v>19</v>
      </c>
      <c r="B272" s="4" t="s">
        <v>63</v>
      </c>
      <c r="C272" s="4" t="s">
        <v>13</v>
      </c>
      <c r="D272" s="4">
        <v>4.2897999999999996</v>
      </c>
      <c r="E272" s="4">
        <v>4.3194999999999997</v>
      </c>
      <c r="F272" s="4">
        <v>4.8000000000000001E-2</v>
      </c>
      <c r="G272" s="7">
        <f t="shared" si="26"/>
        <v>618.75000000000125</v>
      </c>
      <c r="H272" s="4" t="s">
        <v>14</v>
      </c>
      <c r="I272" s="4" t="s">
        <v>51</v>
      </c>
      <c r="J272" s="6">
        <v>44239</v>
      </c>
      <c r="K272" s="5" cm="1">
        <f t="array" ref="K272">IF(OR(L272="Monday", OR( L272="Wednesday", L272="Saturday")), J272+2, IF(OR(L272="Tuesday", OR(L272="Sunday", L272="Thursday")), J272+1, IF(L272="Friday", J272+3, NA)))</f>
        <v>44242</v>
      </c>
      <c r="L272" s="6" t="str">
        <f t="shared" si="23"/>
        <v>Friday</v>
      </c>
      <c r="M272" s="70">
        <f t="shared" si="24"/>
        <v>44239.916666666664</v>
      </c>
      <c r="N272" s="70">
        <f t="shared" si="25"/>
        <v>44238.916666666664</v>
      </c>
      <c r="O272" s="76"/>
      <c r="P272" s="4"/>
    </row>
    <row r="273" spans="1:16" x14ac:dyDescent="0.2">
      <c r="A273" s="4" t="s">
        <v>19</v>
      </c>
      <c r="B273" s="4" t="s">
        <v>63</v>
      </c>
      <c r="C273" s="4" t="s">
        <v>13</v>
      </c>
      <c r="D273" s="4">
        <v>4.3693999999999997</v>
      </c>
      <c r="E273" s="4">
        <v>4.3974000000000002</v>
      </c>
      <c r="F273" s="4">
        <v>4.4999999999999998E-2</v>
      </c>
      <c r="G273" s="7">
        <f t="shared" si="26"/>
        <v>622.22222222223263</v>
      </c>
      <c r="H273" s="4" t="s">
        <v>14</v>
      </c>
      <c r="I273" s="4" t="s">
        <v>51</v>
      </c>
      <c r="J273" s="6">
        <v>44239</v>
      </c>
      <c r="K273" s="5" cm="1">
        <f t="array" ref="K273">IF(OR(L273="Monday", OR( L273="Wednesday", L273="Saturday")), J273+2, IF(OR(L273="Tuesday", OR(L273="Sunday", L273="Thursday")), J273+1, IF(L273="Friday", J273+3, NA)))</f>
        <v>44242</v>
      </c>
      <c r="L273" s="6" t="str">
        <f t="shared" si="23"/>
        <v>Friday</v>
      </c>
      <c r="M273" s="70">
        <f t="shared" si="24"/>
        <v>44239.916666666664</v>
      </c>
      <c r="N273" s="70">
        <f t="shared" si="25"/>
        <v>44238.916666666664</v>
      </c>
      <c r="O273" s="76"/>
      <c r="P273" s="4"/>
    </row>
    <row r="274" spans="1:16" x14ac:dyDescent="0.2">
      <c r="A274" s="4" t="s">
        <v>21</v>
      </c>
      <c r="B274" s="4" t="s">
        <v>64</v>
      </c>
      <c r="C274" s="4" t="s">
        <v>13</v>
      </c>
      <c r="D274" s="4"/>
      <c r="E274" s="4"/>
      <c r="F274" s="4"/>
      <c r="G274" s="7">
        <v>21.3</v>
      </c>
      <c r="H274" s="4" t="s">
        <v>14</v>
      </c>
      <c r="I274" s="4" t="s">
        <v>50</v>
      </c>
      <c r="J274" s="6">
        <v>44240</v>
      </c>
      <c r="K274" s="5" cm="1">
        <f t="array" ref="K274">IF(OR(L274="Monday", OR( L274="Wednesday", L274="Saturday")), J274+2, IF(OR(L274="Tuesday", OR(L274="Sunday", L274="Thursday")), J274+1, IF(L274="Friday", J274+3, NA)))</f>
        <v>44242</v>
      </c>
      <c r="L274" s="6" t="str">
        <f t="shared" si="23"/>
        <v>Saturday</v>
      </c>
      <c r="M274" s="70">
        <f t="shared" si="24"/>
        <v>44240.916666666664</v>
      </c>
      <c r="N274" s="70">
        <f t="shared" si="25"/>
        <v>44239.916666666664</v>
      </c>
      <c r="O274" s="76"/>
      <c r="P274" s="4"/>
    </row>
    <row r="275" spans="1:16" x14ac:dyDescent="0.2">
      <c r="A275" s="4" t="s">
        <v>21</v>
      </c>
      <c r="B275" s="4" t="s">
        <v>64</v>
      </c>
      <c r="C275" s="4" t="s">
        <v>13</v>
      </c>
      <c r="D275" s="4"/>
      <c r="E275" s="4"/>
      <c r="F275" s="4"/>
      <c r="G275" s="7">
        <v>20.9</v>
      </c>
      <c r="H275" s="4" t="s">
        <v>14</v>
      </c>
      <c r="I275" s="4" t="s">
        <v>50</v>
      </c>
      <c r="J275" s="6">
        <v>44240</v>
      </c>
      <c r="K275" s="5" cm="1">
        <f t="array" ref="K275">IF(OR(L275="Monday", OR( L275="Wednesday", L275="Saturday")), J275+2, IF(OR(L275="Tuesday", OR(L275="Sunday", L275="Thursday")), J275+1, IF(L275="Friday", J275+3, NA)))</f>
        <v>44242</v>
      </c>
      <c r="L275" s="6" t="str">
        <f t="shared" si="23"/>
        <v>Saturday</v>
      </c>
      <c r="M275" s="70">
        <f t="shared" si="24"/>
        <v>44240.916666666664</v>
      </c>
      <c r="N275" s="70">
        <f t="shared" si="25"/>
        <v>44239.916666666664</v>
      </c>
      <c r="O275" s="76"/>
      <c r="P275" s="4"/>
    </row>
    <row r="276" spans="1:16" x14ac:dyDescent="0.2">
      <c r="A276" s="4" t="s">
        <v>21</v>
      </c>
      <c r="B276" s="4" t="s">
        <v>64</v>
      </c>
      <c r="C276" s="4" t="s">
        <v>13</v>
      </c>
      <c r="D276" s="4"/>
      <c r="E276" s="4"/>
      <c r="F276" s="4"/>
      <c r="G276" s="7">
        <v>18.600000000000001</v>
      </c>
      <c r="H276" s="4" t="s">
        <v>14</v>
      </c>
      <c r="I276" s="4" t="s">
        <v>51</v>
      </c>
      <c r="J276" s="6">
        <v>44240</v>
      </c>
      <c r="K276" s="5" cm="1">
        <f t="array" ref="K276">IF(OR(L276="Monday", OR( L276="Wednesday", L276="Saturday")), J276+2, IF(OR(L276="Tuesday", OR(L276="Sunday", L276="Thursday")), J276+1, IF(L276="Friday", J276+3, NA)))</f>
        <v>44242</v>
      </c>
      <c r="L276" s="6" t="str">
        <f t="shared" si="23"/>
        <v>Saturday</v>
      </c>
      <c r="M276" s="70">
        <f t="shared" si="24"/>
        <v>44240.916666666664</v>
      </c>
      <c r="N276" s="70">
        <f t="shared" si="25"/>
        <v>44239.916666666664</v>
      </c>
      <c r="O276" s="76"/>
      <c r="P276" s="4"/>
    </row>
    <row r="277" spans="1:16" x14ac:dyDescent="0.2">
      <c r="A277" s="4" t="s">
        <v>21</v>
      </c>
      <c r="B277" s="4" t="s">
        <v>64</v>
      </c>
      <c r="C277" s="4" t="s">
        <v>13</v>
      </c>
      <c r="D277" s="4"/>
      <c r="E277" s="4"/>
      <c r="F277" s="4"/>
      <c r="G277" s="7">
        <v>18.5</v>
      </c>
      <c r="H277" s="4" t="s">
        <v>14</v>
      </c>
      <c r="I277" s="4" t="s">
        <v>51</v>
      </c>
      <c r="J277" s="6">
        <v>44240</v>
      </c>
      <c r="K277" s="5" cm="1">
        <f t="array" ref="K277">IF(OR(L277="Monday", OR( L277="Wednesday", L277="Saturday")), J277+2, IF(OR(L277="Tuesday", OR(L277="Sunday", L277="Thursday")), J277+1, IF(L277="Friday", J277+3, NA)))</f>
        <v>44242</v>
      </c>
      <c r="L277" s="6" t="str">
        <f t="shared" si="23"/>
        <v>Saturday</v>
      </c>
      <c r="M277" s="70">
        <f t="shared" si="24"/>
        <v>44240.916666666664</v>
      </c>
      <c r="N277" s="70">
        <f t="shared" si="25"/>
        <v>44239.916666666664</v>
      </c>
      <c r="O277" s="76"/>
      <c r="P277" s="4"/>
    </row>
    <row r="278" spans="1:16" x14ac:dyDescent="0.2">
      <c r="A278" s="4" t="s">
        <v>22</v>
      </c>
      <c r="B278" s="4" t="s">
        <v>63</v>
      </c>
      <c r="C278" s="4" t="s">
        <v>13</v>
      </c>
      <c r="D278" s="4"/>
      <c r="E278" s="4"/>
      <c r="F278" s="4"/>
      <c r="G278" s="7">
        <v>7.4</v>
      </c>
      <c r="H278" s="4" t="s">
        <v>62</v>
      </c>
      <c r="I278" s="4" t="s">
        <v>50</v>
      </c>
      <c r="J278" s="6">
        <v>44240</v>
      </c>
      <c r="K278" s="5" cm="1">
        <f t="array" ref="K278">IF(OR(L278="Monday", OR( L278="Wednesday", L278="Saturday")), J278+2, IF(OR(L278="Tuesday", OR(L278="Sunday", L278="Thursday")), J278+1, IF(L278="Friday", J278+3, NA)))</f>
        <v>44242</v>
      </c>
      <c r="L278" s="6" t="str">
        <f t="shared" si="23"/>
        <v>Saturday</v>
      </c>
      <c r="M278" s="70">
        <f t="shared" si="24"/>
        <v>44240.916666666664</v>
      </c>
      <c r="N278" s="70">
        <f t="shared" si="25"/>
        <v>44239.916666666664</v>
      </c>
      <c r="O278" s="76"/>
      <c r="P278" s="4"/>
    </row>
    <row r="279" spans="1:16" x14ac:dyDescent="0.2">
      <c r="A279" s="4" t="s">
        <v>22</v>
      </c>
      <c r="B279" s="4" t="s">
        <v>63</v>
      </c>
      <c r="C279" s="4" t="s">
        <v>13</v>
      </c>
      <c r="D279" s="4"/>
      <c r="E279" s="4"/>
      <c r="F279" s="4"/>
      <c r="G279" s="7">
        <v>7.4</v>
      </c>
      <c r="H279" s="4" t="s">
        <v>62</v>
      </c>
      <c r="I279" s="4" t="s">
        <v>51</v>
      </c>
      <c r="J279" s="6">
        <v>44240</v>
      </c>
      <c r="K279" s="5" cm="1">
        <f t="array" ref="K279">IF(OR(L279="Monday", OR( L279="Wednesday", L279="Saturday")), J279+2, IF(OR(L279="Tuesday", OR(L279="Sunday", L279="Thursday")), J279+1, IF(L279="Friday", J279+3, NA)))</f>
        <v>44242</v>
      </c>
      <c r="L279" s="6" t="str">
        <f t="shared" si="23"/>
        <v>Saturday</v>
      </c>
      <c r="M279" s="70">
        <f t="shared" si="24"/>
        <v>44240.916666666664</v>
      </c>
      <c r="N279" s="70">
        <f t="shared" si="25"/>
        <v>44239.916666666664</v>
      </c>
      <c r="O279" s="76"/>
      <c r="P279" s="4"/>
    </row>
    <row r="280" spans="1:16" x14ac:dyDescent="0.2">
      <c r="A280" s="4" t="s">
        <v>24</v>
      </c>
      <c r="B280" s="4" t="s">
        <v>63</v>
      </c>
      <c r="C280" s="4" t="s">
        <v>13</v>
      </c>
      <c r="D280" s="4"/>
      <c r="E280" s="4"/>
      <c r="F280" s="4"/>
      <c r="G280" s="7">
        <v>825</v>
      </c>
      <c r="H280" s="13" t="s">
        <v>65</v>
      </c>
      <c r="I280" s="4" t="s">
        <v>50</v>
      </c>
      <c r="J280" s="6">
        <v>44240</v>
      </c>
      <c r="K280" s="5" cm="1">
        <f t="array" ref="K280">IF(OR(L280="Monday", OR( L280="Wednesday", L280="Saturday")), J280+2, IF(OR(L280="Tuesday", OR(L280="Sunday", L280="Thursday")), J280+1, IF(L280="Friday", J280+3, NA)))</f>
        <v>44242</v>
      </c>
      <c r="L280" s="6" t="str">
        <f t="shared" si="23"/>
        <v>Saturday</v>
      </c>
      <c r="M280" s="70">
        <f t="shared" si="24"/>
        <v>44240.916666666664</v>
      </c>
      <c r="N280" s="70">
        <f t="shared" si="25"/>
        <v>44239.916666666664</v>
      </c>
      <c r="O280" s="76"/>
      <c r="P280" s="4"/>
    </row>
    <row r="281" spans="1:16" x14ac:dyDescent="0.2">
      <c r="A281" s="4" t="s">
        <v>24</v>
      </c>
      <c r="B281" s="4" t="s">
        <v>63</v>
      </c>
      <c r="C281" s="4" t="s">
        <v>13</v>
      </c>
      <c r="D281" s="4"/>
      <c r="E281" s="4"/>
      <c r="F281" s="4"/>
      <c r="G281" s="7">
        <v>701</v>
      </c>
      <c r="H281" s="13" t="s">
        <v>65</v>
      </c>
      <c r="I281" s="4" t="s">
        <v>51</v>
      </c>
      <c r="J281" s="6">
        <v>44240</v>
      </c>
      <c r="K281" s="5" cm="1">
        <f t="array" ref="K281">IF(OR(L281="Monday", OR( L281="Wednesday", L281="Saturday")), J281+2, IF(OR(L281="Tuesday", OR(L281="Sunday", L281="Thursday")), J281+1, IF(L281="Friday", J281+3, NA)))</f>
        <v>44242</v>
      </c>
      <c r="L281" s="6" t="str">
        <f t="shared" si="23"/>
        <v>Saturday</v>
      </c>
      <c r="M281" s="70">
        <f t="shared" si="24"/>
        <v>44240.916666666664</v>
      </c>
      <c r="N281" s="70">
        <f t="shared" si="25"/>
        <v>44239.916666666664</v>
      </c>
      <c r="O281" s="76"/>
      <c r="P281" s="4"/>
    </row>
    <row r="282" spans="1:16" x14ac:dyDescent="0.2">
      <c r="A282" s="4" t="s">
        <v>12</v>
      </c>
      <c r="B282" s="4" t="s">
        <v>63</v>
      </c>
      <c r="C282" s="4" t="s">
        <v>13</v>
      </c>
      <c r="D282" s="4">
        <v>1.1713</v>
      </c>
      <c r="E282" s="4">
        <v>1.1727000000000001</v>
      </c>
      <c r="F282" s="4">
        <v>5.0000000000000001E-3</v>
      </c>
      <c r="G282" s="7">
        <f t="shared" ref="G282:G289" si="27">1000*(E282-D282)/F282</f>
        <v>280.00000000001359</v>
      </c>
      <c r="H282" s="4" t="s">
        <v>14</v>
      </c>
      <c r="I282" s="4" t="s">
        <v>51</v>
      </c>
      <c r="J282" s="6">
        <v>44240</v>
      </c>
      <c r="K282" s="5" cm="1">
        <f t="array" ref="K282">IF(OR(L282="Monday", OR( L282="Wednesday", L282="Saturday")), J282+2, IF(OR(L282="Tuesday", OR(L282="Sunday", L282="Thursday")), J282+1, IF(L282="Friday", J282+3, NA)))</f>
        <v>44242</v>
      </c>
      <c r="L282" s="6" t="str">
        <f t="shared" si="23"/>
        <v>Saturday</v>
      </c>
      <c r="M282" s="70">
        <f t="shared" si="24"/>
        <v>44240.916666666664</v>
      </c>
      <c r="N282" s="70">
        <f t="shared" si="25"/>
        <v>44239.916666666664</v>
      </c>
      <c r="O282" s="76"/>
      <c r="P282" s="4"/>
    </row>
    <row r="283" spans="1:16" x14ac:dyDescent="0.2">
      <c r="A283" s="4" t="s">
        <v>12</v>
      </c>
      <c r="B283" s="4" t="s">
        <v>63</v>
      </c>
      <c r="C283" s="4" t="s">
        <v>13</v>
      </c>
      <c r="D283" s="4">
        <v>1.1154999999999999</v>
      </c>
      <c r="E283" s="4">
        <v>1.1171</v>
      </c>
      <c r="F283" s="4">
        <v>5.0000000000000001E-3</v>
      </c>
      <c r="G283" s="7">
        <f t="shared" si="27"/>
        <v>320.00000000000915</v>
      </c>
      <c r="H283" s="4" t="s">
        <v>14</v>
      </c>
      <c r="I283" s="4" t="s">
        <v>51</v>
      </c>
      <c r="J283" s="6">
        <v>44240</v>
      </c>
      <c r="K283" s="5" cm="1">
        <f t="array" ref="K283">IF(OR(L283="Monday", OR( L283="Wednesday", L283="Saturday")), J283+2, IF(OR(L283="Tuesday", OR(L283="Sunday", L283="Thursday")), J283+1, IF(L283="Friday", J283+3, NA)))</f>
        <v>44242</v>
      </c>
      <c r="L283" s="6" t="str">
        <f t="shared" si="23"/>
        <v>Saturday</v>
      </c>
      <c r="M283" s="70">
        <f t="shared" si="24"/>
        <v>44240.916666666664</v>
      </c>
      <c r="N283" s="70">
        <f t="shared" si="25"/>
        <v>44239.916666666664</v>
      </c>
      <c r="O283" s="76"/>
      <c r="P283" s="4"/>
    </row>
    <row r="284" spans="1:16" x14ac:dyDescent="0.2">
      <c r="A284" s="4" t="s">
        <v>12</v>
      </c>
      <c r="B284" s="4" t="s">
        <v>63</v>
      </c>
      <c r="C284" s="4" t="s">
        <v>13</v>
      </c>
      <c r="D284" s="4">
        <v>1.143</v>
      </c>
      <c r="E284" s="4">
        <v>1.1443000000000001</v>
      </c>
      <c r="F284" s="4">
        <v>5.0000000000000001E-3</v>
      </c>
      <c r="G284" s="7">
        <f t="shared" si="27"/>
        <v>260.00000000001575</v>
      </c>
      <c r="H284" s="4" t="s">
        <v>14</v>
      </c>
      <c r="I284" s="4" t="s">
        <v>50</v>
      </c>
      <c r="J284" s="6">
        <v>44240</v>
      </c>
      <c r="K284" s="5" cm="1">
        <f t="array" ref="K284">IF(OR(L284="Monday", OR( L284="Wednesday", L284="Saturday")), J284+2, IF(OR(L284="Tuesday", OR(L284="Sunday", L284="Thursday")), J284+1, IF(L284="Friday", J284+3, NA)))</f>
        <v>44242</v>
      </c>
      <c r="L284" s="6" t="str">
        <f t="shared" si="23"/>
        <v>Saturday</v>
      </c>
      <c r="M284" s="70">
        <f t="shared" si="24"/>
        <v>44240.916666666664</v>
      </c>
      <c r="N284" s="70">
        <f t="shared" si="25"/>
        <v>44239.916666666664</v>
      </c>
      <c r="O284" s="76"/>
      <c r="P284" s="4"/>
    </row>
    <row r="285" spans="1:16" x14ac:dyDescent="0.2">
      <c r="A285" s="4" t="s">
        <v>12</v>
      </c>
      <c r="B285" s="4" t="s">
        <v>63</v>
      </c>
      <c r="C285" s="4" t="s">
        <v>13</v>
      </c>
      <c r="D285" s="4">
        <v>1.1732</v>
      </c>
      <c r="E285" s="4">
        <v>1.1748000000000001</v>
      </c>
      <c r="F285" s="4">
        <v>5.0000000000000001E-3</v>
      </c>
      <c r="G285" s="7">
        <f t="shared" si="27"/>
        <v>320.00000000000915</v>
      </c>
      <c r="H285" s="4" t="s">
        <v>14</v>
      </c>
      <c r="I285" s="4" t="s">
        <v>50</v>
      </c>
      <c r="J285" s="6">
        <v>44240</v>
      </c>
      <c r="K285" s="5" cm="1">
        <f t="array" ref="K285">IF(OR(L285="Monday", OR( L285="Wednesday", L285="Saturday")), J285+2, IF(OR(L285="Tuesday", OR(L285="Sunday", L285="Thursday")), J285+1, IF(L285="Friday", J285+3, NA)))</f>
        <v>44242</v>
      </c>
      <c r="L285" s="6" t="str">
        <f t="shared" si="23"/>
        <v>Saturday</v>
      </c>
      <c r="M285" s="70">
        <f t="shared" si="24"/>
        <v>44240.916666666664</v>
      </c>
      <c r="N285" s="70">
        <f t="shared" si="25"/>
        <v>44239.916666666664</v>
      </c>
      <c r="O285" s="76"/>
      <c r="P285" s="4"/>
    </row>
    <row r="286" spans="1:16" x14ac:dyDescent="0.2">
      <c r="A286" s="4" t="s">
        <v>19</v>
      </c>
      <c r="B286" s="4" t="s">
        <v>63</v>
      </c>
      <c r="C286" s="4" t="s">
        <v>13</v>
      </c>
      <c r="D286" s="4">
        <v>4.3151000000000002</v>
      </c>
      <c r="E286" s="4">
        <v>4.3493000000000004</v>
      </c>
      <c r="F286" s="4">
        <v>4.4999999999999998E-2</v>
      </c>
      <c r="G286" s="7">
        <f t="shared" si="27"/>
        <v>760.00000000000512</v>
      </c>
      <c r="H286" s="4" t="s">
        <v>14</v>
      </c>
      <c r="I286" s="4" t="s">
        <v>50</v>
      </c>
      <c r="J286" s="6">
        <v>44240</v>
      </c>
      <c r="K286" s="5" cm="1">
        <f t="array" ref="K286">IF(OR(L286="Monday", OR( L286="Wednesday", L286="Saturday")), J286+2, IF(OR(L286="Tuesday", OR(L286="Sunday", L286="Thursday")), J286+1, IF(L286="Friday", J286+3, NA)))</f>
        <v>44242</v>
      </c>
      <c r="L286" s="6" t="str">
        <f t="shared" si="23"/>
        <v>Saturday</v>
      </c>
      <c r="M286" s="70">
        <f t="shared" si="24"/>
        <v>44240.916666666664</v>
      </c>
      <c r="N286" s="70">
        <f t="shared" si="25"/>
        <v>44239.916666666664</v>
      </c>
      <c r="O286" s="76"/>
      <c r="P286" s="4"/>
    </row>
    <row r="287" spans="1:16" x14ac:dyDescent="0.2">
      <c r="A287" s="4" t="s">
        <v>19</v>
      </c>
      <c r="B287" s="4" t="s">
        <v>63</v>
      </c>
      <c r="C287" s="4" t="s">
        <v>13</v>
      </c>
      <c r="D287" s="4">
        <v>4.2762000000000002</v>
      </c>
      <c r="E287" s="4">
        <v>4.3074000000000003</v>
      </c>
      <c r="F287" s="4">
        <v>4.2999999999999997E-2</v>
      </c>
      <c r="G287" s="7">
        <f t="shared" si="27"/>
        <v>725.58139534884003</v>
      </c>
      <c r="H287" s="4" t="s">
        <v>14</v>
      </c>
      <c r="I287" s="4" t="s">
        <v>50</v>
      </c>
      <c r="J287" s="6">
        <v>44240</v>
      </c>
      <c r="K287" s="5" cm="1">
        <f t="array" ref="K287">IF(OR(L287="Monday", OR( L287="Wednesday", L287="Saturday")), J287+2, IF(OR(L287="Tuesday", OR(L287="Sunday", L287="Thursday")), J287+1, IF(L287="Friday", J287+3, NA)))</f>
        <v>44242</v>
      </c>
      <c r="L287" s="6" t="str">
        <f t="shared" si="23"/>
        <v>Saturday</v>
      </c>
      <c r="M287" s="70">
        <f t="shared" si="24"/>
        <v>44240.916666666664</v>
      </c>
      <c r="N287" s="70">
        <f t="shared" si="25"/>
        <v>44239.916666666664</v>
      </c>
      <c r="O287" s="76"/>
      <c r="P287" s="4"/>
    </row>
    <row r="288" spans="1:16" x14ac:dyDescent="0.2">
      <c r="A288" s="4" t="s">
        <v>19</v>
      </c>
      <c r="B288" s="4" t="s">
        <v>63</v>
      </c>
      <c r="C288" s="4" t="s">
        <v>13</v>
      </c>
      <c r="D288" s="4">
        <v>4.298</v>
      </c>
      <c r="E288" s="4">
        <v>4.3254000000000001</v>
      </c>
      <c r="F288" s="4">
        <v>4.2000000000000003E-2</v>
      </c>
      <c r="G288" s="7">
        <f t="shared" si="27"/>
        <v>652.38095238095445</v>
      </c>
      <c r="H288" s="4" t="s">
        <v>14</v>
      </c>
      <c r="I288" s="4" t="s">
        <v>51</v>
      </c>
      <c r="J288" s="6">
        <v>44240</v>
      </c>
      <c r="K288" s="5" cm="1">
        <f t="array" ref="K288">IF(OR(L288="Monday", OR( L288="Wednesday", L288="Saturday")), J288+2, IF(OR(L288="Tuesday", OR(L288="Sunday", L288="Thursday")), J288+1, IF(L288="Friday", J288+3, NA)))</f>
        <v>44242</v>
      </c>
      <c r="L288" s="6" t="str">
        <f t="shared" si="23"/>
        <v>Saturday</v>
      </c>
      <c r="M288" s="70">
        <f t="shared" si="24"/>
        <v>44240.916666666664</v>
      </c>
      <c r="N288" s="70">
        <f t="shared" si="25"/>
        <v>44239.916666666664</v>
      </c>
      <c r="O288" s="76"/>
      <c r="P288" s="4"/>
    </row>
    <row r="289" spans="1:16" x14ac:dyDescent="0.2">
      <c r="A289" s="4" t="s">
        <v>19</v>
      </c>
      <c r="B289" s="4" t="s">
        <v>63</v>
      </c>
      <c r="C289" s="4" t="s">
        <v>13</v>
      </c>
      <c r="D289" s="4">
        <v>4.2245999999999997</v>
      </c>
      <c r="E289" s="4">
        <v>4.2545999999999999</v>
      </c>
      <c r="F289" s="4">
        <v>4.7E-2</v>
      </c>
      <c r="G289" s="7">
        <f t="shared" si="27"/>
        <v>638.29787234043079</v>
      </c>
      <c r="H289" s="4" t="s">
        <v>14</v>
      </c>
      <c r="I289" s="4" t="s">
        <v>51</v>
      </c>
      <c r="J289" s="6">
        <v>44240</v>
      </c>
      <c r="K289" s="5" cm="1">
        <f t="array" ref="K289">IF(OR(L289="Monday", OR( L289="Wednesday", L289="Saturday")), J289+2, IF(OR(L289="Tuesday", OR(L289="Sunday", L289="Thursday")), J289+1, IF(L289="Friday", J289+3, NA)))</f>
        <v>44242</v>
      </c>
      <c r="L289" s="6" t="str">
        <f t="shared" si="23"/>
        <v>Saturday</v>
      </c>
      <c r="M289" s="70">
        <f t="shared" si="24"/>
        <v>44240.916666666664</v>
      </c>
      <c r="N289" s="70">
        <f t="shared" si="25"/>
        <v>44239.916666666664</v>
      </c>
      <c r="O289" s="76"/>
      <c r="P289" s="4"/>
    </row>
    <row r="290" spans="1:16" x14ac:dyDescent="0.2">
      <c r="A290" s="4" t="s">
        <v>21</v>
      </c>
      <c r="B290" s="4" t="s">
        <v>64</v>
      </c>
      <c r="C290" s="4" t="s">
        <v>13</v>
      </c>
      <c r="D290" s="4"/>
      <c r="E290" s="4"/>
      <c r="F290" s="4"/>
      <c r="G290" s="7">
        <v>20.8</v>
      </c>
      <c r="H290" s="4" t="s">
        <v>14</v>
      </c>
      <c r="I290" s="4" t="s">
        <v>50</v>
      </c>
      <c r="J290" s="6">
        <v>44241</v>
      </c>
      <c r="K290" s="5" cm="1">
        <f t="array" ref="K290">IF(OR(L290="Monday", OR( L290="Wednesday", L290="Saturday")), J290+2, IF(OR(L290="Tuesday", OR(L290="Sunday", L290="Thursday")), J290+1, IF(L290="Friday", J290+3, NA)))</f>
        <v>44242</v>
      </c>
      <c r="L290" s="6" t="str">
        <f t="shared" si="23"/>
        <v>Sunday</v>
      </c>
      <c r="M290" s="70">
        <f t="shared" si="24"/>
        <v>44241.916666666664</v>
      </c>
      <c r="N290" s="70">
        <f t="shared" si="25"/>
        <v>44240.916666666664</v>
      </c>
      <c r="O290" s="76"/>
      <c r="P290" s="4"/>
    </row>
    <row r="291" spans="1:16" x14ac:dyDescent="0.2">
      <c r="A291" s="4" t="s">
        <v>21</v>
      </c>
      <c r="B291" s="4" t="s">
        <v>64</v>
      </c>
      <c r="C291" s="4" t="s">
        <v>13</v>
      </c>
      <c r="D291" s="4"/>
      <c r="E291" s="4"/>
      <c r="F291" s="4"/>
      <c r="G291" s="7">
        <v>21</v>
      </c>
      <c r="H291" s="4" t="s">
        <v>14</v>
      </c>
      <c r="I291" s="4" t="s">
        <v>50</v>
      </c>
      <c r="J291" s="6">
        <v>44241</v>
      </c>
      <c r="K291" s="5" cm="1">
        <f t="array" ref="K291">IF(OR(L291="Monday", OR( L291="Wednesday", L291="Saturday")), J291+2, IF(OR(L291="Tuesday", OR(L291="Sunday", L291="Thursday")), J291+1, IF(L291="Friday", J291+3, NA)))</f>
        <v>44242</v>
      </c>
      <c r="L291" s="6" t="str">
        <f t="shared" si="23"/>
        <v>Sunday</v>
      </c>
      <c r="M291" s="70">
        <f t="shared" si="24"/>
        <v>44241.916666666664</v>
      </c>
      <c r="N291" s="70">
        <f t="shared" si="25"/>
        <v>44240.916666666664</v>
      </c>
      <c r="O291" s="76"/>
      <c r="P291" s="4"/>
    </row>
    <row r="292" spans="1:16" x14ac:dyDescent="0.2">
      <c r="A292" s="4" t="s">
        <v>21</v>
      </c>
      <c r="B292" s="4" t="s">
        <v>64</v>
      </c>
      <c r="C292" s="4" t="s">
        <v>13</v>
      </c>
      <c r="D292" s="4"/>
      <c r="E292" s="4"/>
      <c r="F292" s="4"/>
      <c r="G292" s="7">
        <v>18.8</v>
      </c>
      <c r="H292" s="4" t="s">
        <v>14</v>
      </c>
      <c r="I292" s="4" t="s">
        <v>51</v>
      </c>
      <c r="J292" s="6">
        <v>44241</v>
      </c>
      <c r="K292" s="5" cm="1">
        <f t="array" ref="K292">IF(OR(L292="Monday", OR( L292="Wednesday", L292="Saturday")), J292+2, IF(OR(L292="Tuesday", OR(L292="Sunday", L292="Thursday")), J292+1, IF(L292="Friday", J292+3, NA)))</f>
        <v>44242</v>
      </c>
      <c r="L292" s="6" t="str">
        <f t="shared" si="23"/>
        <v>Sunday</v>
      </c>
      <c r="M292" s="70">
        <f t="shared" si="24"/>
        <v>44241.916666666664</v>
      </c>
      <c r="N292" s="70">
        <f t="shared" si="25"/>
        <v>44240.916666666664</v>
      </c>
      <c r="O292" s="76"/>
      <c r="P292" s="4"/>
    </row>
    <row r="293" spans="1:16" x14ac:dyDescent="0.2">
      <c r="A293" s="4" t="s">
        <v>21</v>
      </c>
      <c r="B293" s="4" t="s">
        <v>64</v>
      </c>
      <c r="C293" s="4" t="s">
        <v>13</v>
      </c>
      <c r="D293" s="4"/>
      <c r="E293" s="4"/>
      <c r="F293" s="4"/>
      <c r="G293" s="7">
        <v>18.8</v>
      </c>
      <c r="H293" s="4" t="s">
        <v>14</v>
      </c>
      <c r="I293" s="4" t="s">
        <v>51</v>
      </c>
      <c r="J293" s="6">
        <v>44241</v>
      </c>
      <c r="K293" s="5" cm="1">
        <f t="array" ref="K293">IF(OR(L293="Monday", OR( L293="Wednesday", L293="Saturday")), J293+2, IF(OR(L293="Tuesday", OR(L293="Sunday", L293="Thursday")), J293+1, IF(L293="Friday", J293+3, NA)))</f>
        <v>44242</v>
      </c>
      <c r="L293" s="6" t="str">
        <f t="shared" si="23"/>
        <v>Sunday</v>
      </c>
      <c r="M293" s="70">
        <f t="shared" si="24"/>
        <v>44241.916666666664</v>
      </c>
      <c r="N293" s="70">
        <f t="shared" si="25"/>
        <v>44240.916666666664</v>
      </c>
      <c r="O293" s="76"/>
      <c r="P293" s="4"/>
    </row>
    <row r="294" spans="1:16" x14ac:dyDescent="0.2">
      <c r="A294" s="4" t="s">
        <v>22</v>
      </c>
      <c r="B294" s="4" t="s">
        <v>63</v>
      </c>
      <c r="C294" s="4" t="s">
        <v>13</v>
      </c>
      <c r="D294" s="4"/>
      <c r="E294" s="4"/>
      <c r="F294" s="4"/>
      <c r="G294" s="7">
        <v>7.4</v>
      </c>
      <c r="H294" s="4" t="s">
        <v>62</v>
      </c>
      <c r="I294" s="4" t="s">
        <v>50</v>
      </c>
      <c r="J294" s="6">
        <v>44241</v>
      </c>
      <c r="K294" s="5" cm="1">
        <f t="array" ref="K294">IF(OR(L294="Monday", OR( L294="Wednesday", L294="Saturday")), J294+2, IF(OR(L294="Tuesday", OR(L294="Sunday", L294="Thursday")), J294+1, IF(L294="Friday", J294+3, NA)))</f>
        <v>44242</v>
      </c>
      <c r="L294" s="6" t="str">
        <f t="shared" si="23"/>
        <v>Sunday</v>
      </c>
      <c r="M294" s="70">
        <f t="shared" si="24"/>
        <v>44241.916666666664</v>
      </c>
      <c r="N294" s="70">
        <f t="shared" si="25"/>
        <v>44240.916666666664</v>
      </c>
      <c r="O294" s="76"/>
      <c r="P294" s="4"/>
    </row>
    <row r="295" spans="1:16" x14ac:dyDescent="0.2">
      <c r="A295" s="4" t="s">
        <v>22</v>
      </c>
      <c r="B295" s="4" t="s">
        <v>63</v>
      </c>
      <c r="C295" s="4" t="s">
        <v>13</v>
      </c>
      <c r="D295" s="4"/>
      <c r="E295" s="4"/>
      <c r="F295" s="4"/>
      <c r="G295" s="7">
        <v>7.5</v>
      </c>
      <c r="H295" s="4" t="s">
        <v>62</v>
      </c>
      <c r="I295" s="4" t="s">
        <v>51</v>
      </c>
      <c r="J295" s="6">
        <v>44241</v>
      </c>
      <c r="K295" s="5" cm="1">
        <f t="array" ref="K295">IF(OR(L295="Monday", OR( L295="Wednesday", L295="Saturday")), J295+2, IF(OR(L295="Tuesday", OR(L295="Sunday", L295="Thursday")), J295+1, IF(L295="Friday", J295+3, NA)))</f>
        <v>44242</v>
      </c>
      <c r="L295" s="6" t="str">
        <f t="shared" si="23"/>
        <v>Sunday</v>
      </c>
      <c r="M295" s="70">
        <f t="shared" si="24"/>
        <v>44241.916666666664</v>
      </c>
      <c r="N295" s="70">
        <f t="shared" si="25"/>
        <v>44240.916666666664</v>
      </c>
      <c r="O295" s="76"/>
      <c r="P295" s="4"/>
    </row>
    <row r="296" spans="1:16" x14ac:dyDescent="0.2">
      <c r="A296" s="4" t="s">
        <v>24</v>
      </c>
      <c r="B296" s="4" t="s">
        <v>63</v>
      </c>
      <c r="C296" s="4" t="s">
        <v>13</v>
      </c>
      <c r="D296" s="4"/>
      <c r="E296" s="4"/>
      <c r="F296" s="4"/>
      <c r="G296" s="7">
        <v>1263</v>
      </c>
      <c r="H296" s="13" t="s">
        <v>65</v>
      </c>
      <c r="I296" s="4" t="s">
        <v>50</v>
      </c>
      <c r="J296" s="6">
        <v>44241</v>
      </c>
      <c r="K296" s="5" cm="1">
        <f t="array" ref="K296">IF(OR(L296="Monday", OR( L296="Wednesday", L296="Saturday")), J296+2, IF(OR(L296="Tuesday", OR(L296="Sunday", L296="Thursday")), J296+1, IF(L296="Friday", J296+3, NA)))</f>
        <v>44242</v>
      </c>
      <c r="L296" s="6" t="str">
        <f t="shared" si="23"/>
        <v>Sunday</v>
      </c>
      <c r="M296" s="70">
        <f t="shared" si="24"/>
        <v>44241.916666666664</v>
      </c>
      <c r="N296" s="70">
        <f t="shared" si="25"/>
        <v>44240.916666666664</v>
      </c>
      <c r="O296" s="76"/>
      <c r="P296" s="4"/>
    </row>
    <row r="297" spans="1:16" x14ac:dyDescent="0.2">
      <c r="A297" s="4" t="s">
        <v>24</v>
      </c>
      <c r="B297" s="4" t="s">
        <v>63</v>
      </c>
      <c r="C297" s="4" t="s">
        <v>13</v>
      </c>
      <c r="D297" s="4"/>
      <c r="E297" s="4"/>
      <c r="F297" s="4"/>
      <c r="G297" s="7">
        <v>751</v>
      </c>
      <c r="H297" s="13" t="s">
        <v>65</v>
      </c>
      <c r="I297" s="4" t="s">
        <v>51</v>
      </c>
      <c r="J297" s="6">
        <v>44241</v>
      </c>
      <c r="K297" s="5" cm="1">
        <f t="array" ref="K297">IF(OR(L297="Monday", OR( L297="Wednesday", L297="Saturday")), J297+2, IF(OR(L297="Tuesday", OR(L297="Sunday", L297="Thursday")), J297+1, IF(L297="Friday", J297+3, NA)))</f>
        <v>44242</v>
      </c>
      <c r="L297" s="6" t="str">
        <f t="shared" si="23"/>
        <v>Sunday</v>
      </c>
      <c r="M297" s="70">
        <f t="shared" si="24"/>
        <v>44241.916666666664</v>
      </c>
      <c r="N297" s="70">
        <f t="shared" si="25"/>
        <v>44240.916666666664</v>
      </c>
      <c r="O297" s="76"/>
      <c r="P297" s="4"/>
    </row>
    <row r="298" spans="1:16" x14ac:dyDescent="0.2">
      <c r="A298" s="4" t="s">
        <v>12</v>
      </c>
      <c r="B298" s="4" t="s">
        <v>63</v>
      </c>
      <c r="C298" s="4" t="s">
        <v>13</v>
      </c>
      <c r="D298" s="4">
        <v>1.1295999999999999</v>
      </c>
      <c r="E298" s="4">
        <v>1.1306</v>
      </c>
      <c r="F298" s="4">
        <v>5.0000000000000001E-3</v>
      </c>
      <c r="G298" s="7">
        <f t="shared" ref="G298:G305" si="28">1000*(E298-D298)/F298</f>
        <v>200.00000000002237</v>
      </c>
      <c r="H298" s="4" t="s">
        <v>14</v>
      </c>
      <c r="I298" s="4" t="s">
        <v>51</v>
      </c>
      <c r="J298" s="6">
        <v>44241</v>
      </c>
      <c r="K298" s="5" cm="1">
        <f t="array" ref="K298">IF(OR(L298="Monday", OR( L298="Wednesday", L298="Saturday")), J298+2, IF(OR(L298="Tuesday", OR(L298="Sunday", L298="Thursday")), J298+1, IF(L298="Friday", J298+3, NA)))</f>
        <v>44242</v>
      </c>
      <c r="L298" s="6" t="str">
        <f t="shared" si="23"/>
        <v>Sunday</v>
      </c>
      <c r="M298" s="70">
        <f t="shared" si="24"/>
        <v>44241.916666666664</v>
      </c>
      <c r="N298" s="70">
        <f t="shared" si="25"/>
        <v>44240.916666666664</v>
      </c>
      <c r="O298" s="76"/>
      <c r="P298" s="4"/>
    </row>
    <row r="299" spans="1:16" x14ac:dyDescent="0.2">
      <c r="A299" s="4" t="s">
        <v>12</v>
      </c>
      <c r="B299" s="4" t="s">
        <v>63</v>
      </c>
      <c r="C299" s="4" t="s">
        <v>13</v>
      </c>
      <c r="D299" s="4">
        <v>1.141</v>
      </c>
      <c r="E299" s="4">
        <v>1.1435</v>
      </c>
      <c r="F299" s="4">
        <v>5.0000000000000001E-3</v>
      </c>
      <c r="G299" s="7">
        <f t="shared" si="28"/>
        <v>499.99999999998931</v>
      </c>
      <c r="H299" s="4" t="s">
        <v>14</v>
      </c>
      <c r="I299" s="4" t="s">
        <v>51</v>
      </c>
      <c r="J299" s="6">
        <v>44241</v>
      </c>
      <c r="K299" s="5" cm="1">
        <f t="array" ref="K299">IF(OR(L299="Monday", OR( L299="Wednesday", L299="Saturday")), J299+2, IF(OR(L299="Tuesday", OR(L299="Sunday", L299="Thursday")), J299+1, IF(L299="Friday", J299+3, NA)))</f>
        <v>44242</v>
      </c>
      <c r="L299" s="6" t="str">
        <f t="shared" si="23"/>
        <v>Sunday</v>
      </c>
      <c r="M299" s="70">
        <f t="shared" si="24"/>
        <v>44241.916666666664</v>
      </c>
      <c r="N299" s="70">
        <f t="shared" si="25"/>
        <v>44240.916666666664</v>
      </c>
      <c r="O299" s="76"/>
      <c r="P299" s="4"/>
    </row>
    <row r="300" spans="1:16" x14ac:dyDescent="0.2">
      <c r="A300" s="4" t="s">
        <v>12</v>
      </c>
      <c r="B300" s="4" t="s">
        <v>63</v>
      </c>
      <c r="C300" s="4" t="s">
        <v>13</v>
      </c>
      <c r="D300" s="4">
        <v>1.1417999999999999</v>
      </c>
      <c r="E300" s="4">
        <v>1.1439999999999999</v>
      </c>
      <c r="F300" s="4">
        <v>5.0000000000000001E-3</v>
      </c>
      <c r="G300" s="7">
        <f t="shared" si="28"/>
        <v>439.99999999999596</v>
      </c>
      <c r="H300" s="4" t="s">
        <v>14</v>
      </c>
      <c r="I300" s="4" t="s">
        <v>50</v>
      </c>
      <c r="J300" s="6">
        <v>44241</v>
      </c>
      <c r="K300" s="5" cm="1">
        <f t="array" ref="K300">IF(OR(L300="Monday", OR( L300="Wednesday", L300="Saturday")), J300+2, IF(OR(L300="Tuesday", OR(L300="Sunday", L300="Thursday")), J300+1, IF(L300="Friday", J300+3, NA)))</f>
        <v>44242</v>
      </c>
      <c r="L300" s="6" t="str">
        <f t="shared" si="23"/>
        <v>Sunday</v>
      </c>
      <c r="M300" s="70">
        <f t="shared" si="24"/>
        <v>44241.916666666664</v>
      </c>
      <c r="N300" s="70">
        <f t="shared" si="25"/>
        <v>44240.916666666664</v>
      </c>
      <c r="O300" s="76"/>
      <c r="P300" s="4"/>
    </row>
    <row r="301" spans="1:16" x14ac:dyDescent="0.2">
      <c r="A301" s="4" t="s">
        <v>12</v>
      </c>
      <c r="B301" s="4" t="s">
        <v>63</v>
      </c>
      <c r="C301" s="4" t="s">
        <v>13</v>
      </c>
      <c r="D301" s="4">
        <v>1.1277999999999999</v>
      </c>
      <c r="E301" s="4">
        <v>1.1295999999999999</v>
      </c>
      <c r="F301" s="4">
        <v>5.0000000000000001E-3</v>
      </c>
      <c r="G301" s="7">
        <f t="shared" si="28"/>
        <v>360.00000000000477</v>
      </c>
      <c r="H301" s="4" t="s">
        <v>14</v>
      </c>
      <c r="I301" s="4" t="s">
        <v>50</v>
      </c>
      <c r="J301" s="6">
        <v>44241</v>
      </c>
      <c r="K301" s="5" cm="1">
        <f t="array" ref="K301">IF(OR(L301="Monday", OR( L301="Wednesday", L301="Saturday")), J301+2, IF(OR(L301="Tuesday", OR(L301="Sunday", L301="Thursday")), J301+1, IF(L301="Friday", J301+3, NA)))</f>
        <v>44242</v>
      </c>
      <c r="L301" s="6" t="str">
        <f t="shared" si="23"/>
        <v>Sunday</v>
      </c>
      <c r="M301" s="70">
        <f t="shared" si="24"/>
        <v>44241.916666666664</v>
      </c>
      <c r="N301" s="70">
        <f t="shared" si="25"/>
        <v>44240.916666666664</v>
      </c>
      <c r="O301" s="76"/>
      <c r="P301" s="4"/>
    </row>
    <row r="302" spans="1:16" x14ac:dyDescent="0.2">
      <c r="A302" s="4" t="s">
        <v>19</v>
      </c>
      <c r="B302" s="4" t="s">
        <v>63</v>
      </c>
      <c r="C302" s="4" t="s">
        <v>13</v>
      </c>
      <c r="D302" s="4">
        <v>4.2534000000000001</v>
      </c>
      <c r="E302" s="4">
        <v>4.3006000000000002</v>
      </c>
      <c r="F302" s="4">
        <v>4.4999999999999998E-2</v>
      </c>
      <c r="G302" s="7">
        <f t="shared" si="28"/>
        <v>1048.8888888888919</v>
      </c>
      <c r="H302" s="4" t="s">
        <v>14</v>
      </c>
      <c r="I302" s="4" t="s">
        <v>50</v>
      </c>
      <c r="J302" s="6">
        <v>44241</v>
      </c>
      <c r="K302" s="5" cm="1">
        <f t="array" ref="K302">IF(OR(L302="Monday", OR( L302="Wednesday", L302="Saturday")), J302+2, IF(OR(L302="Tuesday", OR(L302="Sunday", L302="Thursday")), J302+1, IF(L302="Friday", J302+3, NA)))</f>
        <v>44242</v>
      </c>
      <c r="L302" s="6" t="str">
        <f t="shared" si="23"/>
        <v>Sunday</v>
      </c>
      <c r="M302" s="70">
        <f t="shared" si="24"/>
        <v>44241.916666666664</v>
      </c>
      <c r="N302" s="70">
        <f t="shared" si="25"/>
        <v>44240.916666666664</v>
      </c>
      <c r="O302" s="76"/>
      <c r="P302" s="4"/>
    </row>
    <row r="303" spans="1:16" x14ac:dyDescent="0.2">
      <c r="A303" s="4" t="s">
        <v>19</v>
      </c>
      <c r="B303" s="4" t="s">
        <v>63</v>
      </c>
      <c r="C303" s="4" t="s">
        <v>13</v>
      </c>
      <c r="D303" s="4">
        <v>4.2629999999999999</v>
      </c>
      <c r="E303" s="4">
        <v>4.3078000000000003</v>
      </c>
      <c r="F303" s="4">
        <v>4.8000000000000001E-2</v>
      </c>
      <c r="G303" s="7">
        <f t="shared" si="28"/>
        <v>933.33333333334156</v>
      </c>
      <c r="H303" s="4" t="s">
        <v>14</v>
      </c>
      <c r="I303" s="4" t="s">
        <v>50</v>
      </c>
      <c r="J303" s="6">
        <v>44241</v>
      </c>
      <c r="K303" s="5" cm="1">
        <f t="array" ref="K303">IF(OR(L303="Monday", OR( L303="Wednesday", L303="Saturday")), J303+2, IF(OR(L303="Tuesday", OR(L303="Sunday", L303="Thursday")), J303+1, IF(L303="Friday", J303+3, NA)))</f>
        <v>44242</v>
      </c>
      <c r="L303" s="6" t="str">
        <f t="shared" si="23"/>
        <v>Sunday</v>
      </c>
      <c r="M303" s="70">
        <f t="shared" si="24"/>
        <v>44241.916666666664</v>
      </c>
      <c r="N303" s="70">
        <f t="shared" si="25"/>
        <v>44240.916666666664</v>
      </c>
      <c r="O303" s="76"/>
      <c r="P303" s="4"/>
    </row>
    <row r="304" spans="1:16" x14ac:dyDescent="0.2">
      <c r="A304" s="4" t="s">
        <v>19</v>
      </c>
      <c r="B304" s="4" t="s">
        <v>63</v>
      </c>
      <c r="C304" s="4" t="s">
        <v>13</v>
      </c>
      <c r="D304" s="4">
        <v>4.3063000000000002</v>
      </c>
      <c r="E304" s="4">
        <v>4.3339999999999996</v>
      </c>
      <c r="F304" s="4">
        <v>0.05</v>
      </c>
      <c r="G304" s="7">
        <f t="shared" si="28"/>
        <v>553.99999999998784</v>
      </c>
      <c r="H304" s="4" t="s">
        <v>14</v>
      </c>
      <c r="I304" s="4" t="s">
        <v>51</v>
      </c>
      <c r="J304" s="6">
        <v>44241</v>
      </c>
      <c r="K304" s="5" cm="1">
        <f t="array" ref="K304">IF(OR(L304="Monday", OR( L304="Wednesday", L304="Saturday")), J304+2, IF(OR(L304="Tuesday", OR(L304="Sunday", L304="Thursday")), J304+1, IF(L304="Friday", J304+3, NA)))</f>
        <v>44242</v>
      </c>
      <c r="L304" s="6" t="str">
        <f t="shared" si="23"/>
        <v>Sunday</v>
      </c>
      <c r="M304" s="70">
        <f t="shared" si="24"/>
        <v>44241.916666666664</v>
      </c>
      <c r="N304" s="70">
        <f t="shared" si="25"/>
        <v>44240.916666666664</v>
      </c>
      <c r="O304" s="76"/>
      <c r="P304" s="4"/>
    </row>
    <row r="305" spans="1:16" x14ac:dyDescent="0.2">
      <c r="A305" s="4" t="s">
        <v>19</v>
      </c>
      <c r="B305" s="4" t="s">
        <v>63</v>
      </c>
      <c r="C305" s="4" t="s">
        <v>13</v>
      </c>
      <c r="D305" s="4">
        <v>4.2855999999999996</v>
      </c>
      <c r="E305" s="4">
        <v>4.3220000000000001</v>
      </c>
      <c r="F305" s="4">
        <v>0.05</v>
      </c>
      <c r="G305" s="7">
        <f t="shared" si="28"/>
        <v>728.00000000000864</v>
      </c>
      <c r="H305" s="4" t="s">
        <v>14</v>
      </c>
      <c r="I305" s="4" t="s">
        <v>51</v>
      </c>
      <c r="J305" s="6">
        <v>44241</v>
      </c>
      <c r="K305" s="5" cm="1">
        <f t="array" ref="K305">IF(OR(L305="Monday", OR( L305="Wednesday", L305="Saturday")), J305+2, IF(OR(L305="Tuesday", OR(L305="Sunday", L305="Thursday")), J305+1, IF(L305="Friday", J305+3, NA)))</f>
        <v>44242</v>
      </c>
      <c r="L305" s="6" t="str">
        <f t="shared" si="23"/>
        <v>Sunday</v>
      </c>
      <c r="M305" s="70">
        <f t="shared" si="24"/>
        <v>44241.916666666664</v>
      </c>
      <c r="N305" s="70">
        <f t="shared" si="25"/>
        <v>44240.916666666664</v>
      </c>
      <c r="O305" s="76"/>
      <c r="P305" s="4"/>
    </row>
    <row r="306" spans="1:16" x14ac:dyDescent="0.2">
      <c r="A306" s="4" t="s">
        <v>21</v>
      </c>
      <c r="B306" s="4" t="s">
        <v>64</v>
      </c>
      <c r="C306" s="4" t="s">
        <v>13</v>
      </c>
      <c r="D306" s="4"/>
      <c r="E306" s="4"/>
      <c r="F306" s="4"/>
      <c r="G306" s="7">
        <v>20.2</v>
      </c>
      <c r="H306" s="4" t="s">
        <v>14</v>
      </c>
      <c r="I306" s="4" t="s">
        <v>50</v>
      </c>
      <c r="J306" s="6">
        <v>44242</v>
      </c>
      <c r="K306" s="5" cm="1">
        <f t="array" ref="K306">IF(OR(L306="Monday", OR( L306="Wednesday", L306="Saturday")), J306+2, IF(OR(L306="Tuesday", OR(L306="Sunday", L306="Thursday")), J306+1, IF(L306="Friday", J306+3, NA)))</f>
        <v>44244</v>
      </c>
      <c r="L306" s="6" t="str">
        <f t="shared" si="23"/>
        <v>Monday</v>
      </c>
      <c r="M306" s="70">
        <f t="shared" si="24"/>
        <v>44242.916666666664</v>
      </c>
      <c r="N306" s="70">
        <f t="shared" si="25"/>
        <v>44241.916666666664</v>
      </c>
      <c r="O306" s="76"/>
      <c r="P306" s="4"/>
    </row>
    <row r="307" spans="1:16" x14ac:dyDescent="0.2">
      <c r="A307" s="4" t="s">
        <v>21</v>
      </c>
      <c r="B307" s="4" t="s">
        <v>64</v>
      </c>
      <c r="C307" s="4" t="s">
        <v>13</v>
      </c>
      <c r="D307" s="4"/>
      <c r="E307" s="4"/>
      <c r="F307" s="4"/>
      <c r="G307" s="7">
        <v>20.399999999999999</v>
      </c>
      <c r="H307" s="4" t="s">
        <v>14</v>
      </c>
      <c r="I307" s="4" t="s">
        <v>50</v>
      </c>
      <c r="J307" s="6">
        <v>44242</v>
      </c>
      <c r="K307" s="5" cm="1">
        <f t="array" ref="K307">IF(OR(L307="Monday", OR( L307="Wednesday", L307="Saturday")), J307+2, IF(OR(L307="Tuesday", OR(L307="Sunday", L307="Thursday")), J307+1, IF(L307="Friday", J307+3, NA)))</f>
        <v>44244</v>
      </c>
      <c r="L307" s="6" t="str">
        <f t="shared" si="23"/>
        <v>Monday</v>
      </c>
      <c r="M307" s="70">
        <f t="shared" si="24"/>
        <v>44242.916666666664</v>
      </c>
      <c r="N307" s="70">
        <f t="shared" si="25"/>
        <v>44241.916666666664</v>
      </c>
      <c r="O307" s="76"/>
      <c r="P307" s="4"/>
    </row>
    <row r="308" spans="1:16" x14ac:dyDescent="0.2">
      <c r="A308" s="4" t="s">
        <v>21</v>
      </c>
      <c r="B308" s="4" t="s">
        <v>64</v>
      </c>
      <c r="C308" s="4" t="s">
        <v>13</v>
      </c>
      <c r="D308" s="4"/>
      <c r="E308" s="4"/>
      <c r="F308" s="4"/>
      <c r="G308" s="7">
        <v>17.100000000000001</v>
      </c>
      <c r="H308" s="4" t="s">
        <v>14</v>
      </c>
      <c r="I308" s="4" t="s">
        <v>51</v>
      </c>
      <c r="J308" s="6">
        <v>44242</v>
      </c>
      <c r="K308" s="5" cm="1">
        <f t="array" ref="K308">IF(OR(L308="Monday", OR( L308="Wednesday", L308="Saturday")), J308+2, IF(OR(L308="Tuesday", OR(L308="Sunday", L308="Thursday")), J308+1, IF(L308="Friday", J308+3, NA)))</f>
        <v>44244</v>
      </c>
      <c r="L308" s="6" t="str">
        <f t="shared" si="23"/>
        <v>Monday</v>
      </c>
      <c r="M308" s="70">
        <f t="shared" si="24"/>
        <v>44242.916666666664</v>
      </c>
      <c r="N308" s="70">
        <f t="shared" si="25"/>
        <v>44241.916666666664</v>
      </c>
      <c r="O308" s="76"/>
      <c r="P308" s="4"/>
    </row>
    <row r="309" spans="1:16" x14ac:dyDescent="0.2">
      <c r="A309" s="4" t="s">
        <v>21</v>
      </c>
      <c r="B309" s="4" t="s">
        <v>64</v>
      </c>
      <c r="C309" s="4" t="s">
        <v>13</v>
      </c>
      <c r="D309" s="4"/>
      <c r="E309" s="4"/>
      <c r="F309" s="4"/>
      <c r="G309" s="7">
        <v>17.100000000000001</v>
      </c>
      <c r="H309" s="4" t="s">
        <v>14</v>
      </c>
      <c r="I309" s="4" t="s">
        <v>51</v>
      </c>
      <c r="J309" s="6">
        <v>44242</v>
      </c>
      <c r="K309" s="5" cm="1">
        <f t="array" ref="K309">IF(OR(L309="Monday", OR( L309="Wednesday", L309="Saturday")), J309+2, IF(OR(L309="Tuesday", OR(L309="Sunday", L309="Thursday")), J309+1, IF(L309="Friday", J309+3, NA)))</f>
        <v>44244</v>
      </c>
      <c r="L309" s="6" t="str">
        <f t="shared" si="23"/>
        <v>Monday</v>
      </c>
      <c r="M309" s="70">
        <f t="shared" si="24"/>
        <v>44242.916666666664</v>
      </c>
      <c r="N309" s="70">
        <f t="shared" si="25"/>
        <v>44241.916666666664</v>
      </c>
      <c r="O309" s="76"/>
      <c r="P309" s="4"/>
    </row>
    <row r="310" spans="1:16" x14ac:dyDescent="0.2">
      <c r="A310" s="4" t="s">
        <v>22</v>
      </c>
      <c r="B310" s="4" t="s">
        <v>63</v>
      </c>
      <c r="C310" s="4" t="s">
        <v>13</v>
      </c>
      <c r="D310" s="4"/>
      <c r="E310" s="4"/>
      <c r="F310" s="4"/>
      <c r="G310" s="7">
        <v>7.5</v>
      </c>
      <c r="H310" s="4" t="s">
        <v>62</v>
      </c>
      <c r="I310" s="4" t="s">
        <v>50</v>
      </c>
      <c r="J310" s="6">
        <v>44242</v>
      </c>
      <c r="K310" s="5" cm="1">
        <f t="array" ref="K310">IF(OR(L310="Monday", OR( L310="Wednesday", L310="Saturday")), J310+2, IF(OR(L310="Tuesday", OR(L310="Sunday", L310="Thursday")), J310+1, IF(L310="Friday", J310+3, NA)))</f>
        <v>44244</v>
      </c>
      <c r="L310" s="6" t="str">
        <f t="shared" si="23"/>
        <v>Monday</v>
      </c>
      <c r="M310" s="70">
        <f t="shared" si="24"/>
        <v>44242.916666666664</v>
      </c>
      <c r="N310" s="70">
        <f t="shared" si="25"/>
        <v>44241.916666666664</v>
      </c>
      <c r="O310" s="76"/>
      <c r="P310" s="4"/>
    </row>
    <row r="311" spans="1:16" x14ac:dyDescent="0.2">
      <c r="A311" s="4" t="s">
        <v>22</v>
      </c>
      <c r="B311" s="4" t="s">
        <v>63</v>
      </c>
      <c r="C311" s="4" t="s">
        <v>13</v>
      </c>
      <c r="D311" s="4"/>
      <c r="E311" s="4"/>
      <c r="F311" s="4"/>
      <c r="G311" s="7">
        <v>7.4</v>
      </c>
      <c r="H311" s="4" t="s">
        <v>62</v>
      </c>
      <c r="I311" s="4" t="s">
        <v>51</v>
      </c>
      <c r="J311" s="6">
        <v>44242</v>
      </c>
      <c r="K311" s="5" cm="1">
        <f t="array" ref="K311">IF(OR(L311="Monday", OR( L311="Wednesday", L311="Saturday")), J311+2, IF(OR(L311="Tuesday", OR(L311="Sunday", L311="Thursday")), J311+1, IF(L311="Friday", J311+3, NA)))</f>
        <v>44244</v>
      </c>
      <c r="L311" s="6" t="str">
        <f t="shared" si="23"/>
        <v>Monday</v>
      </c>
      <c r="M311" s="70">
        <f t="shared" si="24"/>
        <v>44242.916666666664</v>
      </c>
      <c r="N311" s="70">
        <f t="shared" si="25"/>
        <v>44241.916666666664</v>
      </c>
      <c r="O311" s="76"/>
      <c r="P311" s="4"/>
    </row>
    <row r="312" spans="1:16" x14ac:dyDescent="0.2">
      <c r="A312" s="4" t="s">
        <v>24</v>
      </c>
      <c r="B312" s="4" t="s">
        <v>63</v>
      </c>
      <c r="C312" s="4" t="s">
        <v>13</v>
      </c>
      <c r="D312" s="4"/>
      <c r="E312" s="4"/>
      <c r="F312" s="4"/>
      <c r="G312" s="7">
        <v>1120</v>
      </c>
      <c r="H312" s="13" t="s">
        <v>65</v>
      </c>
      <c r="I312" s="4" t="s">
        <v>50</v>
      </c>
      <c r="J312" s="6">
        <v>44242</v>
      </c>
      <c r="K312" s="5" cm="1">
        <f t="array" ref="K312">IF(OR(L312="Monday", OR( L312="Wednesday", L312="Saturday")), J312+2, IF(OR(L312="Tuesday", OR(L312="Sunday", L312="Thursday")), J312+1, IF(L312="Friday", J312+3, NA)))</f>
        <v>44244</v>
      </c>
      <c r="L312" s="6" t="str">
        <f t="shared" si="23"/>
        <v>Monday</v>
      </c>
      <c r="M312" s="70">
        <f t="shared" si="24"/>
        <v>44242.916666666664</v>
      </c>
      <c r="N312" s="70">
        <f t="shared" si="25"/>
        <v>44241.916666666664</v>
      </c>
      <c r="O312" s="76"/>
      <c r="P312" s="4"/>
    </row>
    <row r="313" spans="1:16" x14ac:dyDescent="0.2">
      <c r="A313" s="4" t="s">
        <v>24</v>
      </c>
      <c r="B313" s="4" t="s">
        <v>63</v>
      </c>
      <c r="C313" s="4" t="s">
        <v>13</v>
      </c>
      <c r="D313" s="4"/>
      <c r="E313" s="4"/>
      <c r="F313" s="4"/>
      <c r="G313" s="7">
        <v>830</v>
      </c>
      <c r="H313" s="13" t="s">
        <v>65</v>
      </c>
      <c r="I313" s="4" t="s">
        <v>51</v>
      </c>
      <c r="J313" s="6">
        <v>44242</v>
      </c>
      <c r="K313" s="5" cm="1">
        <f t="array" ref="K313">IF(OR(L313="Monday", OR( L313="Wednesday", L313="Saturday")), J313+2, IF(OR(L313="Tuesday", OR(L313="Sunday", L313="Thursday")), J313+1, IF(L313="Friday", J313+3, NA)))</f>
        <v>44244</v>
      </c>
      <c r="L313" s="6" t="str">
        <f t="shared" si="23"/>
        <v>Monday</v>
      </c>
      <c r="M313" s="70">
        <f t="shared" si="24"/>
        <v>44242.916666666664</v>
      </c>
      <c r="N313" s="70">
        <f t="shared" si="25"/>
        <v>44241.916666666664</v>
      </c>
      <c r="O313" s="76"/>
      <c r="P313" s="4"/>
    </row>
    <row r="314" spans="1:16" x14ac:dyDescent="0.2">
      <c r="A314" s="1" t="s">
        <v>53</v>
      </c>
      <c r="B314" s="1" t="s">
        <v>63</v>
      </c>
      <c r="C314" s="1" t="s">
        <v>13</v>
      </c>
      <c r="D314" s="1">
        <v>4.4583000000000004</v>
      </c>
      <c r="E314" s="1">
        <v>4.4583000000000004</v>
      </c>
      <c r="F314" s="1">
        <v>5.0999999999999997E-2</v>
      </c>
      <c r="G314" s="32">
        <f t="shared" ref="G314:G321" si="29">1000*(E314-D314)/F314</f>
        <v>0</v>
      </c>
      <c r="H314" s="1" t="s">
        <v>14</v>
      </c>
      <c r="I314" s="4" t="s">
        <v>50</v>
      </c>
      <c r="J314" s="5">
        <v>44242</v>
      </c>
      <c r="K314" s="5" cm="1">
        <f t="array" ref="K314">IF(OR(L314="Monday", OR( L314="Wednesday", L314="Saturday")), J314+2, IF(OR(L314="Tuesday", OR(L314="Sunday", L314="Thursday")), J314+1, IF(L314="Friday", J314+3, NA)))</f>
        <v>44244</v>
      </c>
      <c r="L314" s="5" t="str">
        <f t="shared" si="23"/>
        <v>Monday</v>
      </c>
      <c r="M314" s="72">
        <f t="shared" si="24"/>
        <v>44242.916666666664</v>
      </c>
      <c r="N314" s="70">
        <f t="shared" si="25"/>
        <v>44241.916666666664</v>
      </c>
      <c r="O314" s="78"/>
      <c r="P314" s="4"/>
    </row>
    <row r="315" spans="1:16" x14ac:dyDescent="0.2">
      <c r="A315" s="1" t="s">
        <v>53</v>
      </c>
      <c r="B315" s="1" t="s">
        <v>63</v>
      </c>
      <c r="C315" s="1" t="s">
        <v>13</v>
      </c>
      <c r="D315" s="1">
        <v>4.4896000000000003</v>
      </c>
      <c r="E315" s="1">
        <v>4.5328999999999997</v>
      </c>
      <c r="F315" s="1">
        <v>0.05</v>
      </c>
      <c r="G315" s="32">
        <f t="shared" si="29"/>
        <v>865.99999999998897</v>
      </c>
      <c r="H315" s="1" t="s">
        <v>14</v>
      </c>
      <c r="I315" s="4" t="s">
        <v>50</v>
      </c>
      <c r="J315" s="5">
        <v>44242</v>
      </c>
      <c r="K315" s="5" cm="1">
        <f t="array" ref="K315">IF(OR(L315="Monday", OR( L315="Wednesday", L315="Saturday")), J315+2, IF(OR(L315="Tuesday", OR(L315="Sunday", L315="Thursday")), J315+1, IF(L315="Friday", J315+3, NA)))</f>
        <v>44244</v>
      </c>
      <c r="L315" s="5" t="str">
        <f t="shared" si="23"/>
        <v>Monday</v>
      </c>
      <c r="M315" s="72">
        <f t="shared" si="24"/>
        <v>44242.916666666664</v>
      </c>
      <c r="N315" s="70">
        <f t="shared" si="25"/>
        <v>44241.916666666664</v>
      </c>
      <c r="O315" s="78"/>
      <c r="P315" s="4"/>
    </row>
    <row r="316" spans="1:16" x14ac:dyDescent="0.2">
      <c r="A316" s="1" t="s">
        <v>53</v>
      </c>
      <c r="B316" s="1" t="s">
        <v>63</v>
      </c>
      <c r="C316" s="1" t="s">
        <v>13</v>
      </c>
      <c r="D316" s="1">
        <v>4.4661999999999997</v>
      </c>
      <c r="E316" s="1">
        <v>4.5015000000000001</v>
      </c>
      <c r="F316" s="1">
        <v>5.0999999999999997E-2</v>
      </c>
      <c r="G316" s="32">
        <f t="shared" si="29"/>
        <v>692.1568627451046</v>
      </c>
      <c r="H316" s="1" t="s">
        <v>14</v>
      </c>
      <c r="I316" s="4" t="s">
        <v>51</v>
      </c>
      <c r="J316" s="5">
        <v>44242</v>
      </c>
      <c r="K316" s="5" cm="1">
        <f t="array" ref="K316">IF(OR(L316="Monday", OR( L316="Wednesday", L316="Saturday")), J316+2, IF(OR(L316="Tuesday", OR(L316="Sunday", L316="Thursday")), J316+1, IF(L316="Friday", J316+3, NA)))</f>
        <v>44244</v>
      </c>
      <c r="L316" s="5" t="str">
        <f t="shared" si="23"/>
        <v>Monday</v>
      </c>
      <c r="M316" s="72">
        <f t="shared" si="24"/>
        <v>44242.916666666664</v>
      </c>
      <c r="N316" s="70">
        <f t="shared" si="25"/>
        <v>44241.916666666664</v>
      </c>
      <c r="O316" s="78"/>
      <c r="P316" s="4"/>
    </row>
    <row r="317" spans="1:16" x14ac:dyDescent="0.2">
      <c r="A317" s="1" t="s">
        <v>53</v>
      </c>
      <c r="B317" s="1" t="s">
        <v>63</v>
      </c>
      <c r="C317" s="1" t="s">
        <v>13</v>
      </c>
      <c r="D317" s="4">
        <v>4.4413</v>
      </c>
      <c r="E317" s="4">
        <v>4.4748999999999999</v>
      </c>
      <c r="F317" s="4">
        <v>0.05</v>
      </c>
      <c r="G317" s="7">
        <f t="shared" si="29"/>
        <v>671.99999999999704</v>
      </c>
      <c r="H317" s="1" t="s">
        <v>14</v>
      </c>
      <c r="I317" s="4" t="s">
        <v>51</v>
      </c>
      <c r="J317" s="5">
        <v>44242</v>
      </c>
      <c r="K317" s="6" cm="1">
        <f t="array" ref="K317">IF(OR(L317="Monday", OR( L317="Wednesday", L317="Saturday")), J317+2, IF(OR(L317="Tuesday", OR(L317="Sunday", L317="Thursday")), J317+1, IF(L317="Friday", J317+3, NA)))</f>
        <v>44244</v>
      </c>
      <c r="L317" s="6" t="str">
        <f t="shared" si="23"/>
        <v>Monday</v>
      </c>
      <c r="M317" s="70">
        <f t="shared" si="24"/>
        <v>44242.916666666664</v>
      </c>
      <c r="N317" s="70">
        <f t="shared" si="25"/>
        <v>44241.916666666664</v>
      </c>
      <c r="O317" s="76"/>
      <c r="P317" s="4"/>
    </row>
    <row r="318" spans="1:16" x14ac:dyDescent="0.2">
      <c r="A318" s="1" t="s">
        <v>12</v>
      </c>
      <c r="B318" s="1" t="s">
        <v>63</v>
      </c>
      <c r="C318" s="1" t="s">
        <v>13</v>
      </c>
      <c r="D318" s="1">
        <v>1.1535</v>
      </c>
      <c r="E318" s="1">
        <v>1.1556999999999999</v>
      </c>
      <c r="F318" s="1">
        <v>0.01</v>
      </c>
      <c r="G318" s="32">
        <f t="shared" si="29"/>
        <v>219.99999999999798</v>
      </c>
      <c r="H318" s="1" t="s">
        <v>14</v>
      </c>
      <c r="I318" s="4" t="s">
        <v>50</v>
      </c>
      <c r="J318" s="5">
        <v>44242</v>
      </c>
      <c r="K318" s="5" cm="1">
        <f t="array" ref="K318">IF(OR(L318="Monday", OR( L318="Wednesday", L318="Saturday")), J318+2, IF(OR(L318="Tuesday", OR(L318="Sunday", L318="Thursday")), J318+1, IF(L318="Friday", J318+3, NA)))</f>
        <v>44244</v>
      </c>
      <c r="L318" s="5" t="str">
        <f t="shared" si="23"/>
        <v>Monday</v>
      </c>
      <c r="M318" s="72">
        <f t="shared" si="24"/>
        <v>44242.916666666664</v>
      </c>
      <c r="N318" s="70">
        <f t="shared" si="25"/>
        <v>44241.916666666664</v>
      </c>
      <c r="O318" s="78"/>
      <c r="P318" s="4"/>
    </row>
    <row r="319" spans="1:16" x14ac:dyDescent="0.2">
      <c r="A319" s="1" t="s">
        <v>12</v>
      </c>
      <c r="B319" s="1" t="s">
        <v>63</v>
      </c>
      <c r="C319" s="1" t="s">
        <v>13</v>
      </c>
      <c r="D319" s="1">
        <v>1.1773</v>
      </c>
      <c r="E319" s="1">
        <v>1.18</v>
      </c>
      <c r="F319" s="1">
        <v>0.01</v>
      </c>
      <c r="G319" s="32">
        <f t="shared" si="29"/>
        <v>269.99999999999244</v>
      </c>
      <c r="H319" s="1" t="s">
        <v>14</v>
      </c>
      <c r="I319" s="4" t="s">
        <v>50</v>
      </c>
      <c r="J319" s="5">
        <v>44242</v>
      </c>
      <c r="K319" s="5" cm="1">
        <f t="array" ref="K319">IF(OR(L319="Monday", OR( L319="Wednesday", L319="Saturday")), J319+2, IF(OR(L319="Tuesday", OR(L319="Sunday", L319="Thursday")), J319+1, IF(L319="Friday", J319+3, NA)))</f>
        <v>44244</v>
      </c>
      <c r="L319" s="5" t="str">
        <f t="shared" si="23"/>
        <v>Monday</v>
      </c>
      <c r="M319" s="72">
        <f t="shared" si="24"/>
        <v>44242.916666666664</v>
      </c>
      <c r="N319" s="70">
        <f t="shared" si="25"/>
        <v>44241.916666666664</v>
      </c>
      <c r="O319" s="78"/>
      <c r="P319" s="4"/>
    </row>
    <row r="320" spans="1:16" x14ac:dyDescent="0.2">
      <c r="A320" s="1" t="s">
        <v>12</v>
      </c>
      <c r="B320" s="1" t="s">
        <v>63</v>
      </c>
      <c r="C320" s="1" t="s">
        <v>13</v>
      </c>
      <c r="D320" s="1">
        <v>1.1704000000000001</v>
      </c>
      <c r="E320" s="1">
        <v>1.1731</v>
      </c>
      <c r="F320" s="1">
        <v>0.01</v>
      </c>
      <c r="G320" s="32">
        <f t="shared" si="29"/>
        <v>269.99999999999244</v>
      </c>
      <c r="H320" s="1" t="s">
        <v>14</v>
      </c>
      <c r="I320" s="4" t="s">
        <v>51</v>
      </c>
      <c r="J320" s="5">
        <v>44242</v>
      </c>
      <c r="K320" s="5" cm="1">
        <f t="array" ref="K320">IF(OR(L320="Monday", OR( L320="Wednesday", L320="Saturday")), J320+2, IF(OR(L320="Tuesday", OR(L320="Sunday", L320="Thursday")), J320+1, IF(L320="Friday", J320+3, NA)))</f>
        <v>44244</v>
      </c>
      <c r="L320" s="5" t="str">
        <f t="shared" si="23"/>
        <v>Monday</v>
      </c>
      <c r="M320" s="72">
        <f t="shared" si="24"/>
        <v>44242.916666666664</v>
      </c>
      <c r="N320" s="70">
        <f t="shared" si="25"/>
        <v>44241.916666666664</v>
      </c>
      <c r="O320" s="78"/>
      <c r="P320" s="4"/>
    </row>
    <row r="321" spans="1:16" x14ac:dyDescent="0.2">
      <c r="A321" s="1" t="s">
        <v>12</v>
      </c>
      <c r="B321" s="1" t="s">
        <v>63</v>
      </c>
      <c r="C321" s="1" t="s">
        <v>13</v>
      </c>
      <c r="D321" s="4">
        <v>1.1393</v>
      </c>
      <c r="E321" s="4">
        <v>1.1416999999999999</v>
      </c>
      <c r="F321" s="1">
        <v>0.01</v>
      </c>
      <c r="G321" s="7">
        <f t="shared" si="29"/>
        <v>239.99999999999577</v>
      </c>
      <c r="H321" s="1" t="s">
        <v>14</v>
      </c>
      <c r="I321" s="4" t="s">
        <v>51</v>
      </c>
      <c r="J321" s="5">
        <v>44242</v>
      </c>
      <c r="K321" s="6" cm="1">
        <f t="array" ref="K321">IF(OR(L321="Monday", OR( L321="Wednesday", L321="Saturday")), J321+2, IF(OR(L321="Tuesday", OR(L321="Sunday", L321="Thursday")), J321+1, IF(L321="Friday", J321+3, NA)))</f>
        <v>44244</v>
      </c>
      <c r="L321" s="6" t="str">
        <f t="shared" si="23"/>
        <v>Monday</v>
      </c>
      <c r="M321" s="70">
        <f t="shared" si="24"/>
        <v>44242.916666666664</v>
      </c>
      <c r="N321" s="70">
        <f t="shared" si="25"/>
        <v>44241.916666666664</v>
      </c>
      <c r="O321" s="76"/>
      <c r="P321" s="4"/>
    </row>
    <row r="322" spans="1:16" x14ac:dyDescent="0.2">
      <c r="A322" s="4" t="s">
        <v>21</v>
      </c>
      <c r="B322" s="4" t="s">
        <v>64</v>
      </c>
      <c r="C322" s="4" t="s">
        <v>13</v>
      </c>
      <c r="D322" s="4"/>
      <c r="E322" s="4"/>
      <c r="F322" s="4"/>
      <c r="G322" s="7">
        <v>18.600000000000001</v>
      </c>
      <c r="H322" s="4" t="s">
        <v>14</v>
      </c>
      <c r="I322" s="4" t="s">
        <v>50</v>
      </c>
      <c r="J322" s="6">
        <v>44243</v>
      </c>
      <c r="K322" s="5" cm="1">
        <f t="array" ref="K322">IF(OR(L322="Monday", OR( L322="Wednesday", L322="Saturday")), J322+2, IF(OR(L322="Tuesday", OR(L322="Sunday", L322="Thursday")), J322+1, IF(L322="Friday", J322+3, NA)))</f>
        <v>44244</v>
      </c>
      <c r="L322" s="6" t="str">
        <f t="shared" ref="L322:L385" si="30">TEXT(J322, "dddd")</f>
        <v>Tuesday</v>
      </c>
      <c r="M322" s="70">
        <f t="shared" ref="M322:M385" si="31">J322+TIMEVALUE("22:00:00")</f>
        <v>44243.916666666664</v>
      </c>
      <c r="N322" s="70">
        <f t="shared" si="25"/>
        <v>44242.916666666664</v>
      </c>
      <c r="O322" s="76"/>
      <c r="P322" s="4"/>
    </row>
    <row r="323" spans="1:16" x14ac:dyDescent="0.2">
      <c r="A323" s="4" t="s">
        <v>21</v>
      </c>
      <c r="B323" s="4" t="s">
        <v>64</v>
      </c>
      <c r="C323" s="4" t="s">
        <v>13</v>
      </c>
      <c r="D323" s="4"/>
      <c r="E323" s="4"/>
      <c r="F323" s="4"/>
      <c r="G323" s="7">
        <v>18.399999999999999</v>
      </c>
      <c r="H323" s="4" t="s">
        <v>14</v>
      </c>
      <c r="I323" s="4" t="s">
        <v>50</v>
      </c>
      <c r="J323" s="6">
        <v>44243</v>
      </c>
      <c r="K323" s="5" cm="1">
        <f t="array" ref="K323">IF(OR(L323="Monday", OR( L323="Wednesday", L323="Saturday")), J323+2, IF(OR(L323="Tuesday", OR(L323="Sunday", L323="Thursday")), J323+1, IF(L323="Friday", J323+3, NA)))</f>
        <v>44244</v>
      </c>
      <c r="L323" s="6" t="str">
        <f t="shared" si="30"/>
        <v>Tuesday</v>
      </c>
      <c r="M323" s="70">
        <f t="shared" si="31"/>
        <v>44243.916666666664</v>
      </c>
      <c r="N323" s="70">
        <f t="shared" ref="N323:N386" si="32">M323-1</f>
        <v>44242.916666666664</v>
      </c>
      <c r="O323" s="76"/>
      <c r="P323" s="4"/>
    </row>
    <row r="324" spans="1:16" x14ac:dyDescent="0.2">
      <c r="A324" s="4" t="s">
        <v>21</v>
      </c>
      <c r="B324" s="4" t="s">
        <v>64</v>
      </c>
      <c r="C324" s="4" t="s">
        <v>13</v>
      </c>
      <c r="D324" s="4"/>
      <c r="E324" s="4"/>
      <c r="F324" s="4"/>
      <c r="G324" s="7">
        <v>16.3</v>
      </c>
      <c r="H324" s="4" t="s">
        <v>14</v>
      </c>
      <c r="I324" s="4" t="s">
        <v>51</v>
      </c>
      <c r="J324" s="6">
        <v>44243</v>
      </c>
      <c r="K324" s="5" cm="1">
        <f t="array" ref="K324">IF(OR(L324="Monday", OR( L324="Wednesday", L324="Saturday")), J324+2, IF(OR(L324="Tuesday", OR(L324="Sunday", L324="Thursday")), J324+1, IF(L324="Friday", J324+3, NA)))</f>
        <v>44244</v>
      </c>
      <c r="L324" s="6" t="str">
        <f t="shared" si="30"/>
        <v>Tuesday</v>
      </c>
      <c r="M324" s="70">
        <f t="shared" si="31"/>
        <v>44243.916666666664</v>
      </c>
      <c r="N324" s="70">
        <f t="shared" si="32"/>
        <v>44242.916666666664</v>
      </c>
      <c r="O324" s="76"/>
      <c r="P324" s="4"/>
    </row>
    <row r="325" spans="1:16" x14ac:dyDescent="0.2">
      <c r="A325" s="4" t="s">
        <v>21</v>
      </c>
      <c r="B325" s="4" t="s">
        <v>64</v>
      </c>
      <c r="C325" s="4" t="s">
        <v>13</v>
      </c>
      <c r="D325" s="4"/>
      <c r="E325" s="4"/>
      <c r="F325" s="4"/>
      <c r="G325" s="7">
        <v>16.399999999999999</v>
      </c>
      <c r="H325" s="4" t="s">
        <v>14</v>
      </c>
      <c r="I325" s="4" t="s">
        <v>51</v>
      </c>
      <c r="J325" s="6">
        <v>44243</v>
      </c>
      <c r="K325" s="5" cm="1">
        <f t="array" ref="K325">IF(OR(L325="Monday", OR( L325="Wednesday", L325="Saturday")), J325+2, IF(OR(L325="Tuesday", OR(L325="Sunday", L325="Thursday")), J325+1, IF(L325="Friday", J325+3, NA)))</f>
        <v>44244</v>
      </c>
      <c r="L325" s="6" t="str">
        <f t="shared" si="30"/>
        <v>Tuesday</v>
      </c>
      <c r="M325" s="70">
        <f t="shared" si="31"/>
        <v>44243.916666666664</v>
      </c>
      <c r="N325" s="70">
        <f t="shared" si="32"/>
        <v>44242.916666666664</v>
      </c>
      <c r="O325" s="76"/>
      <c r="P325" s="4"/>
    </row>
    <row r="326" spans="1:16" x14ac:dyDescent="0.2">
      <c r="A326" s="4" t="s">
        <v>22</v>
      </c>
      <c r="B326" s="4" t="s">
        <v>63</v>
      </c>
      <c r="C326" s="4" t="s">
        <v>13</v>
      </c>
      <c r="D326" s="4"/>
      <c r="E326" s="4"/>
      <c r="F326" s="4"/>
      <c r="G326" s="7">
        <v>7.4</v>
      </c>
      <c r="H326" s="4" t="s">
        <v>62</v>
      </c>
      <c r="I326" s="4" t="s">
        <v>50</v>
      </c>
      <c r="J326" s="6">
        <v>44243</v>
      </c>
      <c r="K326" s="5" cm="1">
        <f t="array" ref="K326">IF(OR(L326="Monday", OR( L326="Wednesday", L326="Saturday")), J326+2, IF(OR(L326="Tuesday", OR(L326="Sunday", L326="Thursday")), J326+1, IF(L326="Friday", J326+3, NA)))</f>
        <v>44244</v>
      </c>
      <c r="L326" s="6" t="str">
        <f t="shared" si="30"/>
        <v>Tuesday</v>
      </c>
      <c r="M326" s="70">
        <f t="shared" si="31"/>
        <v>44243.916666666664</v>
      </c>
      <c r="N326" s="70">
        <f t="shared" si="32"/>
        <v>44242.916666666664</v>
      </c>
      <c r="O326" s="76"/>
      <c r="P326" s="4"/>
    </row>
    <row r="327" spans="1:16" x14ac:dyDescent="0.2">
      <c r="A327" s="4" t="s">
        <v>22</v>
      </c>
      <c r="B327" s="4" t="s">
        <v>63</v>
      </c>
      <c r="C327" s="4" t="s">
        <v>13</v>
      </c>
      <c r="D327" s="4"/>
      <c r="E327" s="4"/>
      <c r="F327" s="4"/>
      <c r="G327" s="7">
        <v>7.3</v>
      </c>
      <c r="H327" s="4" t="s">
        <v>62</v>
      </c>
      <c r="I327" s="4" t="s">
        <v>51</v>
      </c>
      <c r="J327" s="6">
        <v>44243</v>
      </c>
      <c r="K327" s="5" cm="1">
        <f t="array" ref="K327">IF(OR(L327="Monday", OR( L327="Wednesday", L327="Saturday")), J327+2, IF(OR(L327="Tuesday", OR(L327="Sunday", L327="Thursday")), J327+1, IF(L327="Friday", J327+3, NA)))</f>
        <v>44244</v>
      </c>
      <c r="L327" s="6" t="str">
        <f t="shared" si="30"/>
        <v>Tuesday</v>
      </c>
      <c r="M327" s="70">
        <f t="shared" si="31"/>
        <v>44243.916666666664</v>
      </c>
      <c r="N327" s="70">
        <f t="shared" si="32"/>
        <v>44242.916666666664</v>
      </c>
      <c r="O327" s="76"/>
      <c r="P327" s="4"/>
    </row>
    <row r="328" spans="1:16" x14ac:dyDescent="0.2">
      <c r="A328" s="4" t="s">
        <v>24</v>
      </c>
      <c r="B328" s="4" t="s">
        <v>63</v>
      </c>
      <c r="C328" s="4" t="s">
        <v>13</v>
      </c>
      <c r="D328" s="4"/>
      <c r="E328" s="4"/>
      <c r="F328" s="4"/>
      <c r="G328" s="7">
        <v>1393</v>
      </c>
      <c r="H328" s="13" t="s">
        <v>65</v>
      </c>
      <c r="I328" s="4" t="s">
        <v>50</v>
      </c>
      <c r="J328" s="6">
        <v>44243</v>
      </c>
      <c r="K328" s="5" cm="1">
        <f t="array" ref="K328">IF(OR(L328="Monday", OR( L328="Wednesday", L328="Saturday")), J328+2, IF(OR(L328="Tuesday", OR(L328="Sunday", L328="Thursday")), J328+1, IF(L328="Friday", J328+3, NA)))</f>
        <v>44244</v>
      </c>
      <c r="L328" s="6" t="str">
        <f t="shared" si="30"/>
        <v>Tuesday</v>
      </c>
      <c r="M328" s="70">
        <f t="shared" si="31"/>
        <v>44243.916666666664</v>
      </c>
      <c r="N328" s="70">
        <f t="shared" si="32"/>
        <v>44242.916666666664</v>
      </c>
      <c r="O328" s="76"/>
      <c r="P328" s="4"/>
    </row>
    <row r="329" spans="1:16" x14ac:dyDescent="0.2">
      <c r="A329" s="4" t="s">
        <v>24</v>
      </c>
      <c r="B329" s="4" t="s">
        <v>63</v>
      </c>
      <c r="C329" s="4" t="s">
        <v>13</v>
      </c>
      <c r="D329" s="4"/>
      <c r="E329" s="4"/>
      <c r="F329" s="4"/>
      <c r="G329" s="7">
        <v>878</v>
      </c>
      <c r="H329" s="13" t="s">
        <v>65</v>
      </c>
      <c r="I329" s="4" t="s">
        <v>51</v>
      </c>
      <c r="J329" s="6">
        <v>44243</v>
      </c>
      <c r="K329" s="5" cm="1">
        <f t="array" ref="K329">IF(OR(L329="Monday", OR( L329="Wednesday", L329="Saturday")), J329+2, IF(OR(L329="Tuesday", OR(L329="Sunday", L329="Thursday")), J329+1, IF(L329="Friday", J329+3, NA)))</f>
        <v>44244</v>
      </c>
      <c r="L329" s="6" t="str">
        <f t="shared" si="30"/>
        <v>Tuesday</v>
      </c>
      <c r="M329" s="70">
        <f t="shared" si="31"/>
        <v>44243.916666666664</v>
      </c>
      <c r="N329" s="70">
        <f t="shared" si="32"/>
        <v>44242.916666666664</v>
      </c>
      <c r="O329" s="76"/>
      <c r="P329" s="4"/>
    </row>
    <row r="330" spans="1:16" x14ac:dyDescent="0.2">
      <c r="A330" s="1" t="s">
        <v>53</v>
      </c>
      <c r="B330" s="1" t="s">
        <v>63</v>
      </c>
      <c r="C330" s="1" t="s">
        <v>13</v>
      </c>
      <c r="D330" s="1">
        <v>4.4775</v>
      </c>
      <c r="E330" s="1">
        <v>4.5317999999999996</v>
      </c>
      <c r="F330" s="1">
        <v>0.05</v>
      </c>
      <c r="G330" s="32">
        <f t="shared" ref="G330:G337" si="33">1000*(E330-D330)/F330</f>
        <v>1085.9999999999914</v>
      </c>
      <c r="H330" s="1" t="s">
        <v>14</v>
      </c>
      <c r="I330" s="4" t="s">
        <v>50</v>
      </c>
      <c r="J330" s="5">
        <v>44243</v>
      </c>
      <c r="K330" s="5" cm="1">
        <f t="array" ref="K330">IF(OR(L330="Monday", OR( L330="Wednesday", L330="Saturday")), J330+2, IF(OR(L330="Tuesday", OR(L330="Sunday", L330="Thursday")), J330+1, IF(L330="Friday", J330+3, NA)))</f>
        <v>44244</v>
      </c>
      <c r="L330" s="5" t="str">
        <f t="shared" si="30"/>
        <v>Tuesday</v>
      </c>
      <c r="M330" s="72">
        <f t="shared" si="31"/>
        <v>44243.916666666664</v>
      </c>
      <c r="N330" s="70">
        <f t="shared" si="32"/>
        <v>44242.916666666664</v>
      </c>
      <c r="O330" s="78"/>
      <c r="P330" s="4"/>
    </row>
    <row r="331" spans="1:16" x14ac:dyDescent="0.2">
      <c r="A331" s="1" t="s">
        <v>53</v>
      </c>
      <c r="B331" s="1" t="s">
        <v>63</v>
      </c>
      <c r="C331" s="1" t="s">
        <v>13</v>
      </c>
      <c r="D331" s="1">
        <v>4.4569999999999999</v>
      </c>
      <c r="E331" s="1">
        <v>4.5086000000000004</v>
      </c>
      <c r="F331" s="1">
        <v>0.05</v>
      </c>
      <c r="G331" s="32">
        <f t="shared" si="33"/>
        <v>1032.0000000000107</v>
      </c>
      <c r="H331" s="1" t="s">
        <v>14</v>
      </c>
      <c r="I331" s="4" t="s">
        <v>50</v>
      </c>
      <c r="J331" s="5">
        <v>44243</v>
      </c>
      <c r="K331" s="5" cm="1">
        <f t="array" ref="K331">IF(OR(L331="Monday", OR( L331="Wednesday", L331="Saturday")), J331+2, IF(OR(L331="Tuesday", OR(L331="Sunday", L331="Thursday")), J331+1, IF(L331="Friday", J331+3, NA)))</f>
        <v>44244</v>
      </c>
      <c r="L331" s="5" t="str">
        <f t="shared" si="30"/>
        <v>Tuesday</v>
      </c>
      <c r="M331" s="72">
        <f t="shared" si="31"/>
        <v>44243.916666666664</v>
      </c>
      <c r="N331" s="70">
        <f t="shared" si="32"/>
        <v>44242.916666666664</v>
      </c>
      <c r="O331" s="78"/>
      <c r="P331" s="4"/>
    </row>
    <row r="332" spans="1:16" x14ac:dyDescent="0.2">
      <c r="A332" s="1" t="s">
        <v>53</v>
      </c>
      <c r="B332" s="1" t="s">
        <v>63</v>
      </c>
      <c r="C332" s="1" t="s">
        <v>13</v>
      </c>
      <c r="D332" s="4">
        <v>4.4451000000000001</v>
      </c>
      <c r="E332" s="4">
        <v>4.4835000000000003</v>
      </c>
      <c r="F332" s="4">
        <v>5.0999999999999997E-2</v>
      </c>
      <c r="G332" s="7">
        <f t="shared" si="33"/>
        <v>752.94117647059238</v>
      </c>
      <c r="H332" s="1" t="s">
        <v>14</v>
      </c>
      <c r="I332" s="4" t="s">
        <v>51</v>
      </c>
      <c r="J332" s="5">
        <v>44243</v>
      </c>
      <c r="K332" s="6" cm="1">
        <f t="array" ref="K332">IF(OR(L332="Monday", OR( L332="Wednesday", L332="Saturday")), J332+2, IF(OR(L332="Tuesday", OR(L332="Sunday", L332="Thursday")), J332+1, IF(L332="Friday", J332+3, NA)))</f>
        <v>44244</v>
      </c>
      <c r="L332" s="6" t="str">
        <f t="shared" si="30"/>
        <v>Tuesday</v>
      </c>
      <c r="M332" s="70">
        <f t="shared" si="31"/>
        <v>44243.916666666664</v>
      </c>
      <c r="N332" s="70">
        <f t="shared" si="32"/>
        <v>44242.916666666664</v>
      </c>
      <c r="O332" s="76"/>
      <c r="P332" s="4"/>
    </row>
    <row r="333" spans="1:16" x14ac:dyDescent="0.2">
      <c r="A333" s="1" t="s">
        <v>53</v>
      </c>
      <c r="B333" s="1" t="s">
        <v>63</v>
      </c>
      <c r="C333" s="1" t="s">
        <v>13</v>
      </c>
      <c r="D333" s="4">
        <v>4.5380000000000003</v>
      </c>
      <c r="E333" s="4">
        <v>4.5747999999999998</v>
      </c>
      <c r="F333" s="4">
        <v>0.05</v>
      </c>
      <c r="G333" s="7">
        <f t="shared" si="33"/>
        <v>735.99999999999</v>
      </c>
      <c r="H333" s="1" t="s">
        <v>14</v>
      </c>
      <c r="I333" s="1" t="s">
        <v>51</v>
      </c>
      <c r="J333" s="5">
        <v>44243</v>
      </c>
      <c r="K333" s="6" cm="1">
        <f t="array" ref="K333">IF(OR(L333="Monday", OR( L333="Wednesday", L333="Saturday")), J333+2, IF(OR(L333="Tuesday", OR(L333="Sunday", L333="Thursday")), J333+1, IF(L333="Friday", J333+3, NA)))</f>
        <v>44244</v>
      </c>
      <c r="L333" s="6" t="str">
        <f t="shared" si="30"/>
        <v>Tuesday</v>
      </c>
      <c r="M333" s="70">
        <f t="shared" si="31"/>
        <v>44243.916666666664</v>
      </c>
      <c r="N333" s="70">
        <f t="shared" si="32"/>
        <v>44242.916666666664</v>
      </c>
      <c r="O333" s="76"/>
      <c r="P333" s="4"/>
    </row>
    <row r="334" spans="1:16" x14ac:dyDescent="0.2">
      <c r="A334" s="1" t="s">
        <v>12</v>
      </c>
      <c r="B334" s="1" t="s">
        <v>63</v>
      </c>
      <c r="C334" s="1" t="s">
        <v>13</v>
      </c>
      <c r="D334" s="1">
        <v>1.1495</v>
      </c>
      <c r="E334" s="1">
        <v>1.1519999999999999</v>
      </c>
      <c r="F334" s="1">
        <v>0.01</v>
      </c>
      <c r="G334" s="32">
        <f t="shared" si="33"/>
        <v>249.99999999999466</v>
      </c>
      <c r="H334" s="1" t="s">
        <v>14</v>
      </c>
      <c r="I334" s="4" t="s">
        <v>50</v>
      </c>
      <c r="J334" s="5">
        <v>44243</v>
      </c>
      <c r="K334" s="5" cm="1">
        <f t="array" ref="K334">IF(OR(L334="Monday", OR( L334="Wednesday", L334="Saturday")), J334+2, IF(OR(L334="Tuesday", OR(L334="Sunday", L334="Thursday")), J334+1, IF(L334="Friday", J334+3, NA)))</f>
        <v>44244</v>
      </c>
      <c r="L334" s="5" t="str">
        <f t="shared" si="30"/>
        <v>Tuesday</v>
      </c>
      <c r="M334" s="72">
        <f t="shared" si="31"/>
        <v>44243.916666666664</v>
      </c>
      <c r="N334" s="70">
        <f t="shared" si="32"/>
        <v>44242.916666666664</v>
      </c>
      <c r="O334" s="78"/>
      <c r="P334" s="4"/>
    </row>
    <row r="335" spans="1:16" x14ac:dyDescent="0.2">
      <c r="A335" s="1" t="s">
        <v>12</v>
      </c>
      <c r="B335" s="1" t="s">
        <v>63</v>
      </c>
      <c r="C335" s="1" t="s">
        <v>13</v>
      </c>
      <c r="D335" s="1">
        <v>1.1445000000000001</v>
      </c>
      <c r="E335" s="1">
        <v>1.147</v>
      </c>
      <c r="F335" s="1">
        <v>0.01</v>
      </c>
      <c r="G335" s="32">
        <f t="shared" si="33"/>
        <v>249.99999999999466</v>
      </c>
      <c r="H335" s="1" t="s">
        <v>14</v>
      </c>
      <c r="I335" s="4" t="s">
        <v>50</v>
      </c>
      <c r="J335" s="5">
        <v>44243</v>
      </c>
      <c r="K335" s="5" cm="1">
        <f t="array" ref="K335">IF(OR(L335="Monday", OR( L335="Wednesday", L335="Saturday")), J335+2, IF(OR(L335="Tuesday", OR(L335="Sunday", L335="Thursday")), J335+1, IF(L335="Friday", J335+3, NA)))</f>
        <v>44244</v>
      </c>
      <c r="L335" s="5" t="str">
        <f t="shared" si="30"/>
        <v>Tuesday</v>
      </c>
      <c r="M335" s="72">
        <f t="shared" si="31"/>
        <v>44243.916666666664</v>
      </c>
      <c r="N335" s="70">
        <f t="shared" si="32"/>
        <v>44242.916666666664</v>
      </c>
      <c r="O335" s="78"/>
      <c r="P335" s="4"/>
    </row>
    <row r="336" spans="1:16" x14ac:dyDescent="0.2">
      <c r="A336" s="1" t="s">
        <v>12</v>
      </c>
      <c r="B336" s="1" t="s">
        <v>63</v>
      </c>
      <c r="C336" s="1" t="s">
        <v>13</v>
      </c>
      <c r="D336" s="4">
        <v>1.1520999999999999</v>
      </c>
      <c r="E336" s="4">
        <v>1.1553</v>
      </c>
      <c r="F336" s="1">
        <v>0.01</v>
      </c>
      <c r="G336" s="7">
        <f t="shared" si="33"/>
        <v>320.00000000000915</v>
      </c>
      <c r="H336" s="1" t="s">
        <v>14</v>
      </c>
      <c r="I336" s="4" t="s">
        <v>51</v>
      </c>
      <c r="J336" s="5">
        <v>44243</v>
      </c>
      <c r="K336" s="6" cm="1">
        <f t="array" ref="K336">IF(OR(L336="Monday", OR( L336="Wednesday", L336="Saturday")), J336+2, IF(OR(L336="Tuesday", OR(L336="Sunday", L336="Thursday")), J336+1, IF(L336="Friday", J336+3, NA)))</f>
        <v>44244</v>
      </c>
      <c r="L336" s="6" t="str">
        <f t="shared" si="30"/>
        <v>Tuesday</v>
      </c>
      <c r="M336" s="70">
        <f t="shared" si="31"/>
        <v>44243.916666666664</v>
      </c>
      <c r="N336" s="70">
        <f t="shared" si="32"/>
        <v>44242.916666666664</v>
      </c>
      <c r="O336" s="76"/>
      <c r="P336" s="4"/>
    </row>
    <row r="337" spans="1:16" x14ac:dyDescent="0.2">
      <c r="A337" s="1" t="s">
        <v>12</v>
      </c>
      <c r="B337" s="1" t="s">
        <v>63</v>
      </c>
      <c r="C337" s="1" t="s">
        <v>13</v>
      </c>
      <c r="D337" s="4">
        <v>1.1246</v>
      </c>
      <c r="E337" s="4">
        <v>1.1277999999999999</v>
      </c>
      <c r="F337" s="1">
        <v>0.01</v>
      </c>
      <c r="G337" s="7">
        <f t="shared" si="33"/>
        <v>319.99999999998698</v>
      </c>
      <c r="H337" s="1" t="s">
        <v>14</v>
      </c>
      <c r="I337" s="1" t="s">
        <v>51</v>
      </c>
      <c r="J337" s="5">
        <v>44243</v>
      </c>
      <c r="K337" s="6" cm="1">
        <f t="array" ref="K337">IF(OR(L337="Monday", OR( L337="Wednesday", L337="Saturday")), J337+2, IF(OR(L337="Tuesday", OR(L337="Sunday", L337="Thursday")), J337+1, IF(L337="Friday", J337+3, NA)))</f>
        <v>44244</v>
      </c>
      <c r="L337" s="6" t="str">
        <f t="shared" si="30"/>
        <v>Tuesday</v>
      </c>
      <c r="M337" s="70">
        <f t="shared" si="31"/>
        <v>44243.916666666664</v>
      </c>
      <c r="N337" s="70">
        <f t="shared" si="32"/>
        <v>44242.916666666664</v>
      </c>
      <c r="O337" s="76"/>
      <c r="P337" s="4"/>
    </row>
    <row r="338" spans="1:16" x14ac:dyDescent="0.2">
      <c r="A338" s="4" t="s">
        <v>24</v>
      </c>
      <c r="B338" s="4" t="s">
        <v>63</v>
      </c>
      <c r="C338" s="4" t="s">
        <v>13</v>
      </c>
      <c r="D338" s="4"/>
      <c r="E338" s="4"/>
      <c r="F338" s="4"/>
      <c r="G338" s="7">
        <v>1410</v>
      </c>
      <c r="H338" s="13" t="s">
        <v>65</v>
      </c>
      <c r="I338" s="4" t="s">
        <v>50</v>
      </c>
      <c r="J338" s="6">
        <v>44244</v>
      </c>
      <c r="K338" s="5" cm="1">
        <f t="array" ref="K338">IF(OR(L338="Monday", OR( L338="Wednesday", L338="Saturday")), J338+2, IF(OR(L338="Tuesday", OR(L338="Sunday", L338="Thursday")), J338+1, IF(L338="Friday", J338+3, NA)))</f>
        <v>44246</v>
      </c>
      <c r="L338" s="6" t="str">
        <f t="shared" si="30"/>
        <v>Wednesday</v>
      </c>
      <c r="M338" s="70">
        <f t="shared" si="31"/>
        <v>44244.916666666664</v>
      </c>
      <c r="N338" s="70">
        <f t="shared" si="32"/>
        <v>44243.916666666664</v>
      </c>
      <c r="O338" s="76"/>
      <c r="P338" s="4"/>
    </row>
    <row r="339" spans="1:16" x14ac:dyDescent="0.2">
      <c r="A339" s="4" t="s">
        <v>24</v>
      </c>
      <c r="B339" s="4" t="s">
        <v>63</v>
      </c>
      <c r="C339" s="4" t="s">
        <v>13</v>
      </c>
      <c r="D339" s="4"/>
      <c r="E339" s="4"/>
      <c r="F339" s="4"/>
      <c r="G339" s="7">
        <v>968</v>
      </c>
      <c r="H339" s="13" t="s">
        <v>65</v>
      </c>
      <c r="I339" s="4" t="s">
        <v>51</v>
      </c>
      <c r="J339" s="6">
        <v>44244</v>
      </c>
      <c r="K339" s="5" cm="1">
        <f t="array" ref="K339">IF(OR(L339="Monday", OR( L339="Wednesday", L339="Saturday")), J339+2, IF(OR(L339="Tuesday", OR(L339="Sunday", L339="Thursday")), J339+1, IF(L339="Friday", J339+3, NA)))</f>
        <v>44246</v>
      </c>
      <c r="L339" s="6" t="str">
        <f t="shared" si="30"/>
        <v>Wednesday</v>
      </c>
      <c r="M339" s="70">
        <f t="shared" si="31"/>
        <v>44244.916666666664</v>
      </c>
      <c r="N339" s="70">
        <f t="shared" si="32"/>
        <v>44243.916666666664</v>
      </c>
      <c r="O339" s="76"/>
      <c r="P339" s="4"/>
    </row>
    <row r="340" spans="1:16" x14ac:dyDescent="0.2">
      <c r="A340" s="4" t="s">
        <v>22</v>
      </c>
      <c r="B340" s="4" t="s">
        <v>63</v>
      </c>
      <c r="C340" s="4" t="s">
        <v>13</v>
      </c>
      <c r="D340" s="4"/>
      <c r="E340" s="4"/>
      <c r="F340" s="4"/>
      <c r="G340" s="7">
        <v>7.6</v>
      </c>
      <c r="H340" s="4" t="s">
        <v>62</v>
      </c>
      <c r="I340" s="4" t="s">
        <v>50</v>
      </c>
      <c r="J340" s="6">
        <v>44244</v>
      </c>
      <c r="K340" s="5" cm="1">
        <f t="array" ref="K340">IF(OR(L340="Monday", OR( L340="Wednesday", L340="Saturday")), J340+2, IF(OR(L340="Tuesday", OR(L340="Sunday", L340="Thursday")), J340+1, IF(L340="Friday", J340+3, NA)))</f>
        <v>44246</v>
      </c>
      <c r="L340" s="6" t="str">
        <f t="shared" si="30"/>
        <v>Wednesday</v>
      </c>
      <c r="M340" s="70">
        <f t="shared" si="31"/>
        <v>44244.916666666664</v>
      </c>
      <c r="N340" s="70">
        <f t="shared" si="32"/>
        <v>44243.916666666664</v>
      </c>
      <c r="O340" s="76"/>
      <c r="P340" s="4"/>
    </row>
    <row r="341" spans="1:16" x14ac:dyDescent="0.2">
      <c r="A341" s="4" t="s">
        <v>22</v>
      </c>
      <c r="B341" s="4" t="s">
        <v>63</v>
      </c>
      <c r="C341" s="4" t="s">
        <v>13</v>
      </c>
      <c r="D341" s="4"/>
      <c r="E341" s="4"/>
      <c r="F341" s="4"/>
      <c r="G341" s="7">
        <v>7.6</v>
      </c>
      <c r="H341" s="4" t="s">
        <v>62</v>
      </c>
      <c r="I341" s="4" t="s">
        <v>51</v>
      </c>
      <c r="J341" s="6">
        <v>44244</v>
      </c>
      <c r="K341" s="5" cm="1">
        <f t="array" ref="K341">IF(OR(L341="Monday", OR( L341="Wednesday", L341="Saturday")), J341+2, IF(OR(L341="Tuesday", OR(L341="Sunday", L341="Thursday")), J341+1, IF(L341="Friday", J341+3, NA)))</f>
        <v>44246</v>
      </c>
      <c r="L341" s="6" t="str">
        <f t="shared" si="30"/>
        <v>Wednesday</v>
      </c>
      <c r="M341" s="70">
        <f t="shared" si="31"/>
        <v>44244.916666666664</v>
      </c>
      <c r="N341" s="70">
        <f t="shared" si="32"/>
        <v>44243.916666666664</v>
      </c>
      <c r="O341" s="76"/>
      <c r="P341" s="4"/>
    </row>
    <row r="342" spans="1:16" x14ac:dyDescent="0.2">
      <c r="A342" s="4" t="s">
        <v>21</v>
      </c>
      <c r="B342" s="4" t="s">
        <v>64</v>
      </c>
      <c r="C342" s="4" t="s">
        <v>13</v>
      </c>
      <c r="D342" s="4"/>
      <c r="E342" s="4"/>
      <c r="F342" s="4"/>
      <c r="G342" s="7">
        <v>19.5</v>
      </c>
      <c r="H342" s="4" t="s">
        <v>14</v>
      </c>
      <c r="I342" s="4" t="s">
        <v>50</v>
      </c>
      <c r="J342" s="6">
        <v>44244</v>
      </c>
      <c r="K342" s="5" cm="1">
        <f t="array" ref="K342">IF(OR(L342="Monday", OR( L342="Wednesday", L342="Saturday")), J342+2, IF(OR(L342="Tuesday", OR(L342="Sunday", L342="Thursday")), J342+1, IF(L342="Friday", J342+3, NA)))</f>
        <v>44246</v>
      </c>
      <c r="L342" s="6" t="str">
        <f t="shared" si="30"/>
        <v>Wednesday</v>
      </c>
      <c r="M342" s="70">
        <f t="shared" si="31"/>
        <v>44244.916666666664</v>
      </c>
      <c r="N342" s="70">
        <f t="shared" si="32"/>
        <v>44243.916666666664</v>
      </c>
      <c r="O342" s="76"/>
      <c r="P342" s="4"/>
    </row>
    <row r="343" spans="1:16" x14ac:dyDescent="0.2">
      <c r="A343" s="4" t="s">
        <v>21</v>
      </c>
      <c r="B343" s="4" t="s">
        <v>64</v>
      </c>
      <c r="C343" s="4" t="s">
        <v>13</v>
      </c>
      <c r="D343" s="4"/>
      <c r="E343" s="4"/>
      <c r="F343" s="4"/>
      <c r="G343" s="7">
        <v>19.399999999999999</v>
      </c>
      <c r="H343" s="4" t="s">
        <v>14</v>
      </c>
      <c r="I343" s="4" t="s">
        <v>50</v>
      </c>
      <c r="J343" s="6">
        <v>44244</v>
      </c>
      <c r="K343" s="5" cm="1">
        <f t="array" ref="K343">IF(OR(L343="Monday", OR( L343="Wednesday", L343="Saturday")), J343+2, IF(OR(L343="Tuesday", OR(L343="Sunday", L343="Thursday")), J343+1, IF(L343="Friday", J343+3, NA)))</f>
        <v>44246</v>
      </c>
      <c r="L343" s="6" t="str">
        <f t="shared" si="30"/>
        <v>Wednesday</v>
      </c>
      <c r="M343" s="70">
        <f t="shared" si="31"/>
        <v>44244.916666666664</v>
      </c>
      <c r="N343" s="70">
        <f t="shared" si="32"/>
        <v>44243.916666666664</v>
      </c>
      <c r="O343" s="76"/>
      <c r="P343" s="4"/>
    </row>
    <row r="344" spans="1:16" x14ac:dyDescent="0.2">
      <c r="A344" s="4" t="s">
        <v>21</v>
      </c>
      <c r="B344" s="4" t="s">
        <v>64</v>
      </c>
      <c r="C344" s="4" t="s">
        <v>13</v>
      </c>
      <c r="D344" s="4"/>
      <c r="E344" s="4"/>
      <c r="F344" s="4"/>
      <c r="G344" s="7">
        <v>16.7</v>
      </c>
      <c r="H344" s="4" t="s">
        <v>14</v>
      </c>
      <c r="I344" s="4" t="s">
        <v>51</v>
      </c>
      <c r="J344" s="6">
        <v>44244</v>
      </c>
      <c r="K344" s="5" cm="1">
        <f t="array" ref="K344">IF(OR(L344="Monday", OR( L344="Wednesday", L344="Saturday")), J344+2, IF(OR(L344="Tuesday", OR(L344="Sunday", L344="Thursday")), J344+1, IF(L344="Friday", J344+3, NA)))</f>
        <v>44246</v>
      </c>
      <c r="L344" s="6" t="str">
        <f t="shared" si="30"/>
        <v>Wednesday</v>
      </c>
      <c r="M344" s="70">
        <f t="shared" si="31"/>
        <v>44244.916666666664</v>
      </c>
      <c r="N344" s="70">
        <f t="shared" si="32"/>
        <v>44243.916666666664</v>
      </c>
      <c r="O344" s="76"/>
      <c r="P344" s="4"/>
    </row>
    <row r="345" spans="1:16" x14ac:dyDescent="0.2">
      <c r="A345" s="4" t="s">
        <v>21</v>
      </c>
      <c r="B345" s="4" t="s">
        <v>64</v>
      </c>
      <c r="C345" s="4" t="s">
        <v>13</v>
      </c>
      <c r="D345" s="4"/>
      <c r="E345" s="4"/>
      <c r="F345" s="4"/>
      <c r="G345" s="7">
        <v>17.2</v>
      </c>
      <c r="H345" s="4" t="s">
        <v>14</v>
      </c>
      <c r="I345" s="4" t="s">
        <v>51</v>
      </c>
      <c r="J345" s="6">
        <v>44244</v>
      </c>
      <c r="K345" s="5" cm="1">
        <f t="array" ref="K345">IF(OR(L345="Monday", OR( L345="Wednesday", L345="Saturday")), J345+2, IF(OR(L345="Tuesday", OR(L345="Sunday", L345="Thursday")), J345+1, IF(L345="Friday", J345+3, NA)))</f>
        <v>44246</v>
      </c>
      <c r="L345" s="6" t="str">
        <f t="shared" si="30"/>
        <v>Wednesday</v>
      </c>
      <c r="M345" s="70">
        <f t="shared" si="31"/>
        <v>44244.916666666664</v>
      </c>
      <c r="N345" s="70">
        <f t="shared" si="32"/>
        <v>44243.916666666664</v>
      </c>
      <c r="O345" s="76"/>
      <c r="P345" s="4"/>
    </row>
    <row r="346" spans="1:16" x14ac:dyDescent="0.2">
      <c r="A346" s="4" t="s">
        <v>12</v>
      </c>
      <c r="B346" s="4" t="s">
        <v>63</v>
      </c>
      <c r="C346" s="4" t="s">
        <v>13</v>
      </c>
      <c r="D346" s="4">
        <v>1.1528</v>
      </c>
      <c r="E346" s="4">
        <v>1.1559999999999999</v>
      </c>
      <c r="F346" s="4">
        <v>0.01</v>
      </c>
      <c r="G346" s="7">
        <f>1000*(E346-D346)/F346</f>
        <v>319.99999999998698</v>
      </c>
      <c r="H346" s="4" t="s">
        <v>14</v>
      </c>
      <c r="I346" s="4" t="s">
        <v>50</v>
      </c>
      <c r="J346" s="6">
        <v>44244</v>
      </c>
      <c r="K346" s="5" cm="1">
        <f t="array" ref="K346">IF(OR(L346="Monday", OR( L346="Wednesday", L346="Saturday")), J346+2, IF(OR(L346="Tuesday", OR(L346="Sunday", L346="Thursday")), J346+1, IF(L346="Friday", J346+3, NA)))</f>
        <v>44246</v>
      </c>
      <c r="L346" s="6" t="str">
        <f t="shared" si="30"/>
        <v>Wednesday</v>
      </c>
      <c r="M346" s="70">
        <f t="shared" si="31"/>
        <v>44244.916666666664</v>
      </c>
      <c r="N346" s="70">
        <f t="shared" si="32"/>
        <v>44243.916666666664</v>
      </c>
      <c r="O346" s="76"/>
      <c r="P346" s="4"/>
    </row>
    <row r="347" spans="1:16" x14ac:dyDescent="0.2">
      <c r="A347" s="4" t="s">
        <v>12</v>
      </c>
      <c r="B347" s="4" t="s">
        <v>63</v>
      </c>
      <c r="C347" s="4" t="s">
        <v>13</v>
      </c>
      <c r="D347" s="4">
        <v>1.1412</v>
      </c>
      <c r="E347" s="4">
        <v>1.1436999999999999</v>
      </c>
      <c r="F347" s="7">
        <v>0.01</v>
      </c>
      <c r="G347" s="7">
        <f>1000*(E347-D347)/F347</f>
        <v>249.99999999999466</v>
      </c>
      <c r="H347" s="4" t="s">
        <v>14</v>
      </c>
      <c r="I347" s="4" t="s">
        <v>50</v>
      </c>
      <c r="J347" s="6">
        <v>44244</v>
      </c>
      <c r="K347" s="5" cm="1">
        <f t="array" ref="K347">IF(OR(L347="Monday", OR( L347="Wednesday", L347="Saturday")), J347+2, IF(OR(L347="Tuesday", OR(L347="Sunday", L347="Thursday")), J347+1, IF(L347="Friday", J347+3, NA)))</f>
        <v>44246</v>
      </c>
      <c r="L347" s="6" t="str">
        <f t="shared" si="30"/>
        <v>Wednesday</v>
      </c>
      <c r="M347" s="70">
        <f t="shared" si="31"/>
        <v>44244.916666666664</v>
      </c>
      <c r="N347" s="70">
        <f t="shared" si="32"/>
        <v>44243.916666666664</v>
      </c>
      <c r="O347" s="76"/>
      <c r="P347" s="4"/>
    </row>
    <row r="348" spans="1:16" x14ac:dyDescent="0.2">
      <c r="A348" s="4" t="s">
        <v>19</v>
      </c>
      <c r="B348" s="4" t="s">
        <v>63</v>
      </c>
      <c r="C348" s="4" t="s">
        <v>13</v>
      </c>
      <c r="D348" s="4">
        <v>4.4560000000000004</v>
      </c>
      <c r="E348" s="4">
        <v>4.5091999999999999</v>
      </c>
      <c r="F348" s="7">
        <v>0.05</v>
      </c>
      <c r="G348" s="7">
        <f>1000*(E348-D348)/F348</f>
        <v>1063.9999999999893</v>
      </c>
      <c r="H348" s="4" t="s">
        <v>14</v>
      </c>
      <c r="I348" s="4" t="s">
        <v>50</v>
      </c>
      <c r="J348" s="6">
        <v>44244</v>
      </c>
      <c r="K348" s="5" cm="1">
        <f t="array" ref="K348">IF(OR(L348="Monday", OR( L348="Wednesday", L348="Saturday")), J348+2, IF(OR(L348="Tuesday", OR(L348="Sunday", L348="Thursday")), J348+1, IF(L348="Friday", J348+3, NA)))</f>
        <v>44246</v>
      </c>
      <c r="L348" s="6" t="str">
        <f t="shared" si="30"/>
        <v>Wednesday</v>
      </c>
      <c r="M348" s="70">
        <f t="shared" si="31"/>
        <v>44244.916666666664</v>
      </c>
      <c r="N348" s="70">
        <f t="shared" si="32"/>
        <v>44243.916666666664</v>
      </c>
      <c r="O348" s="76"/>
      <c r="P348" s="4"/>
    </row>
    <row r="349" spans="1:16" x14ac:dyDescent="0.2">
      <c r="A349" s="9" t="s">
        <v>19</v>
      </c>
      <c r="B349" s="9" t="s">
        <v>63</v>
      </c>
      <c r="C349" s="9" t="s">
        <v>13</v>
      </c>
      <c r="D349" s="9">
        <v>4.4767999999999999</v>
      </c>
      <c r="E349" s="9">
        <v>4.6283000000000003</v>
      </c>
      <c r="F349" s="27">
        <v>6.3E-2</v>
      </c>
      <c r="G349" s="27" t="e">
        <f>NA()</f>
        <v>#N/A</v>
      </c>
      <c r="H349" s="9" t="s">
        <v>14</v>
      </c>
      <c r="I349" s="9" t="s">
        <v>50</v>
      </c>
      <c r="J349" s="10">
        <v>44244</v>
      </c>
      <c r="K349" s="73" cm="1">
        <f t="array" ref="K349">IF(OR(L349="Monday", OR( L349="Wednesday", L349="Saturday")), J349+2, IF(OR(L349="Tuesday", OR(L349="Sunday", L349="Thursday")), J349+1, IF(L349="Friday", J349+3, NA)))</f>
        <v>44246</v>
      </c>
      <c r="L349" s="10" t="str">
        <f t="shared" si="30"/>
        <v>Wednesday</v>
      </c>
      <c r="M349" s="74">
        <f t="shared" si="31"/>
        <v>44244.916666666664</v>
      </c>
      <c r="N349" s="74">
        <f t="shared" si="32"/>
        <v>44243.916666666664</v>
      </c>
      <c r="O349" s="77" t="s">
        <v>60</v>
      </c>
      <c r="P349" s="4"/>
    </row>
    <row r="350" spans="1:16" x14ac:dyDescent="0.2">
      <c r="A350" s="4" t="s">
        <v>12</v>
      </c>
      <c r="B350" s="4" t="s">
        <v>63</v>
      </c>
      <c r="C350" s="4" t="s">
        <v>13</v>
      </c>
      <c r="D350" s="4">
        <v>1.1467000000000001</v>
      </c>
      <c r="E350" s="4">
        <v>1.1499999999999999</v>
      </c>
      <c r="F350" s="7">
        <v>0.01</v>
      </c>
      <c r="G350" s="7">
        <f>1000*(E350-D350)/F350</f>
        <v>329.99999999998585</v>
      </c>
      <c r="H350" s="4" t="s">
        <v>14</v>
      </c>
      <c r="I350" s="4" t="s">
        <v>51</v>
      </c>
      <c r="J350" s="6">
        <v>44244</v>
      </c>
      <c r="K350" s="5" cm="1">
        <f t="array" ref="K350">IF(OR(L350="Monday", OR( L350="Wednesday", L350="Saturday")), J350+2, IF(OR(L350="Tuesday", OR(L350="Sunday", L350="Thursday")), J350+1, IF(L350="Friday", J350+3, NA)))</f>
        <v>44246</v>
      </c>
      <c r="L350" s="6" t="str">
        <f t="shared" si="30"/>
        <v>Wednesday</v>
      </c>
      <c r="M350" s="70">
        <f t="shared" si="31"/>
        <v>44244.916666666664</v>
      </c>
      <c r="N350" s="70">
        <f t="shared" si="32"/>
        <v>44243.916666666664</v>
      </c>
      <c r="O350" s="76"/>
      <c r="P350" s="4"/>
    </row>
    <row r="351" spans="1:16" x14ac:dyDescent="0.2">
      <c r="A351" s="4" t="s">
        <v>12</v>
      </c>
      <c r="B351" s="4" t="s">
        <v>63</v>
      </c>
      <c r="C351" s="4" t="s">
        <v>13</v>
      </c>
      <c r="D351" s="4">
        <v>1.1405000000000001</v>
      </c>
      <c r="E351" s="4">
        <v>1.143</v>
      </c>
      <c r="F351" s="7">
        <v>0.01</v>
      </c>
      <c r="G351" s="7">
        <f>1000*(E351-D351)/F351</f>
        <v>249.99999999999466</v>
      </c>
      <c r="H351" s="4" t="s">
        <v>14</v>
      </c>
      <c r="I351" s="4" t="s">
        <v>51</v>
      </c>
      <c r="J351" s="6">
        <v>44244</v>
      </c>
      <c r="K351" s="5" cm="1">
        <f t="array" ref="K351">IF(OR(L351="Monday", OR( L351="Wednesday", L351="Saturday")), J351+2, IF(OR(L351="Tuesday", OR(L351="Sunday", L351="Thursday")), J351+1, IF(L351="Friday", J351+3, NA)))</f>
        <v>44246</v>
      </c>
      <c r="L351" s="6" t="str">
        <f t="shared" si="30"/>
        <v>Wednesday</v>
      </c>
      <c r="M351" s="70">
        <f t="shared" si="31"/>
        <v>44244.916666666664</v>
      </c>
      <c r="N351" s="70">
        <f t="shared" si="32"/>
        <v>44243.916666666664</v>
      </c>
      <c r="O351" s="76"/>
      <c r="P351" s="4"/>
    </row>
    <row r="352" spans="1:16" x14ac:dyDescent="0.2">
      <c r="A352" s="4" t="s">
        <v>19</v>
      </c>
      <c r="B352" s="4" t="s">
        <v>63</v>
      </c>
      <c r="C352" s="4" t="s">
        <v>13</v>
      </c>
      <c r="D352" s="4">
        <v>4.4325000000000001</v>
      </c>
      <c r="E352" s="4">
        <v>4.47</v>
      </c>
      <c r="F352" s="7">
        <v>0.05</v>
      </c>
      <c r="G352" s="7">
        <f>1000*(E352-D352)/F352</f>
        <v>749.99999999999284</v>
      </c>
      <c r="H352" s="4" t="s">
        <v>14</v>
      </c>
      <c r="I352" s="4" t="s">
        <v>51</v>
      </c>
      <c r="J352" s="6">
        <v>44244</v>
      </c>
      <c r="K352" s="5" cm="1">
        <f t="array" ref="K352">IF(OR(L352="Monday", OR( L352="Wednesday", L352="Saturday")), J352+2, IF(OR(L352="Tuesday", OR(L352="Sunday", L352="Thursday")), J352+1, IF(L352="Friday", J352+3, NA)))</f>
        <v>44246</v>
      </c>
      <c r="L352" s="6" t="str">
        <f t="shared" si="30"/>
        <v>Wednesday</v>
      </c>
      <c r="M352" s="70">
        <f t="shared" si="31"/>
        <v>44244.916666666664</v>
      </c>
      <c r="N352" s="70">
        <f t="shared" si="32"/>
        <v>44243.916666666664</v>
      </c>
      <c r="O352" s="76"/>
      <c r="P352" s="4"/>
    </row>
    <row r="353" spans="1:16" x14ac:dyDescent="0.2">
      <c r="A353" s="4" t="s">
        <v>19</v>
      </c>
      <c r="B353" s="4" t="s">
        <v>63</v>
      </c>
      <c r="C353" s="4" t="s">
        <v>13</v>
      </c>
      <c r="D353" s="4">
        <v>4.4977999999999998</v>
      </c>
      <c r="E353" s="4">
        <v>4.5362999999999998</v>
      </c>
      <c r="F353" s="7">
        <v>0.05</v>
      </c>
      <c r="G353" s="7">
        <f>1000*(E353-D353)/F353</f>
        <v>769.99999999999955</v>
      </c>
      <c r="H353" s="4" t="s">
        <v>14</v>
      </c>
      <c r="I353" s="4" t="s">
        <v>51</v>
      </c>
      <c r="J353" s="6">
        <v>44244</v>
      </c>
      <c r="K353" s="5" cm="1">
        <f t="array" ref="K353">IF(OR(L353="Monday", OR( L353="Wednesday", L353="Saturday")), J353+2, IF(OR(L353="Tuesday", OR(L353="Sunday", L353="Thursday")), J353+1, IF(L353="Friday", J353+3, NA)))</f>
        <v>44246</v>
      </c>
      <c r="L353" s="6" t="str">
        <f t="shared" si="30"/>
        <v>Wednesday</v>
      </c>
      <c r="M353" s="70">
        <f t="shared" si="31"/>
        <v>44244.916666666664</v>
      </c>
      <c r="N353" s="70">
        <f t="shared" si="32"/>
        <v>44243.916666666664</v>
      </c>
      <c r="O353" s="76"/>
      <c r="P353" s="4"/>
    </row>
    <row r="354" spans="1:16" ht="16.5" customHeight="1" x14ac:dyDescent="0.2">
      <c r="A354" s="4" t="s">
        <v>24</v>
      </c>
      <c r="B354" s="4" t="s">
        <v>63</v>
      </c>
      <c r="C354" s="4" t="s">
        <v>13</v>
      </c>
      <c r="D354" s="4"/>
      <c r="E354" s="4"/>
      <c r="F354" s="4"/>
      <c r="G354" s="7">
        <v>1408</v>
      </c>
      <c r="H354" s="13" t="s">
        <v>65</v>
      </c>
      <c r="I354" s="4" t="s">
        <v>50</v>
      </c>
      <c r="J354" s="6">
        <v>44245</v>
      </c>
      <c r="K354" s="5" cm="1">
        <f t="array" ref="K354">IF(OR(L354="Monday", OR( L354="Wednesday", L354="Saturday")), J354+2, IF(OR(L354="Tuesday", OR(L354="Sunday", L354="Thursday")), J354+1, IF(L354="Friday", J354+3, NA)))</f>
        <v>44246</v>
      </c>
      <c r="L354" s="6" t="str">
        <f t="shared" si="30"/>
        <v>Thursday</v>
      </c>
      <c r="M354" s="70">
        <f t="shared" si="31"/>
        <v>44245.916666666664</v>
      </c>
      <c r="N354" s="70">
        <f t="shared" si="32"/>
        <v>44244.916666666664</v>
      </c>
      <c r="O354" s="76"/>
      <c r="P354" s="4"/>
    </row>
    <row r="355" spans="1:16" ht="16.5" customHeight="1" x14ac:dyDescent="0.2">
      <c r="A355" s="4" t="s">
        <v>24</v>
      </c>
      <c r="B355" s="4" t="s">
        <v>63</v>
      </c>
      <c r="C355" s="4" t="s">
        <v>13</v>
      </c>
      <c r="D355" s="4"/>
      <c r="E355" s="4"/>
      <c r="F355" s="4"/>
      <c r="G355" s="7">
        <v>947</v>
      </c>
      <c r="H355" s="13" t="s">
        <v>65</v>
      </c>
      <c r="I355" s="4" t="s">
        <v>51</v>
      </c>
      <c r="J355" s="6">
        <v>44245</v>
      </c>
      <c r="K355" s="5" cm="1">
        <f t="array" ref="K355">IF(OR(L355="Monday", OR( L355="Wednesday", L355="Saturday")), J355+2, IF(OR(L355="Tuesday", OR(L355="Sunday", L355="Thursday")), J355+1, IF(L355="Friday", J355+3, NA)))</f>
        <v>44246</v>
      </c>
      <c r="L355" s="6" t="str">
        <f t="shared" si="30"/>
        <v>Thursday</v>
      </c>
      <c r="M355" s="70">
        <f t="shared" si="31"/>
        <v>44245.916666666664</v>
      </c>
      <c r="N355" s="70">
        <f t="shared" si="32"/>
        <v>44244.916666666664</v>
      </c>
      <c r="O355" s="76"/>
      <c r="P355" s="4"/>
    </row>
    <row r="356" spans="1:16" ht="16.5" customHeight="1" x14ac:dyDescent="0.2">
      <c r="A356" s="4" t="s">
        <v>22</v>
      </c>
      <c r="B356" s="4" t="s">
        <v>63</v>
      </c>
      <c r="C356" s="4" t="s">
        <v>13</v>
      </c>
      <c r="D356" s="4"/>
      <c r="E356" s="4"/>
      <c r="F356" s="4"/>
      <c r="G356" s="7">
        <v>7.7</v>
      </c>
      <c r="H356" s="4" t="s">
        <v>62</v>
      </c>
      <c r="I356" s="4" t="s">
        <v>50</v>
      </c>
      <c r="J356" s="6">
        <v>44245</v>
      </c>
      <c r="K356" s="5" cm="1">
        <f t="array" ref="K356">IF(OR(L356="Monday", OR( L356="Wednesday", L356="Saturday")), J356+2, IF(OR(L356="Tuesday", OR(L356="Sunday", L356="Thursday")), J356+1, IF(L356="Friday", J356+3, NA)))</f>
        <v>44246</v>
      </c>
      <c r="L356" s="6" t="str">
        <f t="shared" si="30"/>
        <v>Thursday</v>
      </c>
      <c r="M356" s="70">
        <f t="shared" si="31"/>
        <v>44245.916666666664</v>
      </c>
      <c r="N356" s="70">
        <f t="shared" si="32"/>
        <v>44244.916666666664</v>
      </c>
      <c r="O356" s="76"/>
      <c r="P356" s="4"/>
    </row>
    <row r="357" spans="1:16" ht="16.5" customHeight="1" x14ac:dyDescent="0.2">
      <c r="A357" s="4" t="s">
        <v>22</v>
      </c>
      <c r="B357" s="4" t="s">
        <v>63</v>
      </c>
      <c r="C357" s="4" t="s">
        <v>13</v>
      </c>
      <c r="D357" s="4"/>
      <c r="E357" s="4"/>
      <c r="F357" s="4"/>
      <c r="G357" s="7">
        <v>7.6</v>
      </c>
      <c r="H357" s="4" t="s">
        <v>62</v>
      </c>
      <c r="I357" s="4" t="s">
        <v>51</v>
      </c>
      <c r="J357" s="6">
        <v>44245</v>
      </c>
      <c r="K357" s="5" cm="1">
        <f t="array" ref="K357">IF(OR(L357="Monday", OR( L357="Wednesday", L357="Saturday")), J357+2, IF(OR(L357="Tuesday", OR(L357="Sunday", L357="Thursday")), J357+1, IF(L357="Friday", J357+3, NA)))</f>
        <v>44246</v>
      </c>
      <c r="L357" s="6" t="str">
        <f t="shared" si="30"/>
        <v>Thursday</v>
      </c>
      <c r="M357" s="70">
        <f t="shared" si="31"/>
        <v>44245.916666666664</v>
      </c>
      <c r="N357" s="70">
        <f t="shared" si="32"/>
        <v>44244.916666666664</v>
      </c>
      <c r="O357" s="76"/>
      <c r="P357" s="4"/>
    </row>
    <row r="358" spans="1:16" ht="16.5" customHeight="1" x14ac:dyDescent="0.2">
      <c r="A358" s="4" t="s">
        <v>21</v>
      </c>
      <c r="B358" s="4" t="s">
        <v>64</v>
      </c>
      <c r="C358" s="4" t="s">
        <v>13</v>
      </c>
      <c r="D358" s="4"/>
      <c r="E358" s="4"/>
      <c r="F358" s="4"/>
      <c r="G358" s="7">
        <v>18.7</v>
      </c>
      <c r="H358" s="4" t="s">
        <v>14</v>
      </c>
      <c r="I358" s="4" t="s">
        <v>50</v>
      </c>
      <c r="J358" s="6">
        <v>44245</v>
      </c>
      <c r="K358" s="5" cm="1">
        <f t="array" ref="K358">IF(OR(L358="Monday", OR( L358="Wednesday", L358="Saturday")), J358+2, IF(OR(L358="Tuesday", OR(L358="Sunday", L358="Thursday")), J358+1, IF(L358="Friday", J358+3, NA)))</f>
        <v>44246</v>
      </c>
      <c r="L358" s="6" t="str">
        <f t="shared" si="30"/>
        <v>Thursday</v>
      </c>
      <c r="M358" s="70">
        <f t="shared" si="31"/>
        <v>44245.916666666664</v>
      </c>
      <c r="N358" s="70">
        <f t="shared" si="32"/>
        <v>44244.916666666664</v>
      </c>
      <c r="O358" s="76"/>
      <c r="P358" s="4"/>
    </row>
    <row r="359" spans="1:16" ht="16.5" customHeight="1" x14ac:dyDescent="0.2">
      <c r="A359" s="4" t="s">
        <v>21</v>
      </c>
      <c r="B359" s="4" t="s">
        <v>64</v>
      </c>
      <c r="C359" s="4" t="s">
        <v>13</v>
      </c>
      <c r="D359" s="4"/>
      <c r="E359" s="4"/>
      <c r="F359" s="4"/>
      <c r="G359" s="7">
        <v>18.100000000000001</v>
      </c>
      <c r="H359" s="4" t="s">
        <v>14</v>
      </c>
      <c r="I359" s="4" t="s">
        <v>50</v>
      </c>
      <c r="J359" s="6">
        <v>44245</v>
      </c>
      <c r="K359" s="5" cm="1">
        <f t="array" ref="K359">IF(OR(L359="Monday", OR( L359="Wednesday", L359="Saturday")), J359+2, IF(OR(L359="Tuesday", OR(L359="Sunday", L359="Thursday")), J359+1, IF(L359="Friday", J359+3, NA)))</f>
        <v>44246</v>
      </c>
      <c r="L359" s="6" t="str">
        <f t="shared" si="30"/>
        <v>Thursday</v>
      </c>
      <c r="M359" s="70">
        <f t="shared" si="31"/>
        <v>44245.916666666664</v>
      </c>
      <c r="N359" s="70">
        <f t="shared" si="32"/>
        <v>44244.916666666664</v>
      </c>
      <c r="O359" s="76"/>
      <c r="P359" s="4"/>
    </row>
    <row r="360" spans="1:16" x14ac:dyDescent="0.2">
      <c r="A360" s="4" t="s">
        <v>21</v>
      </c>
      <c r="B360" s="4" t="s">
        <v>64</v>
      </c>
      <c r="C360" s="4" t="s">
        <v>13</v>
      </c>
      <c r="D360" s="4"/>
      <c r="E360" s="4"/>
      <c r="F360" s="4"/>
      <c r="G360" s="7">
        <v>19</v>
      </c>
      <c r="H360" s="4" t="s">
        <v>14</v>
      </c>
      <c r="I360" s="4" t="s">
        <v>51</v>
      </c>
      <c r="J360" s="6">
        <v>44245</v>
      </c>
      <c r="K360" s="5" cm="1">
        <f t="array" ref="K360">IF(OR(L360="Monday", OR( L360="Wednesday", L360="Saturday")), J360+2, IF(OR(L360="Tuesday", OR(L360="Sunday", L360="Thursday")), J360+1, IF(L360="Friday", J360+3, NA)))</f>
        <v>44246</v>
      </c>
      <c r="L360" s="6" t="str">
        <f t="shared" si="30"/>
        <v>Thursday</v>
      </c>
      <c r="M360" s="70">
        <f t="shared" si="31"/>
        <v>44245.916666666664</v>
      </c>
      <c r="N360" s="70">
        <f t="shared" si="32"/>
        <v>44244.916666666664</v>
      </c>
      <c r="O360" s="76"/>
      <c r="P360" s="4"/>
    </row>
    <row r="361" spans="1:16" x14ac:dyDescent="0.2">
      <c r="A361" s="4" t="s">
        <v>21</v>
      </c>
      <c r="B361" s="4" t="s">
        <v>64</v>
      </c>
      <c r="C361" s="4" t="s">
        <v>13</v>
      </c>
      <c r="D361" s="4"/>
      <c r="E361" s="4"/>
      <c r="F361" s="4"/>
      <c r="G361" s="7">
        <v>19.100000000000001</v>
      </c>
      <c r="H361" s="4" t="s">
        <v>14</v>
      </c>
      <c r="I361" s="4" t="s">
        <v>51</v>
      </c>
      <c r="J361" s="6">
        <v>44245</v>
      </c>
      <c r="K361" s="5" cm="1">
        <f t="array" ref="K361">IF(OR(L361="Monday", OR( L361="Wednesday", L361="Saturday")), J361+2, IF(OR(L361="Tuesday", OR(L361="Sunday", L361="Thursday")), J361+1, IF(L361="Friday", J361+3, NA)))</f>
        <v>44246</v>
      </c>
      <c r="L361" s="6" t="str">
        <f t="shared" si="30"/>
        <v>Thursday</v>
      </c>
      <c r="M361" s="70">
        <f t="shared" si="31"/>
        <v>44245.916666666664</v>
      </c>
      <c r="N361" s="70">
        <f t="shared" si="32"/>
        <v>44244.916666666664</v>
      </c>
      <c r="O361" s="76"/>
      <c r="P361" s="4"/>
    </row>
    <row r="362" spans="1:16" x14ac:dyDescent="0.2">
      <c r="A362" s="4" t="s">
        <v>12</v>
      </c>
      <c r="B362" s="4" t="s">
        <v>63</v>
      </c>
      <c r="C362" s="4" t="s">
        <v>13</v>
      </c>
      <c r="D362" s="4">
        <v>1.1291</v>
      </c>
      <c r="E362" s="4">
        <v>1.1319999999999999</v>
      </c>
      <c r="F362" s="7">
        <v>0.01</v>
      </c>
      <c r="G362" s="7">
        <f t="shared" ref="G362:G369" si="34">1000*(E362-D362)/F362</f>
        <v>289.99999999999028</v>
      </c>
      <c r="H362" s="4" t="s">
        <v>14</v>
      </c>
      <c r="I362" s="4" t="s">
        <v>51</v>
      </c>
      <c r="J362" s="6">
        <v>44245</v>
      </c>
      <c r="K362" s="5" cm="1">
        <f t="array" ref="K362">IF(OR(L362="Monday", OR( L362="Wednesday", L362="Saturday")), J362+2, IF(OR(L362="Tuesday", OR(L362="Sunday", L362="Thursday")), J362+1, IF(L362="Friday", J362+3, NA)))</f>
        <v>44246</v>
      </c>
      <c r="L362" s="6" t="str">
        <f t="shared" si="30"/>
        <v>Thursday</v>
      </c>
      <c r="M362" s="70">
        <f t="shared" si="31"/>
        <v>44245.916666666664</v>
      </c>
      <c r="N362" s="70">
        <f t="shared" si="32"/>
        <v>44244.916666666664</v>
      </c>
      <c r="O362" s="76"/>
      <c r="P362" s="4"/>
    </row>
    <row r="363" spans="1:16" x14ac:dyDescent="0.2">
      <c r="A363" s="4" t="s">
        <v>12</v>
      </c>
      <c r="B363" s="4" t="s">
        <v>63</v>
      </c>
      <c r="C363" s="4" t="s">
        <v>13</v>
      </c>
      <c r="D363" s="4">
        <v>1.1639999999999999</v>
      </c>
      <c r="E363" s="4">
        <v>1.1662999999999999</v>
      </c>
      <c r="F363" s="7">
        <v>0.01</v>
      </c>
      <c r="G363" s="7">
        <f t="shared" si="34"/>
        <v>229.99999999999687</v>
      </c>
      <c r="H363" s="4" t="s">
        <v>14</v>
      </c>
      <c r="I363" s="4" t="s">
        <v>51</v>
      </c>
      <c r="J363" s="6">
        <v>44245</v>
      </c>
      <c r="K363" s="5" cm="1">
        <f t="array" ref="K363">IF(OR(L363="Monday", OR( L363="Wednesday", L363="Saturday")), J363+2, IF(OR(L363="Tuesday", OR(L363="Sunday", L363="Thursday")), J363+1, IF(L363="Friday", J363+3, NA)))</f>
        <v>44246</v>
      </c>
      <c r="L363" s="6" t="str">
        <f t="shared" si="30"/>
        <v>Thursday</v>
      </c>
      <c r="M363" s="70">
        <f t="shared" si="31"/>
        <v>44245.916666666664</v>
      </c>
      <c r="N363" s="70">
        <f t="shared" si="32"/>
        <v>44244.916666666664</v>
      </c>
      <c r="O363" s="76"/>
      <c r="P363" s="4"/>
    </row>
    <row r="364" spans="1:16" x14ac:dyDescent="0.2">
      <c r="A364" s="4" t="s">
        <v>12</v>
      </c>
      <c r="B364" s="4" t="s">
        <v>63</v>
      </c>
      <c r="C364" s="4" t="s">
        <v>13</v>
      </c>
      <c r="D364" s="4">
        <v>1.1242000000000001</v>
      </c>
      <c r="E364" s="4">
        <v>1.1269</v>
      </c>
      <c r="F364" s="7">
        <v>0.01</v>
      </c>
      <c r="G364" s="7">
        <f t="shared" si="34"/>
        <v>269.99999999999244</v>
      </c>
      <c r="H364" s="4" t="s">
        <v>14</v>
      </c>
      <c r="I364" s="4" t="s">
        <v>50</v>
      </c>
      <c r="J364" s="6">
        <v>44245</v>
      </c>
      <c r="K364" s="5" cm="1">
        <f t="array" ref="K364">IF(OR(L364="Monday", OR( L364="Wednesday", L364="Saturday")), J364+2, IF(OR(L364="Tuesday", OR(L364="Sunday", L364="Thursday")), J364+1, IF(L364="Friday", J364+3, NA)))</f>
        <v>44246</v>
      </c>
      <c r="L364" s="6" t="str">
        <f t="shared" si="30"/>
        <v>Thursday</v>
      </c>
      <c r="M364" s="70">
        <f t="shared" si="31"/>
        <v>44245.916666666664</v>
      </c>
      <c r="N364" s="70">
        <f t="shared" si="32"/>
        <v>44244.916666666664</v>
      </c>
      <c r="O364" s="76"/>
      <c r="P364" s="4"/>
    </row>
    <row r="365" spans="1:16" x14ac:dyDescent="0.2">
      <c r="A365" s="4" t="s">
        <v>12</v>
      </c>
      <c r="B365" s="4" t="s">
        <v>63</v>
      </c>
      <c r="C365" s="4" t="s">
        <v>13</v>
      </c>
      <c r="D365" s="4">
        <v>1.131</v>
      </c>
      <c r="E365" s="4">
        <v>1.1335</v>
      </c>
      <c r="F365" s="7">
        <v>0.01</v>
      </c>
      <c r="G365" s="7">
        <f t="shared" si="34"/>
        <v>249.99999999999466</v>
      </c>
      <c r="H365" s="4" t="s">
        <v>14</v>
      </c>
      <c r="I365" s="4" t="s">
        <v>50</v>
      </c>
      <c r="J365" s="6">
        <v>44245</v>
      </c>
      <c r="K365" s="5" cm="1">
        <f t="array" ref="K365">IF(OR(L365="Monday", OR( L365="Wednesday", L365="Saturday")), J365+2, IF(OR(L365="Tuesday", OR(L365="Sunday", L365="Thursday")), J365+1, IF(L365="Friday", J365+3, NA)))</f>
        <v>44246</v>
      </c>
      <c r="L365" s="6" t="str">
        <f t="shared" si="30"/>
        <v>Thursday</v>
      </c>
      <c r="M365" s="70">
        <f t="shared" si="31"/>
        <v>44245.916666666664</v>
      </c>
      <c r="N365" s="70">
        <f t="shared" si="32"/>
        <v>44244.916666666664</v>
      </c>
      <c r="O365" s="76"/>
      <c r="P365" s="4"/>
    </row>
    <row r="366" spans="1:16" x14ac:dyDescent="0.2">
      <c r="A366" s="4" t="s">
        <v>19</v>
      </c>
      <c r="B366" s="4" t="s">
        <v>63</v>
      </c>
      <c r="C366" s="4" t="s">
        <v>13</v>
      </c>
      <c r="D366" s="4">
        <v>4.4020999999999999</v>
      </c>
      <c r="E366" s="4">
        <v>4.45</v>
      </c>
      <c r="F366" s="7">
        <v>0.05</v>
      </c>
      <c r="G366" s="7">
        <f t="shared" si="34"/>
        <v>958.00000000000546</v>
      </c>
      <c r="H366" s="4" t="s">
        <v>14</v>
      </c>
      <c r="I366" s="4" t="s">
        <v>50</v>
      </c>
      <c r="J366" s="6">
        <v>44245</v>
      </c>
      <c r="K366" s="5" cm="1">
        <f t="array" ref="K366">IF(OR(L366="Monday", OR( L366="Wednesday", L366="Saturday")), J366+2, IF(OR(L366="Tuesday", OR(L366="Sunday", L366="Thursday")), J366+1, IF(L366="Friday", J366+3, NA)))</f>
        <v>44246</v>
      </c>
      <c r="L366" s="6" t="str">
        <f t="shared" si="30"/>
        <v>Thursday</v>
      </c>
      <c r="M366" s="70">
        <f t="shared" si="31"/>
        <v>44245.916666666664</v>
      </c>
      <c r="N366" s="70">
        <f t="shared" si="32"/>
        <v>44244.916666666664</v>
      </c>
      <c r="O366" s="76"/>
      <c r="P366" s="4"/>
    </row>
    <row r="367" spans="1:16" x14ac:dyDescent="0.2">
      <c r="A367" s="4" t="s">
        <v>19</v>
      </c>
      <c r="B367" s="4" t="s">
        <v>63</v>
      </c>
      <c r="C367" s="4" t="s">
        <v>13</v>
      </c>
      <c r="D367" s="4">
        <v>4.4554999999999998</v>
      </c>
      <c r="E367" s="4">
        <v>4.5053999999999998</v>
      </c>
      <c r="F367" s="7">
        <v>0.05</v>
      </c>
      <c r="G367" s="7">
        <f t="shared" si="34"/>
        <v>998.00000000000102</v>
      </c>
      <c r="H367" s="4" t="s">
        <v>14</v>
      </c>
      <c r="I367" s="4" t="s">
        <v>50</v>
      </c>
      <c r="J367" s="6">
        <v>44245</v>
      </c>
      <c r="K367" s="5" cm="1">
        <f t="array" ref="K367">IF(OR(L367="Monday", OR( L367="Wednesday", L367="Saturday")), J367+2, IF(OR(L367="Tuesday", OR(L367="Sunday", L367="Thursday")), J367+1, IF(L367="Friday", J367+3, NA)))</f>
        <v>44246</v>
      </c>
      <c r="L367" s="6" t="str">
        <f t="shared" si="30"/>
        <v>Thursday</v>
      </c>
      <c r="M367" s="70">
        <f t="shared" si="31"/>
        <v>44245.916666666664</v>
      </c>
      <c r="N367" s="70">
        <f t="shared" si="32"/>
        <v>44244.916666666664</v>
      </c>
      <c r="O367" s="76"/>
      <c r="P367" s="4"/>
    </row>
    <row r="368" spans="1:16" x14ac:dyDescent="0.2">
      <c r="A368" s="4" t="s">
        <v>19</v>
      </c>
      <c r="B368" s="4" t="s">
        <v>63</v>
      </c>
      <c r="C368" s="4" t="s">
        <v>13</v>
      </c>
      <c r="D368" s="4">
        <v>4.4630000000000001</v>
      </c>
      <c r="E368" s="4">
        <v>4.4991000000000003</v>
      </c>
      <c r="F368" s="7">
        <v>5.0999999999999997E-2</v>
      </c>
      <c r="G368" s="7">
        <f t="shared" si="34"/>
        <v>707.84313725490676</v>
      </c>
      <c r="H368" s="4" t="s">
        <v>14</v>
      </c>
      <c r="I368" s="4" t="s">
        <v>51</v>
      </c>
      <c r="J368" s="6">
        <v>44245</v>
      </c>
      <c r="K368" s="5" cm="1">
        <f t="array" ref="K368">IF(OR(L368="Monday", OR( L368="Wednesday", L368="Saturday")), J368+2, IF(OR(L368="Tuesday", OR(L368="Sunday", L368="Thursday")), J368+1, IF(L368="Friday", J368+3, NA)))</f>
        <v>44246</v>
      </c>
      <c r="L368" s="6" t="str">
        <f t="shared" si="30"/>
        <v>Thursday</v>
      </c>
      <c r="M368" s="70">
        <f t="shared" si="31"/>
        <v>44245.916666666664</v>
      </c>
      <c r="N368" s="70">
        <f t="shared" si="32"/>
        <v>44244.916666666664</v>
      </c>
      <c r="O368" s="76"/>
      <c r="P368" s="4"/>
    </row>
    <row r="369" spans="1:16" x14ac:dyDescent="0.2">
      <c r="A369" s="4" t="s">
        <v>19</v>
      </c>
      <c r="B369" s="4" t="s">
        <v>63</v>
      </c>
      <c r="C369" s="4" t="s">
        <v>13</v>
      </c>
      <c r="D369" s="4">
        <v>4.4737999999999998</v>
      </c>
      <c r="E369" s="4">
        <v>4.5129999999999999</v>
      </c>
      <c r="F369" s="7">
        <v>5.2999999999999999E-2</v>
      </c>
      <c r="G369" s="7">
        <f t="shared" si="34"/>
        <v>739.62264150943633</v>
      </c>
      <c r="H369" s="4" t="s">
        <v>14</v>
      </c>
      <c r="I369" s="4" t="s">
        <v>51</v>
      </c>
      <c r="J369" s="6">
        <v>44245</v>
      </c>
      <c r="K369" s="5" cm="1">
        <f t="array" ref="K369">IF(OR(L369="Monday", OR( L369="Wednesday", L369="Saturday")), J369+2, IF(OR(L369="Tuesday", OR(L369="Sunday", L369="Thursday")), J369+1, IF(L369="Friday", J369+3, NA)))</f>
        <v>44246</v>
      </c>
      <c r="L369" s="6" t="str">
        <f t="shared" si="30"/>
        <v>Thursday</v>
      </c>
      <c r="M369" s="70">
        <f t="shared" si="31"/>
        <v>44245.916666666664</v>
      </c>
      <c r="N369" s="70">
        <f t="shared" si="32"/>
        <v>44244.916666666664</v>
      </c>
      <c r="O369" s="76"/>
      <c r="P369" s="4"/>
    </row>
    <row r="370" spans="1:16" ht="14.5" customHeight="1" x14ac:dyDescent="0.2">
      <c r="A370" s="4" t="s">
        <v>24</v>
      </c>
      <c r="B370" s="4" t="s">
        <v>63</v>
      </c>
      <c r="C370" s="4" t="s">
        <v>13</v>
      </c>
      <c r="D370" s="4"/>
      <c r="E370" s="4"/>
      <c r="F370" s="4"/>
      <c r="G370" s="7">
        <v>1200</v>
      </c>
      <c r="H370" s="13" t="s">
        <v>65</v>
      </c>
      <c r="I370" s="4" t="s">
        <v>50</v>
      </c>
      <c r="J370" s="6">
        <v>44246</v>
      </c>
      <c r="K370" s="5" cm="1">
        <f t="array" ref="K370">IF(OR(L370="Monday", OR( L370="Wednesday", L370="Saturday")), J370+2, IF(OR(L370="Tuesday", OR(L370="Sunday", L370="Thursday")), J370+1, IF(L370="Friday", J370+3, NA)))</f>
        <v>44249</v>
      </c>
      <c r="L370" s="6" t="str">
        <f t="shared" si="30"/>
        <v>Friday</v>
      </c>
      <c r="M370" s="70">
        <f t="shared" si="31"/>
        <v>44246.916666666664</v>
      </c>
      <c r="N370" s="70">
        <f t="shared" si="32"/>
        <v>44245.916666666664</v>
      </c>
      <c r="O370" s="76"/>
      <c r="P370" s="4"/>
    </row>
    <row r="371" spans="1:16" ht="14.5" customHeight="1" x14ac:dyDescent="0.2">
      <c r="A371" s="4" t="s">
        <v>24</v>
      </c>
      <c r="B371" s="4" t="s">
        <v>63</v>
      </c>
      <c r="C371" s="4" t="s">
        <v>13</v>
      </c>
      <c r="D371" s="4"/>
      <c r="E371" s="4"/>
      <c r="F371" s="4"/>
      <c r="G371" s="7">
        <v>905</v>
      </c>
      <c r="H371" s="13" t="s">
        <v>65</v>
      </c>
      <c r="I371" s="4" t="s">
        <v>51</v>
      </c>
      <c r="J371" s="6">
        <v>44246</v>
      </c>
      <c r="K371" s="5" cm="1">
        <f t="array" ref="K371">IF(OR(L371="Monday", OR( L371="Wednesday", L371="Saturday")), J371+2, IF(OR(L371="Tuesday", OR(L371="Sunday", L371="Thursday")), J371+1, IF(L371="Friday", J371+3, NA)))</f>
        <v>44249</v>
      </c>
      <c r="L371" s="6" t="str">
        <f t="shared" si="30"/>
        <v>Friday</v>
      </c>
      <c r="M371" s="70">
        <f t="shared" si="31"/>
        <v>44246.916666666664</v>
      </c>
      <c r="N371" s="70">
        <f t="shared" si="32"/>
        <v>44245.916666666664</v>
      </c>
      <c r="O371" s="76"/>
      <c r="P371" s="4"/>
    </row>
    <row r="372" spans="1:16" x14ac:dyDescent="0.2">
      <c r="A372" s="4" t="s">
        <v>22</v>
      </c>
      <c r="B372" s="4" t="s">
        <v>63</v>
      </c>
      <c r="C372" s="4" t="s">
        <v>13</v>
      </c>
      <c r="D372" s="4"/>
      <c r="E372" s="4"/>
      <c r="F372" s="4"/>
      <c r="G372" s="7">
        <v>7.5</v>
      </c>
      <c r="H372" s="4" t="s">
        <v>62</v>
      </c>
      <c r="I372" s="4" t="s">
        <v>50</v>
      </c>
      <c r="J372" s="6">
        <v>44246</v>
      </c>
      <c r="K372" s="5" cm="1">
        <f t="array" ref="K372">IF(OR(L372="Monday", OR( L372="Wednesday", L372="Saturday")), J372+2, IF(OR(L372="Tuesday", OR(L372="Sunday", L372="Thursday")), J372+1, IF(L372="Friday", J372+3, NA)))</f>
        <v>44249</v>
      </c>
      <c r="L372" s="6" t="str">
        <f t="shared" si="30"/>
        <v>Friday</v>
      </c>
      <c r="M372" s="70">
        <f t="shared" si="31"/>
        <v>44246.916666666664</v>
      </c>
      <c r="N372" s="70">
        <f t="shared" si="32"/>
        <v>44245.916666666664</v>
      </c>
      <c r="O372" s="76"/>
      <c r="P372" s="4"/>
    </row>
    <row r="373" spans="1:16" x14ac:dyDescent="0.2">
      <c r="A373" s="4" t="s">
        <v>22</v>
      </c>
      <c r="B373" s="4" t="s">
        <v>63</v>
      </c>
      <c r="C373" s="4" t="s">
        <v>13</v>
      </c>
      <c r="D373" s="4"/>
      <c r="E373" s="4"/>
      <c r="F373" s="4"/>
      <c r="G373" s="7">
        <v>7.4</v>
      </c>
      <c r="H373" s="4" t="s">
        <v>62</v>
      </c>
      <c r="I373" s="4" t="s">
        <v>51</v>
      </c>
      <c r="J373" s="6">
        <v>44246</v>
      </c>
      <c r="K373" s="5" cm="1">
        <f t="array" ref="K373">IF(OR(L373="Monday", OR( L373="Wednesday", L373="Saturday")), J373+2, IF(OR(L373="Tuesday", OR(L373="Sunday", L373="Thursday")), J373+1, IF(L373="Friday", J373+3, NA)))</f>
        <v>44249</v>
      </c>
      <c r="L373" s="6" t="str">
        <f t="shared" si="30"/>
        <v>Friday</v>
      </c>
      <c r="M373" s="70">
        <f t="shared" si="31"/>
        <v>44246.916666666664</v>
      </c>
      <c r="N373" s="70">
        <f t="shared" si="32"/>
        <v>44245.916666666664</v>
      </c>
      <c r="O373" s="76"/>
      <c r="P373" s="4"/>
    </row>
    <row r="374" spans="1:16" x14ac:dyDescent="0.2">
      <c r="A374" s="4" t="s">
        <v>21</v>
      </c>
      <c r="B374" s="4" t="s">
        <v>64</v>
      </c>
      <c r="C374" s="4" t="s">
        <v>55</v>
      </c>
      <c r="D374" s="4"/>
      <c r="E374" s="4"/>
      <c r="F374" s="4"/>
      <c r="G374" s="7">
        <v>17.399999999999999</v>
      </c>
      <c r="H374" s="4" t="s">
        <v>14</v>
      </c>
      <c r="I374" s="4" t="s">
        <v>50</v>
      </c>
      <c r="J374" s="6">
        <v>44246</v>
      </c>
      <c r="K374" s="5" cm="1">
        <f t="array" ref="K374">IF(OR(L374="Monday", OR( L374="Wednesday", L374="Saturday")), J374+2, IF(OR(L374="Tuesday", OR(L374="Sunday", L374="Thursday")), J374+1, IF(L374="Friday", J374+3, NA)))</f>
        <v>44249</v>
      </c>
      <c r="L374" s="6" t="str">
        <f t="shared" si="30"/>
        <v>Friday</v>
      </c>
      <c r="M374" s="70">
        <f t="shared" si="31"/>
        <v>44246.916666666664</v>
      </c>
      <c r="N374" s="70">
        <f t="shared" si="32"/>
        <v>44245.916666666664</v>
      </c>
      <c r="O374" s="76"/>
      <c r="P374" s="4"/>
    </row>
    <row r="375" spans="1:16" x14ac:dyDescent="0.2">
      <c r="A375" s="4" t="s">
        <v>21</v>
      </c>
      <c r="B375" s="4" t="s">
        <v>64</v>
      </c>
      <c r="C375" s="4" t="s">
        <v>55</v>
      </c>
      <c r="D375" s="4"/>
      <c r="E375" s="4"/>
      <c r="F375" s="4"/>
      <c r="G375" s="7">
        <v>17.2</v>
      </c>
      <c r="H375" s="4" t="s">
        <v>14</v>
      </c>
      <c r="I375" s="4" t="s">
        <v>50</v>
      </c>
      <c r="J375" s="6">
        <v>44246</v>
      </c>
      <c r="K375" s="5" cm="1">
        <f t="array" ref="K375">IF(OR(L375="Monday", OR( L375="Wednesday", L375="Saturday")), J375+2, IF(OR(L375="Tuesday", OR(L375="Sunday", L375="Thursday")), J375+1, IF(L375="Friday", J375+3, NA)))</f>
        <v>44249</v>
      </c>
      <c r="L375" s="6" t="str">
        <f t="shared" si="30"/>
        <v>Friday</v>
      </c>
      <c r="M375" s="70">
        <f t="shared" si="31"/>
        <v>44246.916666666664</v>
      </c>
      <c r="N375" s="70">
        <f t="shared" si="32"/>
        <v>44245.916666666664</v>
      </c>
      <c r="O375" s="76"/>
      <c r="P375" s="4"/>
    </row>
    <row r="376" spans="1:16" x14ac:dyDescent="0.2">
      <c r="A376" s="9" t="s">
        <v>21</v>
      </c>
      <c r="B376" s="9" t="s">
        <v>64</v>
      </c>
      <c r="C376" s="9" t="s">
        <v>55</v>
      </c>
      <c r="D376" s="9"/>
      <c r="E376" s="9"/>
      <c r="F376" s="9"/>
      <c r="G376" s="27">
        <v>14.3</v>
      </c>
      <c r="H376" s="9" t="s">
        <v>14</v>
      </c>
      <c r="I376" s="9" t="s">
        <v>51</v>
      </c>
      <c r="J376" s="10">
        <v>44246</v>
      </c>
      <c r="K376" s="73" cm="1">
        <f t="array" ref="K376">IF(OR(L376="Monday", OR( L376="Wednesday", L376="Saturday")), J376+2, IF(OR(L376="Tuesday", OR(L376="Sunday", L376="Thursday")), J376+1, IF(L376="Friday", J376+3, NA)))</f>
        <v>44249</v>
      </c>
      <c r="L376" s="10" t="str">
        <f t="shared" si="30"/>
        <v>Friday</v>
      </c>
      <c r="M376" s="74">
        <f t="shared" si="31"/>
        <v>44246.916666666664</v>
      </c>
      <c r="N376" s="74">
        <f t="shared" si="32"/>
        <v>44245.916666666664</v>
      </c>
      <c r="O376" s="77" t="s">
        <v>67</v>
      </c>
      <c r="P376" s="76" t="s">
        <v>66</v>
      </c>
    </row>
    <row r="377" spans="1:16" x14ac:dyDescent="0.2">
      <c r="A377" s="4" t="s">
        <v>21</v>
      </c>
      <c r="B377" s="4" t="s">
        <v>64</v>
      </c>
      <c r="C377" s="4" t="s">
        <v>13</v>
      </c>
      <c r="D377" s="4"/>
      <c r="E377" s="4"/>
      <c r="F377" s="4"/>
      <c r="G377" s="7">
        <v>19.8</v>
      </c>
      <c r="H377" s="4" t="s">
        <v>14</v>
      </c>
      <c r="I377" s="4" t="s">
        <v>51</v>
      </c>
      <c r="J377" s="6">
        <v>44246</v>
      </c>
      <c r="K377" s="5" cm="1">
        <f t="array" ref="K377">IF(OR(L377="Monday", OR( L377="Wednesday", L377="Saturday")), J377+2, IF(OR(L377="Tuesday", OR(L377="Sunday", L377="Thursday")), J377+1, IF(L377="Friday", J377+3, NA)))</f>
        <v>44249</v>
      </c>
      <c r="L377" s="6" t="str">
        <f t="shared" si="30"/>
        <v>Friday</v>
      </c>
      <c r="M377" s="70">
        <f t="shared" si="31"/>
        <v>44246.916666666664</v>
      </c>
      <c r="N377" s="70">
        <f t="shared" si="32"/>
        <v>44245.916666666664</v>
      </c>
      <c r="O377" s="76"/>
      <c r="P377" s="4"/>
    </row>
    <row r="378" spans="1:16" ht="14.5" customHeight="1" x14ac:dyDescent="0.2">
      <c r="A378" s="4" t="s">
        <v>24</v>
      </c>
      <c r="B378" s="4" t="s">
        <v>63</v>
      </c>
      <c r="C378" s="4" t="s">
        <v>13</v>
      </c>
      <c r="D378" s="4"/>
      <c r="E378" s="4"/>
      <c r="F378" s="4"/>
      <c r="G378" s="7">
        <v>1423</v>
      </c>
      <c r="H378" s="13" t="s">
        <v>65</v>
      </c>
      <c r="I378" s="4" t="s">
        <v>50</v>
      </c>
      <c r="J378" s="6">
        <v>44247</v>
      </c>
      <c r="K378" s="5" cm="1">
        <f t="array" ref="K378">IF(OR(L378="Monday", OR( L378="Wednesday", L378="Saturday")), J378+2, IF(OR(L378="Tuesday", OR(L378="Sunday", L378="Thursday")), J378+1, IF(L378="Friday", J378+3, NA)))</f>
        <v>44249</v>
      </c>
      <c r="L378" s="6" t="str">
        <f t="shared" si="30"/>
        <v>Saturday</v>
      </c>
      <c r="M378" s="70">
        <f t="shared" si="31"/>
        <v>44247.916666666664</v>
      </c>
      <c r="N378" s="70">
        <f t="shared" si="32"/>
        <v>44246.916666666664</v>
      </c>
      <c r="O378" s="76"/>
      <c r="P378" s="4"/>
    </row>
    <row r="379" spans="1:16" s="15" customFormat="1" ht="14.5" customHeight="1" x14ac:dyDescent="0.2">
      <c r="A379" s="4" t="s">
        <v>24</v>
      </c>
      <c r="B379" s="4" t="s">
        <v>63</v>
      </c>
      <c r="C379" s="4" t="s">
        <v>13</v>
      </c>
      <c r="D379" s="4"/>
      <c r="E379" s="4"/>
      <c r="F379" s="4"/>
      <c r="G379" s="7">
        <v>944</v>
      </c>
      <c r="H379" s="13" t="s">
        <v>65</v>
      </c>
      <c r="I379" s="4" t="s">
        <v>51</v>
      </c>
      <c r="J379" s="6">
        <v>44247</v>
      </c>
      <c r="K379" s="5" cm="1">
        <f t="array" ref="K379">IF(OR(L379="Monday", OR( L379="Wednesday", L379="Saturday")), J379+2, IF(OR(L379="Tuesday", OR(L379="Sunday", L379="Thursday")), J379+1, IF(L379="Friday", J379+3, NA)))</f>
        <v>44249</v>
      </c>
      <c r="L379" s="6" t="str">
        <f t="shared" si="30"/>
        <v>Saturday</v>
      </c>
      <c r="M379" s="70">
        <f t="shared" si="31"/>
        <v>44247.916666666664</v>
      </c>
      <c r="N379" s="70">
        <f t="shared" si="32"/>
        <v>44246.916666666664</v>
      </c>
      <c r="O379" s="76"/>
      <c r="P379" s="4"/>
    </row>
    <row r="380" spans="1:16" s="15" customFormat="1" x14ac:dyDescent="0.2">
      <c r="A380" s="4" t="s">
        <v>22</v>
      </c>
      <c r="B380" s="4" t="s">
        <v>63</v>
      </c>
      <c r="C380" s="4" t="s">
        <v>13</v>
      </c>
      <c r="D380" s="4"/>
      <c r="E380" s="4"/>
      <c r="F380" s="4"/>
      <c r="G380" s="7">
        <v>7.4</v>
      </c>
      <c r="H380" s="4" t="s">
        <v>62</v>
      </c>
      <c r="I380" s="4" t="s">
        <v>50</v>
      </c>
      <c r="J380" s="6">
        <v>44247</v>
      </c>
      <c r="K380" s="5" cm="1">
        <f t="array" ref="K380">IF(OR(L380="Monday", OR( L380="Wednesday", L380="Saturday")), J380+2, IF(OR(L380="Tuesday", OR(L380="Sunday", L380="Thursday")), J380+1, IF(L380="Friday", J380+3, NA)))</f>
        <v>44249</v>
      </c>
      <c r="L380" s="6" t="str">
        <f t="shared" si="30"/>
        <v>Saturday</v>
      </c>
      <c r="M380" s="70">
        <f t="shared" si="31"/>
        <v>44247.916666666664</v>
      </c>
      <c r="N380" s="70">
        <f t="shared" si="32"/>
        <v>44246.916666666664</v>
      </c>
      <c r="O380" s="76"/>
      <c r="P380" s="4"/>
    </row>
    <row r="381" spans="1:16" s="15" customFormat="1" x14ac:dyDescent="0.2">
      <c r="A381" s="4" t="s">
        <v>22</v>
      </c>
      <c r="B381" s="4" t="s">
        <v>63</v>
      </c>
      <c r="C381" s="4" t="s">
        <v>13</v>
      </c>
      <c r="D381" s="4"/>
      <c r="E381" s="4"/>
      <c r="F381" s="4"/>
      <c r="G381" s="7">
        <v>7.5</v>
      </c>
      <c r="H381" s="4" t="s">
        <v>62</v>
      </c>
      <c r="I381" s="4" t="s">
        <v>51</v>
      </c>
      <c r="J381" s="6">
        <v>44247</v>
      </c>
      <c r="K381" s="5" cm="1">
        <f t="array" ref="K381">IF(OR(L381="Monday", OR( L381="Wednesday", L381="Saturday")), J381+2, IF(OR(L381="Tuesday", OR(L381="Sunday", L381="Thursday")), J381+1, IF(L381="Friday", J381+3, NA)))</f>
        <v>44249</v>
      </c>
      <c r="L381" s="6" t="str">
        <f t="shared" si="30"/>
        <v>Saturday</v>
      </c>
      <c r="M381" s="70">
        <f t="shared" si="31"/>
        <v>44247.916666666664</v>
      </c>
      <c r="N381" s="70">
        <f t="shared" si="32"/>
        <v>44246.916666666664</v>
      </c>
      <c r="O381" s="76"/>
      <c r="P381" s="4"/>
    </row>
    <row r="382" spans="1:16" s="15" customFormat="1" x14ac:dyDescent="0.2">
      <c r="A382" s="4" t="s">
        <v>21</v>
      </c>
      <c r="B382" s="4" t="s">
        <v>64</v>
      </c>
      <c r="C382" s="4" t="s">
        <v>55</v>
      </c>
      <c r="D382" s="4"/>
      <c r="E382" s="4"/>
      <c r="F382" s="4"/>
      <c r="G382" s="7">
        <v>19.7</v>
      </c>
      <c r="H382" s="4" t="s">
        <v>14</v>
      </c>
      <c r="I382" s="4" t="s">
        <v>50</v>
      </c>
      <c r="J382" s="6">
        <v>44247</v>
      </c>
      <c r="K382" s="5" cm="1">
        <f t="array" ref="K382">IF(OR(L382="Monday", OR( L382="Wednesday", L382="Saturday")), J382+2, IF(OR(L382="Tuesday", OR(L382="Sunday", L382="Thursday")), J382+1, IF(L382="Friday", J382+3, NA)))</f>
        <v>44249</v>
      </c>
      <c r="L382" s="6" t="str">
        <f t="shared" si="30"/>
        <v>Saturday</v>
      </c>
      <c r="M382" s="70">
        <f t="shared" si="31"/>
        <v>44247.916666666664</v>
      </c>
      <c r="N382" s="70">
        <f t="shared" si="32"/>
        <v>44246.916666666664</v>
      </c>
      <c r="O382" s="76"/>
      <c r="P382" s="4"/>
    </row>
    <row r="383" spans="1:16" x14ac:dyDescent="0.2">
      <c r="A383" s="4" t="s">
        <v>21</v>
      </c>
      <c r="B383" s="4" t="s">
        <v>64</v>
      </c>
      <c r="C383" s="4" t="s">
        <v>55</v>
      </c>
      <c r="D383" s="4"/>
      <c r="E383" s="4"/>
      <c r="F383" s="4"/>
      <c r="G383" s="7">
        <v>19.100000000000001</v>
      </c>
      <c r="H383" s="4" t="s">
        <v>14</v>
      </c>
      <c r="I383" s="4" t="s">
        <v>50</v>
      </c>
      <c r="J383" s="6">
        <v>44247</v>
      </c>
      <c r="K383" s="5" cm="1">
        <f t="array" ref="K383">IF(OR(L383="Monday", OR( L383="Wednesday", L383="Saturday")), J383+2, IF(OR(L383="Tuesday", OR(L383="Sunday", L383="Thursday")), J383+1, IF(L383="Friday", J383+3, NA)))</f>
        <v>44249</v>
      </c>
      <c r="L383" s="6" t="str">
        <f t="shared" si="30"/>
        <v>Saturday</v>
      </c>
      <c r="M383" s="70">
        <f t="shared" si="31"/>
        <v>44247.916666666664</v>
      </c>
      <c r="N383" s="70">
        <f t="shared" si="32"/>
        <v>44246.916666666664</v>
      </c>
      <c r="O383" s="76"/>
      <c r="P383" s="4"/>
    </row>
    <row r="384" spans="1:16" x14ac:dyDescent="0.2">
      <c r="A384" s="4" t="s">
        <v>21</v>
      </c>
      <c r="B384" s="4" t="s">
        <v>64</v>
      </c>
      <c r="C384" s="4" t="s">
        <v>13</v>
      </c>
      <c r="D384" s="4"/>
      <c r="E384" s="4"/>
      <c r="F384" s="4"/>
      <c r="G384" s="7">
        <v>19.5</v>
      </c>
      <c r="H384" s="4" t="s">
        <v>14</v>
      </c>
      <c r="I384" s="4" t="s">
        <v>51</v>
      </c>
      <c r="J384" s="6">
        <v>44247</v>
      </c>
      <c r="K384" s="5" cm="1">
        <f t="array" ref="K384">IF(OR(L384="Monday", OR( L384="Wednesday", L384="Saturday")), J384+2, IF(OR(L384="Tuesday", OR(L384="Sunday", L384="Thursday")), J384+1, IF(L384="Friday", J384+3, NA)))</f>
        <v>44249</v>
      </c>
      <c r="L384" s="6" t="str">
        <f t="shared" si="30"/>
        <v>Saturday</v>
      </c>
      <c r="M384" s="70">
        <f t="shared" si="31"/>
        <v>44247.916666666664</v>
      </c>
      <c r="N384" s="70">
        <f t="shared" si="32"/>
        <v>44246.916666666664</v>
      </c>
      <c r="O384" s="76"/>
      <c r="P384" s="4"/>
    </row>
    <row r="385" spans="1:16" x14ac:dyDescent="0.2">
      <c r="A385" s="4" t="s">
        <v>21</v>
      </c>
      <c r="B385" s="4" t="s">
        <v>64</v>
      </c>
      <c r="C385" s="4" t="s">
        <v>55</v>
      </c>
      <c r="D385" s="4"/>
      <c r="E385" s="4"/>
      <c r="F385" s="4"/>
      <c r="G385" s="7">
        <v>19.8</v>
      </c>
      <c r="H385" s="4" t="s">
        <v>14</v>
      </c>
      <c r="I385" s="4" t="s">
        <v>51</v>
      </c>
      <c r="J385" s="6">
        <v>44247</v>
      </c>
      <c r="K385" s="5" cm="1">
        <f t="array" ref="K385">IF(OR(L385="Monday", OR( L385="Wednesday", L385="Saturday")), J385+2, IF(OR(L385="Tuesday", OR(L385="Sunday", L385="Thursday")), J385+1, IF(L385="Friday", J385+3, NA)))</f>
        <v>44249</v>
      </c>
      <c r="L385" s="6" t="str">
        <f t="shared" si="30"/>
        <v>Saturday</v>
      </c>
      <c r="M385" s="70">
        <f t="shared" si="31"/>
        <v>44247.916666666664</v>
      </c>
      <c r="N385" s="70">
        <f t="shared" si="32"/>
        <v>44246.916666666664</v>
      </c>
      <c r="O385" s="76"/>
      <c r="P385" s="4"/>
    </row>
    <row r="386" spans="1:16" ht="14.5" customHeight="1" x14ac:dyDescent="0.2">
      <c r="A386" s="4" t="s">
        <v>24</v>
      </c>
      <c r="B386" s="4" t="s">
        <v>63</v>
      </c>
      <c r="C386" s="4" t="s">
        <v>13</v>
      </c>
      <c r="D386" s="4"/>
      <c r="E386" s="4"/>
      <c r="F386" s="4"/>
      <c r="G386" s="7">
        <v>1179</v>
      </c>
      <c r="H386" s="13" t="s">
        <v>65</v>
      </c>
      <c r="I386" s="4" t="s">
        <v>50</v>
      </c>
      <c r="J386" s="6">
        <v>44248</v>
      </c>
      <c r="K386" s="5" cm="1">
        <f t="array" ref="K386">IF(OR(L386="Monday", OR( L386="Wednesday", L386="Saturday")), J386+2, IF(OR(L386="Tuesday", OR(L386="Sunday", L386="Thursday")), J386+1, IF(L386="Friday", J386+3, NA)))</f>
        <v>44249</v>
      </c>
      <c r="L386" s="6" t="str">
        <f t="shared" ref="L386:L394" si="35">TEXT(J386, "dddd")</f>
        <v>Sunday</v>
      </c>
      <c r="M386" s="70">
        <f t="shared" ref="M386:M394" si="36">J386+TIMEVALUE("22:00:00")</f>
        <v>44248.916666666664</v>
      </c>
      <c r="N386" s="70">
        <f t="shared" si="32"/>
        <v>44247.916666666664</v>
      </c>
      <c r="O386" s="76"/>
      <c r="P386" s="4"/>
    </row>
    <row r="387" spans="1:16" ht="14.5" customHeight="1" x14ac:dyDescent="0.2">
      <c r="A387" s="4" t="s">
        <v>24</v>
      </c>
      <c r="B387" s="4" t="s">
        <v>63</v>
      </c>
      <c r="C387" s="4" t="s">
        <v>13</v>
      </c>
      <c r="D387" s="4"/>
      <c r="E387" s="4"/>
      <c r="F387" s="4"/>
      <c r="G387" s="7">
        <v>958</v>
      </c>
      <c r="H387" s="13" t="s">
        <v>65</v>
      </c>
      <c r="I387" s="4" t="s">
        <v>51</v>
      </c>
      <c r="J387" s="6">
        <v>44248</v>
      </c>
      <c r="K387" s="5" cm="1">
        <f t="array" ref="K387">IF(OR(L387="Monday", OR( L387="Wednesday", L387="Saturday")), J387+2, IF(OR(L387="Tuesday", OR(L387="Sunday", L387="Thursday")), J387+1, IF(L387="Friday", J387+3, NA)))</f>
        <v>44249</v>
      </c>
      <c r="L387" s="6" t="str">
        <f t="shared" si="35"/>
        <v>Sunday</v>
      </c>
      <c r="M387" s="70">
        <f t="shared" si="36"/>
        <v>44248.916666666664</v>
      </c>
      <c r="N387" s="70">
        <f t="shared" ref="N387:N405" si="37">M387-1</f>
        <v>44247.916666666664</v>
      </c>
      <c r="O387" s="76"/>
      <c r="P387" s="4"/>
    </row>
    <row r="388" spans="1:16" x14ac:dyDescent="0.2">
      <c r="A388" s="4" t="s">
        <v>22</v>
      </c>
      <c r="B388" s="4" t="s">
        <v>63</v>
      </c>
      <c r="C388" s="4" t="s">
        <v>13</v>
      </c>
      <c r="D388" s="4"/>
      <c r="E388" s="4"/>
      <c r="F388" s="4"/>
      <c r="G388" s="7">
        <v>7.5</v>
      </c>
      <c r="H388" s="4" t="s">
        <v>62</v>
      </c>
      <c r="I388" s="4" t="s">
        <v>50</v>
      </c>
      <c r="J388" s="6">
        <v>44248</v>
      </c>
      <c r="K388" s="5" cm="1">
        <f t="array" ref="K388">IF(OR(L388="Monday", OR( L388="Wednesday", L388="Saturday")), J388+2, IF(OR(L388="Tuesday", OR(L388="Sunday", L388="Thursday")), J388+1, IF(L388="Friday", J388+3, NA)))</f>
        <v>44249</v>
      </c>
      <c r="L388" s="6" t="str">
        <f t="shared" si="35"/>
        <v>Sunday</v>
      </c>
      <c r="M388" s="70">
        <f t="shared" si="36"/>
        <v>44248.916666666664</v>
      </c>
      <c r="N388" s="70">
        <f t="shared" si="37"/>
        <v>44247.916666666664</v>
      </c>
      <c r="O388" s="76"/>
      <c r="P388" s="4"/>
    </row>
    <row r="389" spans="1:16" x14ac:dyDescent="0.2">
      <c r="A389" s="4" t="s">
        <v>22</v>
      </c>
      <c r="B389" s="4" t="s">
        <v>63</v>
      </c>
      <c r="C389" s="4" t="s">
        <v>13</v>
      </c>
      <c r="D389" s="4"/>
      <c r="E389" s="4"/>
      <c r="F389" s="4"/>
      <c r="G389" s="7">
        <v>7.6</v>
      </c>
      <c r="H389" s="4" t="s">
        <v>62</v>
      </c>
      <c r="I389" s="4" t="s">
        <v>51</v>
      </c>
      <c r="J389" s="6">
        <v>44248</v>
      </c>
      <c r="K389" s="5" cm="1">
        <f t="array" ref="K389">IF(OR(L389="Monday", OR( L389="Wednesday", L389="Saturday")), J389+2, IF(OR(L389="Tuesday", OR(L389="Sunday", L389="Thursday")), J389+1, IF(L389="Friday", J389+3, NA)))</f>
        <v>44249</v>
      </c>
      <c r="L389" s="6" t="str">
        <f t="shared" si="35"/>
        <v>Sunday</v>
      </c>
      <c r="M389" s="70">
        <f t="shared" si="36"/>
        <v>44248.916666666664</v>
      </c>
      <c r="N389" s="70">
        <f t="shared" si="37"/>
        <v>44247.916666666664</v>
      </c>
      <c r="O389" s="76"/>
      <c r="P389" s="4"/>
    </row>
    <row r="390" spans="1:16" x14ac:dyDescent="0.2">
      <c r="A390" s="4" t="s">
        <v>21</v>
      </c>
      <c r="B390" s="4" t="s">
        <v>64</v>
      </c>
      <c r="C390" s="4" t="s">
        <v>55</v>
      </c>
      <c r="D390" s="4"/>
      <c r="E390" s="4"/>
      <c r="F390" s="4"/>
      <c r="G390" s="7">
        <v>19.2</v>
      </c>
      <c r="H390" s="4" t="s">
        <v>14</v>
      </c>
      <c r="I390" s="4" t="s">
        <v>50</v>
      </c>
      <c r="J390" s="6">
        <v>44248</v>
      </c>
      <c r="K390" s="5" cm="1">
        <f t="array" ref="K390">IF(OR(L390="Monday", OR( L390="Wednesday", L390="Saturday")), J390+2, IF(OR(L390="Tuesday", OR(L390="Sunday", L390="Thursday")), J390+1, IF(L390="Friday", J390+3, NA)))</f>
        <v>44249</v>
      </c>
      <c r="L390" s="6" t="str">
        <f t="shared" si="35"/>
        <v>Sunday</v>
      </c>
      <c r="M390" s="70">
        <f t="shared" si="36"/>
        <v>44248.916666666664</v>
      </c>
      <c r="N390" s="70">
        <f t="shared" si="37"/>
        <v>44247.916666666664</v>
      </c>
      <c r="O390" s="76"/>
      <c r="P390" s="4"/>
    </row>
    <row r="391" spans="1:16" x14ac:dyDescent="0.2">
      <c r="A391" s="4" t="s">
        <v>21</v>
      </c>
      <c r="B391" s="4" t="s">
        <v>64</v>
      </c>
      <c r="C391" s="4" t="s">
        <v>55</v>
      </c>
      <c r="D391" s="4"/>
      <c r="E391" s="4"/>
      <c r="F391" s="4"/>
      <c r="G391" s="7">
        <v>19.399999999999999</v>
      </c>
      <c r="H391" s="4" t="s">
        <v>14</v>
      </c>
      <c r="I391" s="4" t="s">
        <v>50</v>
      </c>
      <c r="J391" s="6">
        <v>44248</v>
      </c>
      <c r="K391" s="5" cm="1">
        <f t="array" ref="K391">IF(OR(L391="Monday", OR( L391="Wednesday", L391="Saturday")), J391+2, IF(OR(L391="Tuesday", OR(L391="Sunday", L391="Thursday")), J391+1, IF(L391="Friday", J391+3, NA)))</f>
        <v>44249</v>
      </c>
      <c r="L391" s="6" t="str">
        <f t="shared" si="35"/>
        <v>Sunday</v>
      </c>
      <c r="M391" s="70">
        <f t="shared" si="36"/>
        <v>44248.916666666664</v>
      </c>
      <c r="N391" s="70">
        <f t="shared" si="37"/>
        <v>44247.916666666664</v>
      </c>
      <c r="O391" s="76"/>
      <c r="P391" s="4"/>
    </row>
    <row r="392" spans="1:16" x14ac:dyDescent="0.2">
      <c r="A392" s="4" t="s">
        <v>21</v>
      </c>
      <c r="B392" s="4" t="s">
        <v>64</v>
      </c>
      <c r="C392" s="4" t="s">
        <v>55</v>
      </c>
      <c r="D392" s="4"/>
      <c r="E392" s="4"/>
      <c r="F392" s="4"/>
      <c r="G392" s="7">
        <v>18</v>
      </c>
      <c r="H392" s="4" t="s">
        <v>14</v>
      </c>
      <c r="I392" s="4" t="s">
        <v>51</v>
      </c>
      <c r="J392" s="6">
        <v>44248</v>
      </c>
      <c r="K392" s="5" cm="1">
        <f t="array" ref="K392">IF(OR(L392="Monday", OR( L392="Wednesday", L392="Saturday")), J392+2, IF(OR(L392="Tuesday", OR(L392="Sunday", L392="Thursday")), J392+1, IF(L392="Friday", J392+3, NA)))</f>
        <v>44249</v>
      </c>
      <c r="L392" s="6" t="str">
        <f t="shared" si="35"/>
        <v>Sunday</v>
      </c>
      <c r="M392" s="70">
        <f t="shared" si="36"/>
        <v>44248.916666666664</v>
      </c>
      <c r="N392" s="70">
        <f t="shared" si="37"/>
        <v>44247.916666666664</v>
      </c>
      <c r="O392" s="76"/>
      <c r="P392" s="4"/>
    </row>
    <row r="393" spans="1:16" x14ac:dyDescent="0.2">
      <c r="A393" s="1" t="s">
        <v>21</v>
      </c>
      <c r="B393" s="1" t="s">
        <v>64</v>
      </c>
      <c r="C393" s="4" t="s">
        <v>55</v>
      </c>
      <c r="D393" s="1"/>
      <c r="E393" s="1"/>
      <c r="F393" s="1"/>
      <c r="G393" s="32">
        <v>18.2</v>
      </c>
      <c r="H393" s="1" t="s">
        <v>14</v>
      </c>
      <c r="I393" s="1" t="s">
        <v>51</v>
      </c>
      <c r="J393" s="5">
        <v>44248</v>
      </c>
      <c r="K393" s="5" cm="1">
        <f t="array" ref="K393">IF(OR(L393="Monday", OR( L393="Wednesday", L393="Saturday")), J393+2, IF(OR(L393="Tuesday", OR(L393="Sunday", L393="Thursday")), J393+1, IF(L393="Friday", J393+3, NA)))</f>
        <v>44249</v>
      </c>
      <c r="L393" s="5" t="str">
        <f t="shared" si="35"/>
        <v>Sunday</v>
      </c>
      <c r="M393" s="72">
        <f t="shared" si="36"/>
        <v>44248.916666666664</v>
      </c>
      <c r="N393" s="70">
        <f t="shared" si="37"/>
        <v>44247.916666666664</v>
      </c>
      <c r="O393" s="78"/>
      <c r="P393" s="4"/>
    </row>
    <row r="394" spans="1:16" x14ac:dyDescent="0.2">
      <c r="A394" s="4" t="s">
        <v>12</v>
      </c>
      <c r="B394" s="4" t="s">
        <v>63</v>
      </c>
      <c r="C394" s="4" t="s">
        <v>13</v>
      </c>
      <c r="D394" s="4">
        <v>1.1564000000000001</v>
      </c>
      <c r="E394" s="4">
        <v>1.1586000000000001</v>
      </c>
      <c r="F394" s="4">
        <v>0.01</v>
      </c>
      <c r="G394" s="7">
        <f>1000*(E394-D394)/F394</f>
        <v>219.99999999999798</v>
      </c>
      <c r="H394" s="1" t="s">
        <v>14</v>
      </c>
      <c r="I394" s="4" t="s">
        <v>50</v>
      </c>
      <c r="J394" s="6">
        <v>44246</v>
      </c>
      <c r="K394" s="6" cm="1">
        <f t="array" ref="K394">IF(OR(L394="Monday", OR( L394="Wednesday", L394="Saturday")), J394+2, IF(OR(L394="Tuesday", OR(L394="Sunday", L394="Thursday")), J394+1, IF(L394="Friday", J394+3, NA)))</f>
        <v>44249</v>
      </c>
      <c r="L394" s="6" t="str">
        <f t="shared" si="35"/>
        <v>Friday</v>
      </c>
      <c r="M394" s="70">
        <f t="shared" si="36"/>
        <v>44246.916666666664</v>
      </c>
      <c r="N394" s="70">
        <f t="shared" si="37"/>
        <v>44245.916666666664</v>
      </c>
      <c r="O394" s="76"/>
      <c r="P394" s="4"/>
    </row>
    <row r="395" spans="1:16" x14ac:dyDescent="0.2">
      <c r="A395" s="4" t="s">
        <v>12</v>
      </c>
      <c r="B395" s="4" t="s">
        <v>63</v>
      </c>
      <c r="C395" s="4" t="s">
        <v>13</v>
      </c>
      <c r="D395" s="4">
        <v>1.1282000000000001</v>
      </c>
      <c r="E395" s="4">
        <v>1.1306</v>
      </c>
      <c r="F395" s="4">
        <v>0.01</v>
      </c>
      <c r="G395" s="7">
        <f t="shared" ref="G395:G399" si="38">1000*(E395-D395)/F395</f>
        <v>239.99999999999577</v>
      </c>
      <c r="H395" s="1" t="s">
        <v>14</v>
      </c>
      <c r="I395" s="4" t="s">
        <v>50</v>
      </c>
      <c r="J395" s="6">
        <v>44246</v>
      </c>
      <c r="K395" s="6" cm="1">
        <f t="array" ref="K395">IF(OR(L395="Monday", OR( L395="Wednesday", L395="Saturday")), J395+2, IF(OR(L395="Tuesday", OR(L395="Sunday", L395="Thursday")), J395+1, IF(L395="Friday", J395+3, NA)))</f>
        <v>44249</v>
      </c>
      <c r="L395" s="6" t="str">
        <f t="shared" ref="L395:L399" si="39">TEXT(J395, "dddd")</f>
        <v>Friday</v>
      </c>
      <c r="M395" s="70">
        <f t="shared" ref="M395:M399" si="40">J395+TIMEVALUE("22:00:00")</f>
        <v>44246.916666666664</v>
      </c>
      <c r="N395" s="70">
        <f t="shared" si="37"/>
        <v>44245.916666666664</v>
      </c>
      <c r="O395" s="76"/>
      <c r="P395" s="4"/>
    </row>
    <row r="396" spans="1:16" x14ac:dyDescent="0.2">
      <c r="A396" s="4" t="s">
        <v>12</v>
      </c>
      <c r="B396" s="4" t="s">
        <v>63</v>
      </c>
      <c r="C396" s="4" t="s">
        <v>13</v>
      </c>
      <c r="D396" s="4">
        <v>1.1584000000000001</v>
      </c>
      <c r="E396" s="4">
        <v>1.1608000000000001</v>
      </c>
      <c r="F396" s="4">
        <v>0.01</v>
      </c>
      <c r="G396" s="7">
        <f t="shared" si="38"/>
        <v>239.99999999999577</v>
      </c>
      <c r="H396" s="1" t="s">
        <v>14</v>
      </c>
      <c r="I396" s="4" t="s">
        <v>50</v>
      </c>
      <c r="J396" s="6">
        <v>44247</v>
      </c>
      <c r="K396" s="6" cm="1">
        <f t="array" ref="K396">IF(OR(L396="Monday", OR( L396="Wednesday", L396="Saturday")), J396+2, IF(OR(L396="Tuesday", OR(L396="Sunday", L396="Thursday")), J396+1, IF(L396="Friday", J396+3, NA)))</f>
        <v>44249</v>
      </c>
      <c r="L396" s="6" t="str">
        <f t="shared" si="39"/>
        <v>Saturday</v>
      </c>
      <c r="M396" s="70">
        <f t="shared" si="40"/>
        <v>44247.916666666664</v>
      </c>
      <c r="N396" s="70">
        <f t="shared" si="37"/>
        <v>44246.916666666664</v>
      </c>
      <c r="O396" s="76"/>
      <c r="P396" s="4"/>
    </row>
    <row r="397" spans="1:16" x14ac:dyDescent="0.2">
      <c r="A397" s="4" t="s">
        <v>12</v>
      </c>
      <c r="B397" s="4" t="s">
        <v>63</v>
      </c>
      <c r="C397" s="4" t="s">
        <v>13</v>
      </c>
      <c r="D397" s="4">
        <v>1.1296999999999999</v>
      </c>
      <c r="E397" s="4">
        <v>1.1323000000000001</v>
      </c>
      <c r="F397" s="4">
        <v>0.01</v>
      </c>
      <c r="G397" s="7">
        <f t="shared" si="38"/>
        <v>260.00000000001575</v>
      </c>
      <c r="H397" s="1" t="s">
        <v>14</v>
      </c>
      <c r="I397" s="4" t="s">
        <v>50</v>
      </c>
      <c r="J397" s="6">
        <v>44247</v>
      </c>
      <c r="K397" s="6" cm="1">
        <f t="array" ref="K397">IF(OR(L397="Monday", OR( L397="Wednesday", L397="Saturday")), J397+2, IF(OR(L397="Tuesday", OR(L397="Sunday", L397="Thursday")), J397+1, IF(L397="Friday", J397+3, NA)))</f>
        <v>44249</v>
      </c>
      <c r="L397" s="6" t="str">
        <f t="shared" si="39"/>
        <v>Saturday</v>
      </c>
      <c r="M397" s="70">
        <f t="shared" si="40"/>
        <v>44247.916666666664</v>
      </c>
      <c r="N397" s="70">
        <f t="shared" si="37"/>
        <v>44246.916666666664</v>
      </c>
      <c r="O397" s="76"/>
      <c r="P397" s="4"/>
    </row>
    <row r="398" spans="1:16" x14ac:dyDescent="0.2">
      <c r="A398" s="4" t="s">
        <v>12</v>
      </c>
      <c r="B398" s="4" t="s">
        <v>63</v>
      </c>
      <c r="C398" s="4" t="s">
        <v>13</v>
      </c>
      <c r="D398" s="4">
        <v>1.1256999999999999</v>
      </c>
      <c r="E398" s="4">
        <v>1.1279999999999999</v>
      </c>
      <c r="F398" s="4">
        <v>0.01</v>
      </c>
      <c r="G398" s="7">
        <f t="shared" si="38"/>
        <v>229.99999999999687</v>
      </c>
      <c r="H398" s="1" t="s">
        <v>14</v>
      </c>
      <c r="I398" s="4" t="s">
        <v>50</v>
      </c>
      <c r="J398" s="6">
        <v>44248</v>
      </c>
      <c r="K398" s="6" cm="1">
        <f t="array" ref="K398">IF(OR(L398="Monday", OR( L398="Wednesday", L398="Saturday")), J398+2, IF(OR(L398="Tuesday", OR(L398="Sunday", L398="Thursday")), J398+1, IF(L398="Friday", J398+3, NA)))</f>
        <v>44249</v>
      </c>
      <c r="L398" s="6" t="str">
        <f t="shared" si="39"/>
        <v>Sunday</v>
      </c>
      <c r="M398" s="70">
        <f t="shared" si="40"/>
        <v>44248.916666666664</v>
      </c>
      <c r="N398" s="70">
        <f t="shared" si="37"/>
        <v>44247.916666666664</v>
      </c>
      <c r="O398" s="76"/>
      <c r="P398" s="4"/>
    </row>
    <row r="399" spans="1:16" x14ac:dyDescent="0.2">
      <c r="A399" s="4" t="s">
        <v>12</v>
      </c>
      <c r="B399" s="4" t="s">
        <v>63</v>
      </c>
      <c r="C399" s="4" t="s">
        <v>13</v>
      </c>
      <c r="D399" s="4">
        <v>1.1386000000000001</v>
      </c>
      <c r="E399" s="4">
        <v>1.1412</v>
      </c>
      <c r="F399" s="4">
        <v>0.01</v>
      </c>
      <c r="G399" s="7">
        <f t="shared" si="38"/>
        <v>259.99999999999358</v>
      </c>
      <c r="H399" s="1" t="s">
        <v>14</v>
      </c>
      <c r="I399" s="4" t="s">
        <v>50</v>
      </c>
      <c r="J399" s="6">
        <v>44248</v>
      </c>
      <c r="K399" s="6" cm="1">
        <f t="array" ref="K399">IF(OR(L399="Monday", OR( L399="Wednesday", L399="Saturday")), J399+2, IF(OR(L399="Tuesday", OR(L399="Sunday", L399="Thursday")), J399+1, IF(L399="Friday", J399+3, NA)))</f>
        <v>44249</v>
      </c>
      <c r="L399" s="6" t="str">
        <f t="shared" si="39"/>
        <v>Sunday</v>
      </c>
      <c r="M399" s="70">
        <f t="shared" si="40"/>
        <v>44248.916666666664</v>
      </c>
      <c r="N399" s="70">
        <f t="shared" si="37"/>
        <v>44247.916666666664</v>
      </c>
      <c r="O399" s="76"/>
      <c r="P399" s="4"/>
    </row>
    <row r="400" spans="1:16" x14ac:dyDescent="0.2">
      <c r="A400" s="4" t="s">
        <v>12</v>
      </c>
      <c r="B400" s="4" t="s">
        <v>63</v>
      </c>
      <c r="C400" s="4" t="s">
        <v>13</v>
      </c>
      <c r="D400" s="4">
        <v>1.1388</v>
      </c>
      <c r="E400" s="4">
        <v>1.1413</v>
      </c>
      <c r="F400" s="4">
        <v>0.01</v>
      </c>
      <c r="G400" s="7">
        <f>1000*(E400-D400)/F400</f>
        <v>249.99999999999466</v>
      </c>
      <c r="H400" s="1" t="s">
        <v>14</v>
      </c>
      <c r="I400" s="4" t="s">
        <v>51</v>
      </c>
      <c r="J400" s="6">
        <v>44246</v>
      </c>
      <c r="K400" s="6" cm="1">
        <f t="array" ref="K400">IF(OR(L400="Monday", OR( L400="Wednesday", L400="Saturday")), J400+2, IF(OR(L400="Tuesday", OR(L400="Sunday", L400="Thursday")), J400+1, IF(L400="Friday", J400+3, NA)))</f>
        <v>44249</v>
      </c>
      <c r="L400" s="6" t="str">
        <f>TEXT(J400, "dddd")</f>
        <v>Friday</v>
      </c>
      <c r="M400" s="70">
        <f>J400+TIMEVALUE("22:00:00")</f>
        <v>44246.916666666664</v>
      </c>
      <c r="N400" s="70">
        <f t="shared" si="37"/>
        <v>44245.916666666664</v>
      </c>
      <c r="O400" s="76"/>
      <c r="P400" s="4"/>
    </row>
    <row r="401" spans="1:16" x14ac:dyDescent="0.2">
      <c r="A401" s="4" t="s">
        <v>12</v>
      </c>
      <c r="B401" s="4" t="s">
        <v>63</v>
      </c>
      <c r="C401" s="4" t="s">
        <v>13</v>
      </c>
      <c r="D401" s="4">
        <v>1.1282000000000001</v>
      </c>
      <c r="E401" s="4">
        <v>1.1307</v>
      </c>
      <c r="F401" s="4">
        <v>0.01</v>
      </c>
      <c r="G401" s="7">
        <f t="shared" ref="G401:G405" si="41">1000*(E401-D401)/F401</f>
        <v>249.99999999999466</v>
      </c>
      <c r="H401" s="1" t="s">
        <v>14</v>
      </c>
      <c r="I401" s="4" t="s">
        <v>51</v>
      </c>
      <c r="J401" s="6">
        <v>44246</v>
      </c>
      <c r="K401" s="6" cm="1">
        <f t="array" ref="K401">IF(OR(L401="Monday", OR( L401="Wednesday", L401="Saturday")), J401+2, IF(OR(L401="Tuesday", OR(L401="Sunday", L401="Thursday")), J401+1, IF(L401="Friday", J401+3, NA)))</f>
        <v>44249</v>
      </c>
      <c r="L401" s="6" t="str">
        <f t="shared" ref="L401:L405" si="42">TEXT(J401, "dddd")</f>
        <v>Friday</v>
      </c>
      <c r="M401" s="70">
        <f t="shared" ref="M401:M405" si="43">J401+TIMEVALUE("22:00:00")</f>
        <v>44246.916666666664</v>
      </c>
      <c r="N401" s="70">
        <f t="shared" si="37"/>
        <v>44245.916666666664</v>
      </c>
      <c r="O401" s="76"/>
      <c r="P401" s="4"/>
    </row>
    <row r="402" spans="1:16" x14ac:dyDescent="0.2">
      <c r="A402" s="4" t="s">
        <v>12</v>
      </c>
      <c r="B402" s="4" t="s">
        <v>63</v>
      </c>
      <c r="C402" s="4" t="s">
        <v>13</v>
      </c>
      <c r="D402" s="4">
        <v>1.1305000000000001</v>
      </c>
      <c r="E402" s="4">
        <v>1.1328</v>
      </c>
      <c r="F402" s="4">
        <v>0.01</v>
      </c>
      <c r="G402" s="7">
        <f t="shared" si="41"/>
        <v>229.99999999999687</v>
      </c>
      <c r="H402" s="1" t="s">
        <v>14</v>
      </c>
      <c r="I402" s="4" t="s">
        <v>51</v>
      </c>
      <c r="J402" s="6">
        <v>44247</v>
      </c>
      <c r="K402" s="6" cm="1">
        <f t="array" ref="K402">IF(OR(L402="Monday", OR( L402="Wednesday", L402="Saturday")), J402+2, IF(OR(L402="Tuesday", OR(L402="Sunday", L402="Thursday")), J402+1, IF(L402="Friday", J402+3, NA)))</f>
        <v>44249</v>
      </c>
      <c r="L402" s="6" t="str">
        <f t="shared" si="42"/>
        <v>Saturday</v>
      </c>
      <c r="M402" s="70">
        <f t="shared" si="43"/>
        <v>44247.916666666664</v>
      </c>
      <c r="N402" s="70">
        <f t="shared" si="37"/>
        <v>44246.916666666664</v>
      </c>
      <c r="O402" s="76"/>
      <c r="P402" s="4"/>
    </row>
    <row r="403" spans="1:16" x14ac:dyDescent="0.2">
      <c r="A403" s="4" t="s">
        <v>12</v>
      </c>
      <c r="B403" s="4" t="s">
        <v>63</v>
      </c>
      <c r="C403" s="4" t="s">
        <v>13</v>
      </c>
      <c r="D403" s="4">
        <v>1.1397999999999999</v>
      </c>
      <c r="E403" s="4">
        <v>1.1417999999999999</v>
      </c>
      <c r="F403" s="4">
        <v>0.01</v>
      </c>
      <c r="G403" s="7">
        <f t="shared" si="41"/>
        <v>200.00000000000017</v>
      </c>
      <c r="H403" s="1" t="s">
        <v>14</v>
      </c>
      <c r="I403" s="4" t="s">
        <v>51</v>
      </c>
      <c r="J403" s="6">
        <v>44247</v>
      </c>
      <c r="K403" s="6" cm="1">
        <f t="array" ref="K403">IF(OR(L403="Monday", OR( L403="Wednesday", L403="Saturday")), J403+2, IF(OR(L403="Tuesday", OR(L403="Sunday", L403="Thursday")), J403+1, IF(L403="Friday", J403+3, NA)))</f>
        <v>44249</v>
      </c>
      <c r="L403" s="6" t="str">
        <f t="shared" si="42"/>
        <v>Saturday</v>
      </c>
      <c r="M403" s="70">
        <f t="shared" si="43"/>
        <v>44247.916666666664</v>
      </c>
      <c r="N403" s="70">
        <f t="shared" si="37"/>
        <v>44246.916666666664</v>
      </c>
      <c r="O403" s="76"/>
      <c r="P403" s="4"/>
    </row>
    <row r="404" spans="1:16" x14ac:dyDescent="0.2">
      <c r="A404" s="4" t="s">
        <v>12</v>
      </c>
      <c r="B404" s="4" t="s">
        <v>63</v>
      </c>
      <c r="C404" s="4" t="s">
        <v>13</v>
      </c>
      <c r="D404" s="4">
        <v>1.1496</v>
      </c>
      <c r="E404" s="4">
        <v>1.1529</v>
      </c>
      <c r="F404" s="4">
        <v>0.01</v>
      </c>
      <c r="G404" s="7">
        <f t="shared" si="41"/>
        <v>330.00000000000807</v>
      </c>
      <c r="H404" s="1" t="s">
        <v>14</v>
      </c>
      <c r="I404" s="4" t="s">
        <v>51</v>
      </c>
      <c r="J404" s="6">
        <v>44248</v>
      </c>
      <c r="K404" s="6" cm="1">
        <f t="array" ref="K404">IF(OR(L404="Monday", OR( L404="Wednesday", L404="Saturday")), J404+2, IF(OR(L404="Tuesday", OR(L404="Sunday", L404="Thursday")), J404+1, IF(L404="Friday", J404+3, NA)))</f>
        <v>44249</v>
      </c>
      <c r="L404" s="6" t="str">
        <f t="shared" si="42"/>
        <v>Sunday</v>
      </c>
      <c r="M404" s="70">
        <f t="shared" si="43"/>
        <v>44248.916666666664</v>
      </c>
      <c r="N404" s="70">
        <f t="shared" si="37"/>
        <v>44247.916666666664</v>
      </c>
      <c r="O404" s="76"/>
      <c r="P404" s="4"/>
    </row>
    <row r="405" spans="1:16" x14ac:dyDescent="0.2">
      <c r="A405" s="4" t="s">
        <v>12</v>
      </c>
      <c r="B405" s="4" t="s">
        <v>63</v>
      </c>
      <c r="C405" s="4" t="s">
        <v>13</v>
      </c>
      <c r="D405" s="4">
        <v>1.1775</v>
      </c>
      <c r="E405" s="4">
        <v>1.1797</v>
      </c>
      <c r="F405" s="4">
        <v>0.01</v>
      </c>
      <c r="G405" s="7">
        <f t="shared" si="41"/>
        <v>219.99999999999798</v>
      </c>
      <c r="H405" s="1" t="s">
        <v>14</v>
      </c>
      <c r="I405" s="4" t="s">
        <v>51</v>
      </c>
      <c r="J405" s="6">
        <v>44248</v>
      </c>
      <c r="K405" s="6" cm="1">
        <f t="array" ref="K405">IF(OR(L405="Monday", OR( L405="Wednesday", L405="Saturday")), J405+2, IF(OR(L405="Tuesday", OR(L405="Sunday", L405="Thursday")), J405+1, IF(L405="Friday", J405+3, NA)))</f>
        <v>44249</v>
      </c>
      <c r="L405" s="6" t="str">
        <f t="shared" si="42"/>
        <v>Sunday</v>
      </c>
      <c r="M405" s="70">
        <f t="shared" si="43"/>
        <v>44248.916666666664</v>
      </c>
      <c r="N405" s="70">
        <f t="shared" si="37"/>
        <v>44247.916666666664</v>
      </c>
      <c r="O405" s="76"/>
      <c r="P405" s="4"/>
    </row>
    <row r="406" spans="1:16" x14ac:dyDescent="0.2">
      <c r="A406" s="4" t="s">
        <v>19</v>
      </c>
      <c r="B406" s="4" t="s">
        <v>63</v>
      </c>
      <c r="C406" s="4" t="s">
        <v>13</v>
      </c>
      <c r="D406" s="4">
        <v>4.4462999999999999</v>
      </c>
      <c r="E406" s="4">
        <v>4.4938000000000002</v>
      </c>
      <c r="F406" s="4">
        <v>5.0999999999999997E-2</v>
      </c>
      <c r="G406" s="7">
        <f>1000*(E406-D406)/F406</f>
        <v>931.37254901961421</v>
      </c>
      <c r="H406" s="1" t="s">
        <v>14</v>
      </c>
      <c r="I406" s="4" t="s">
        <v>50</v>
      </c>
      <c r="J406" s="6">
        <v>44246</v>
      </c>
      <c r="K406" s="6" cm="1">
        <f t="array" ref="K406">IF(OR(L406="Monday", OR( L406="Wednesday", L406="Saturday")), J406+2, IF(OR(L406="Tuesday", OR(L406="Sunday", L406="Thursday")), J406+1, IF(L406="Friday", J406+3, NA)))</f>
        <v>44249</v>
      </c>
      <c r="L406" s="6" t="str">
        <f>TEXT(J406, "dddd")</f>
        <v>Friday</v>
      </c>
      <c r="M406" s="70">
        <f>J406+TIMEVALUE("22:00:00")</f>
        <v>44246.916666666664</v>
      </c>
      <c r="N406" s="70">
        <f>M406-1</f>
        <v>44245.916666666664</v>
      </c>
      <c r="O406" s="76"/>
      <c r="P406" s="4"/>
    </row>
    <row r="407" spans="1:16" x14ac:dyDescent="0.2">
      <c r="A407" s="4" t="s">
        <v>19</v>
      </c>
      <c r="B407" s="4" t="s">
        <v>63</v>
      </c>
      <c r="C407" s="4" t="s">
        <v>13</v>
      </c>
      <c r="D407" s="4">
        <v>4.4013</v>
      </c>
      <c r="E407" s="4">
        <v>4.4465000000000003</v>
      </c>
      <c r="F407" s="4">
        <v>0.05</v>
      </c>
      <c r="G407" s="7">
        <f t="shared" ref="G407:G417" si="44">1000*(E407-D407)/F407</f>
        <v>904.00000000000693</v>
      </c>
      <c r="H407" s="1" t="s">
        <v>14</v>
      </c>
      <c r="I407" s="4" t="s">
        <v>50</v>
      </c>
      <c r="J407" s="6">
        <v>44246</v>
      </c>
      <c r="K407" s="6" cm="1">
        <f t="array" ref="K407">IF(OR(L407="Monday", OR( L407="Wednesday", L407="Saturday")), J407+2, IF(OR(L407="Tuesday", OR(L407="Sunday", L407="Thursday")), J407+1, IF(L407="Friday", J407+3, NA)))</f>
        <v>44249</v>
      </c>
      <c r="L407" s="6" t="str">
        <f t="shared" ref="L407:L417" si="45">TEXT(J407, "dddd")</f>
        <v>Friday</v>
      </c>
      <c r="M407" s="70">
        <f t="shared" ref="M407:M417" si="46">J407+TIMEVALUE("22:00:00")</f>
        <v>44246.916666666664</v>
      </c>
      <c r="N407" s="70">
        <f t="shared" ref="N407:N417" si="47">M407-1</f>
        <v>44245.916666666664</v>
      </c>
      <c r="O407" s="76"/>
      <c r="P407" s="4"/>
    </row>
    <row r="408" spans="1:16" x14ac:dyDescent="0.2">
      <c r="A408" s="4" t="s">
        <v>19</v>
      </c>
      <c r="B408" s="4" t="s">
        <v>63</v>
      </c>
      <c r="C408" s="4" t="s">
        <v>13</v>
      </c>
      <c r="D408" s="4">
        <v>4.4387999999999996</v>
      </c>
      <c r="E408" s="4">
        <v>4.4904999999999999</v>
      </c>
      <c r="F408" s="4">
        <v>5.0999999999999997E-2</v>
      </c>
      <c r="G408" s="7">
        <f t="shared" si="44"/>
        <v>1013.7254901960844</v>
      </c>
      <c r="H408" s="1" t="s">
        <v>14</v>
      </c>
      <c r="I408" s="4" t="s">
        <v>50</v>
      </c>
      <c r="J408" s="6">
        <v>44247</v>
      </c>
      <c r="K408" s="6" cm="1">
        <f t="array" ref="K408">IF(OR(L408="Monday", OR( L408="Wednesday", L408="Saturday")), J408+2, IF(OR(L408="Tuesday", OR(L408="Sunday", L408="Thursday")), J408+1, IF(L408="Friday", J408+3, NA)))</f>
        <v>44249</v>
      </c>
      <c r="L408" s="6" t="str">
        <f t="shared" si="45"/>
        <v>Saturday</v>
      </c>
      <c r="M408" s="70">
        <f t="shared" si="46"/>
        <v>44247.916666666664</v>
      </c>
      <c r="N408" s="70">
        <f t="shared" si="47"/>
        <v>44246.916666666664</v>
      </c>
      <c r="O408" s="76"/>
      <c r="P408" s="4"/>
    </row>
    <row r="409" spans="1:16" x14ac:dyDescent="0.2">
      <c r="A409" s="4" t="s">
        <v>19</v>
      </c>
      <c r="B409" s="4" t="s">
        <v>63</v>
      </c>
      <c r="C409" s="4" t="s">
        <v>13</v>
      </c>
      <c r="D409" s="4">
        <v>4.4669999999999996</v>
      </c>
      <c r="E409" s="4">
        <v>4.5143000000000004</v>
      </c>
      <c r="F409" s="4">
        <v>0.05</v>
      </c>
      <c r="G409" s="7">
        <f t="shared" si="44"/>
        <v>946.00000000001569</v>
      </c>
      <c r="H409" s="1" t="s">
        <v>14</v>
      </c>
      <c r="I409" s="4" t="s">
        <v>50</v>
      </c>
      <c r="J409" s="6">
        <v>44247</v>
      </c>
      <c r="K409" s="6" cm="1">
        <f t="array" ref="K409">IF(OR(L409="Monday", OR( L409="Wednesday", L409="Saturday")), J409+2, IF(OR(L409="Tuesday", OR(L409="Sunday", L409="Thursday")), J409+1, IF(L409="Friday", J409+3, NA)))</f>
        <v>44249</v>
      </c>
      <c r="L409" s="6" t="str">
        <f t="shared" si="45"/>
        <v>Saturday</v>
      </c>
      <c r="M409" s="70">
        <f t="shared" si="46"/>
        <v>44247.916666666664</v>
      </c>
      <c r="N409" s="70">
        <f t="shared" si="47"/>
        <v>44246.916666666664</v>
      </c>
      <c r="O409" s="76"/>
      <c r="P409" s="4"/>
    </row>
    <row r="410" spans="1:16" x14ac:dyDescent="0.2">
      <c r="A410" s="4" t="s">
        <v>19</v>
      </c>
      <c r="B410" s="4" t="s">
        <v>63</v>
      </c>
      <c r="C410" s="4" t="s">
        <v>13</v>
      </c>
      <c r="D410" s="4">
        <v>4.4326999999999996</v>
      </c>
      <c r="E410" s="4">
        <v>4.4772999999999996</v>
      </c>
      <c r="F410" s="4">
        <v>0.05</v>
      </c>
      <c r="G410" s="7">
        <f t="shared" si="44"/>
        <v>891.99999999999943</v>
      </c>
      <c r="H410" s="1" t="s">
        <v>14</v>
      </c>
      <c r="I410" s="4" t="s">
        <v>50</v>
      </c>
      <c r="J410" s="6">
        <v>44248</v>
      </c>
      <c r="K410" s="6" cm="1">
        <f t="array" ref="K410">IF(OR(L410="Monday", OR( L410="Wednesday", L410="Saturday")), J410+2, IF(OR(L410="Tuesday", OR(L410="Sunday", L410="Thursday")), J410+1, IF(L410="Friday", J410+3, NA)))</f>
        <v>44249</v>
      </c>
      <c r="L410" s="6" t="str">
        <f t="shared" si="45"/>
        <v>Sunday</v>
      </c>
      <c r="M410" s="70">
        <f t="shared" si="46"/>
        <v>44248.916666666664</v>
      </c>
      <c r="N410" s="70">
        <f t="shared" si="47"/>
        <v>44247.916666666664</v>
      </c>
      <c r="O410" s="76"/>
      <c r="P410" s="4"/>
    </row>
    <row r="411" spans="1:16" x14ac:dyDescent="0.2">
      <c r="A411" s="4" t="s">
        <v>19</v>
      </c>
      <c r="B411" s="4" t="s">
        <v>63</v>
      </c>
      <c r="C411" s="4" t="s">
        <v>13</v>
      </c>
      <c r="D411" s="4">
        <v>4.4645999999999999</v>
      </c>
      <c r="E411" s="4">
        <v>4.5083000000000002</v>
      </c>
      <c r="F411" s="4">
        <v>0.05</v>
      </c>
      <c r="G411" s="7">
        <f t="shared" si="44"/>
        <v>874.0000000000058</v>
      </c>
      <c r="H411" s="1" t="s">
        <v>14</v>
      </c>
      <c r="I411" s="4" t="s">
        <v>50</v>
      </c>
      <c r="J411" s="6">
        <v>44248</v>
      </c>
      <c r="K411" s="6" cm="1">
        <f t="array" ref="K411">IF(OR(L411="Monday", OR( L411="Wednesday", L411="Saturday")), J411+2, IF(OR(L411="Tuesday", OR(L411="Sunday", L411="Thursday")), J411+1, IF(L411="Friday", J411+3, NA)))</f>
        <v>44249</v>
      </c>
      <c r="L411" s="6" t="str">
        <f t="shared" si="45"/>
        <v>Sunday</v>
      </c>
      <c r="M411" s="70">
        <f t="shared" si="46"/>
        <v>44248.916666666664</v>
      </c>
      <c r="N411" s="70">
        <f t="shared" si="47"/>
        <v>44247.916666666664</v>
      </c>
      <c r="O411" s="76"/>
      <c r="P411" s="4"/>
    </row>
    <row r="412" spans="1:16" x14ac:dyDescent="0.2">
      <c r="A412" s="4" t="s">
        <v>19</v>
      </c>
      <c r="B412" s="4" t="s">
        <v>63</v>
      </c>
      <c r="C412" s="4" t="s">
        <v>13</v>
      </c>
      <c r="D412" s="4">
        <v>4.2797000000000001</v>
      </c>
      <c r="E412" s="4">
        <v>4.3174999999999999</v>
      </c>
      <c r="F412" s="4">
        <v>0.05</v>
      </c>
      <c r="G412" s="7">
        <f t="shared" si="44"/>
        <v>755.99999999999659</v>
      </c>
      <c r="H412" s="1" t="s">
        <v>14</v>
      </c>
      <c r="I412" s="4" t="s">
        <v>51</v>
      </c>
      <c r="J412" s="6">
        <v>44246</v>
      </c>
      <c r="K412" s="6" cm="1">
        <f t="array" ref="K412">IF(OR(L412="Monday", OR( L412="Wednesday", L412="Saturday")), J412+2, IF(OR(L412="Tuesday", OR(L412="Sunday", L412="Thursday")), J412+1, IF(L412="Friday", J412+3, NA)))</f>
        <v>44249</v>
      </c>
      <c r="L412" s="6" t="str">
        <f t="shared" si="45"/>
        <v>Friday</v>
      </c>
      <c r="M412" s="70">
        <f t="shared" si="46"/>
        <v>44246.916666666664</v>
      </c>
      <c r="N412" s="70">
        <f t="shared" si="47"/>
        <v>44245.916666666664</v>
      </c>
      <c r="O412" s="76"/>
      <c r="P412" s="4"/>
    </row>
    <row r="413" spans="1:16" x14ac:dyDescent="0.2">
      <c r="A413" s="4" t="s">
        <v>19</v>
      </c>
      <c r="B413" s="4" t="s">
        <v>63</v>
      </c>
      <c r="C413" s="4" t="s">
        <v>13</v>
      </c>
      <c r="D413" s="4">
        <v>4.3288000000000002</v>
      </c>
      <c r="E413" s="4">
        <v>4.3644999999999996</v>
      </c>
      <c r="F413" s="4">
        <v>0.05</v>
      </c>
      <c r="G413" s="7">
        <f t="shared" si="44"/>
        <v>713.99999999998795</v>
      </c>
      <c r="H413" s="1" t="s">
        <v>14</v>
      </c>
      <c r="I413" s="4" t="s">
        <v>51</v>
      </c>
      <c r="J413" s="6">
        <v>44246</v>
      </c>
      <c r="K413" s="6" cm="1">
        <f t="array" ref="K413">IF(OR(L413="Monday", OR( L413="Wednesday", L413="Saturday")), J413+2, IF(OR(L413="Tuesday", OR(L413="Sunday", L413="Thursday")), J413+1, IF(L413="Friday", J413+3, NA)))</f>
        <v>44249</v>
      </c>
      <c r="L413" s="6" t="str">
        <f t="shared" si="45"/>
        <v>Friday</v>
      </c>
      <c r="M413" s="70">
        <f t="shared" si="46"/>
        <v>44246.916666666664</v>
      </c>
      <c r="N413" s="70">
        <f t="shared" si="47"/>
        <v>44245.916666666664</v>
      </c>
      <c r="O413" s="76"/>
      <c r="P413" s="4"/>
    </row>
    <row r="414" spans="1:16" x14ac:dyDescent="0.2">
      <c r="A414" s="4" t="s">
        <v>19</v>
      </c>
      <c r="B414" s="4" t="s">
        <v>63</v>
      </c>
      <c r="C414" s="4" t="s">
        <v>13</v>
      </c>
      <c r="D414" s="4">
        <v>4.2674000000000003</v>
      </c>
      <c r="E414" s="4">
        <v>4.3036000000000003</v>
      </c>
      <c r="F414" s="4">
        <v>5.0999999999999997E-2</v>
      </c>
      <c r="G414" s="7">
        <f t="shared" si="44"/>
        <v>709.80392156862774</v>
      </c>
      <c r="H414" s="1" t="s">
        <v>14</v>
      </c>
      <c r="I414" s="4" t="s">
        <v>51</v>
      </c>
      <c r="J414" s="6">
        <v>44247</v>
      </c>
      <c r="K414" s="6" cm="1">
        <f t="array" ref="K414">IF(OR(L414="Monday", OR( L414="Wednesday", L414="Saturday")), J414+2, IF(OR(L414="Tuesday", OR(L414="Sunday", L414="Thursday")), J414+1, IF(L414="Friday", J414+3, NA)))</f>
        <v>44249</v>
      </c>
      <c r="L414" s="6" t="str">
        <f t="shared" si="45"/>
        <v>Saturday</v>
      </c>
      <c r="M414" s="70">
        <f t="shared" si="46"/>
        <v>44247.916666666664</v>
      </c>
      <c r="N414" s="70">
        <f t="shared" si="47"/>
        <v>44246.916666666664</v>
      </c>
      <c r="O414" s="76"/>
      <c r="P414" s="4"/>
    </row>
    <row r="415" spans="1:16" x14ac:dyDescent="0.2">
      <c r="A415" s="4" t="s">
        <v>19</v>
      </c>
      <c r="B415" s="4" t="s">
        <v>63</v>
      </c>
      <c r="C415" s="4" t="s">
        <v>13</v>
      </c>
      <c r="D415" s="4">
        <v>4.2826000000000004</v>
      </c>
      <c r="E415" s="4">
        <v>4.3193000000000001</v>
      </c>
      <c r="F415" s="4">
        <v>0.05</v>
      </c>
      <c r="G415" s="7">
        <f t="shared" si="44"/>
        <v>733.99999999999466</v>
      </c>
      <c r="H415" s="1" t="s">
        <v>14</v>
      </c>
      <c r="I415" s="4" t="s">
        <v>51</v>
      </c>
      <c r="J415" s="6">
        <v>44247</v>
      </c>
      <c r="K415" s="6" cm="1">
        <f t="array" ref="K415">IF(OR(L415="Monday", OR( L415="Wednesday", L415="Saturday")), J415+2, IF(OR(L415="Tuesday", OR(L415="Sunday", L415="Thursday")), J415+1, IF(L415="Friday", J415+3, NA)))</f>
        <v>44249</v>
      </c>
      <c r="L415" s="6" t="str">
        <f t="shared" si="45"/>
        <v>Saturday</v>
      </c>
      <c r="M415" s="70">
        <f t="shared" si="46"/>
        <v>44247.916666666664</v>
      </c>
      <c r="N415" s="70">
        <f t="shared" si="47"/>
        <v>44246.916666666664</v>
      </c>
      <c r="O415" s="76"/>
      <c r="P415" s="4"/>
    </row>
    <row r="416" spans="1:16" x14ac:dyDescent="0.2">
      <c r="A416" s="4" t="s">
        <v>19</v>
      </c>
      <c r="B416" s="4" t="s">
        <v>63</v>
      </c>
      <c r="C416" s="4" t="s">
        <v>13</v>
      </c>
      <c r="D416" s="4">
        <v>4.2686000000000002</v>
      </c>
      <c r="E416" s="4">
        <v>4.306</v>
      </c>
      <c r="F416" s="4">
        <v>0.05</v>
      </c>
      <c r="G416" s="7">
        <f t="shared" si="44"/>
        <v>747.9999999999975</v>
      </c>
      <c r="H416" s="1" t="s">
        <v>14</v>
      </c>
      <c r="I416" s="4" t="s">
        <v>51</v>
      </c>
      <c r="J416" s="6">
        <v>44248</v>
      </c>
      <c r="K416" s="6" cm="1">
        <f t="array" ref="K416">IF(OR(L416="Monday", OR( L416="Wednesday", L416="Saturday")), J416+2, IF(OR(L416="Tuesday", OR(L416="Sunday", L416="Thursday")), J416+1, IF(L416="Friday", J416+3, NA)))</f>
        <v>44249</v>
      </c>
      <c r="L416" s="6" t="str">
        <f t="shared" si="45"/>
        <v>Sunday</v>
      </c>
      <c r="M416" s="70">
        <f t="shared" si="46"/>
        <v>44248.916666666664</v>
      </c>
      <c r="N416" s="70">
        <f t="shared" si="47"/>
        <v>44247.916666666664</v>
      </c>
      <c r="O416" s="76"/>
      <c r="P416" s="4"/>
    </row>
    <row r="417" spans="1:16" x14ac:dyDescent="0.2">
      <c r="A417" s="4" t="s">
        <v>19</v>
      </c>
      <c r="B417" s="4" t="s">
        <v>63</v>
      </c>
      <c r="C417" s="4" t="s">
        <v>13</v>
      </c>
      <c r="D417" s="4">
        <v>4.3122999999999996</v>
      </c>
      <c r="E417" s="4">
        <v>4.3490000000000002</v>
      </c>
      <c r="F417" s="4">
        <v>0.05</v>
      </c>
      <c r="G417" s="7">
        <f t="shared" si="44"/>
        <v>734.00000000001239</v>
      </c>
      <c r="H417" s="1" t="s">
        <v>14</v>
      </c>
      <c r="I417" s="4" t="s">
        <v>51</v>
      </c>
      <c r="J417" s="6">
        <v>44248</v>
      </c>
      <c r="K417" s="6" cm="1">
        <f t="array" ref="K417">IF(OR(L417="Monday", OR( L417="Wednesday", L417="Saturday")), J417+2, IF(OR(L417="Tuesday", OR(L417="Sunday", L417="Thursday")), J417+1, IF(L417="Friday", J417+3, NA)))</f>
        <v>44249</v>
      </c>
      <c r="L417" s="6" t="str">
        <f t="shared" si="45"/>
        <v>Sunday</v>
      </c>
      <c r="M417" s="70">
        <f t="shared" si="46"/>
        <v>44248.916666666664</v>
      </c>
      <c r="N417" s="70">
        <f t="shared" si="47"/>
        <v>44247.916666666664</v>
      </c>
      <c r="O417" s="76"/>
      <c r="P417" s="4"/>
    </row>
    <row r="418" spans="1:16" x14ac:dyDescent="0.2">
      <c r="A418" s="4" t="s">
        <v>21</v>
      </c>
      <c r="B418" s="4" t="s">
        <v>64</v>
      </c>
      <c r="C418" s="4" t="s">
        <v>13</v>
      </c>
      <c r="D418" s="4"/>
      <c r="E418" s="4"/>
      <c r="F418" s="4"/>
      <c r="G418" s="7">
        <v>19.3</v>
      </c>
      <c r="H418" s="1" t="s">
        <v>14</v>
      </c>
      <c r="I418" s="4" t="s">
        <v>50</v>
      </c>
      <c r="J418" s="6">
        <v>44249</v>
      </c>
      <c r="K418" s="6" cm="1">
        <f t="array" ref="K418">IF(OR(L418="Monday", OR( L418="Wednesday", L418="Saturday")), J418+2, IF(OR(L418="Tuesday", OR(L418="Sunday", L418="Thursday")), J418+1, IF(L418="Friday", J418+3, NA)))</f>
        <v>44251</v>
      </c>
      <c r="L418" s="6" t="str">
        <f t="shared" ref="L418:L425" si="48">TEXT(J418, "dddd")</f>
        <v>Monday</v>
      </c>
      <c r="M418" s="70">
        <f t="shared" ref="M418:M425" si="49">J418+TIMEVALUE("22:00:00")</f>
        <v>44249.916666666664</v>
      </c>
      <c r="N418" s="70">
        <f t="shared" ref="N418:N425" si="50">M418-1</f>
        <v>44248.916666666664</v>
      </c>
      <c r="O418" s="76"/>
      <c r="P418" s="4"/>
    </row>
    <row r="419" spans="1:16" x14ac:dyDescent="0.2">
      <c r="A419" s="4" t="s">
        <v>21</v>
      </c>
      <c r="B419" s="4" t="s">
        <v>64</v>
      </c>
      <c r="C419" s="4" t="s">
        <v>13</v>
      </c>
      <c r="D419" s="4"/>
      <c r="E419" s="4"/>
      <c r="F419" s="4"/>
      <c r="G419" s="7">
        <v>19.8</v>
      </c>
      <c r="H419" s="1" t="s">
        <v>14</v>
      </c>
      <c r="I419" s="4" t="s">
        <v>50</v>
      </c>
      <c r="J419" s="6">
        <v>44249</v>
      </c>
      <c r="K419" s="6" cm="1">
        <f t="array" ref="K419">IF(OR(L419="Monday", OR( L419="Wednesday", L419="Saturday")), J419+2, IF(OR(L419="Tuesday", OR(L419="Sunday", L419="Thursday")), J419+1, IF(L419="Friday", J419+3, NA)))</f>
        <v>44251</v>
      </c>
      <c r="L419" s="6" t="str">
        <f t="shared" si="48"/>
        <v>Monday</v>
      </c>
      <c r="M419" s="70">
        <f t="shared" si="49"/>
        <v>44249.916666666664</v>
      </c>
      <c r="N419" s="70">
        <f t="shared" si="50"/>
        <v>44248.916666666664</v>
      </c>
      <c r="O419" s="76"/>
      <c r="P419" s="4"/>
    </row>
    <row r="420" spans="1:16" x14ac:dyDescent="0.2">
      <c r="A420" s="4" t="s">
        <v>21</v>
      </c>
      <c r="B420" s="4" t="s">
        <v>64</v>
      </c>
      <c r="C420" s="4" t="s">
        <v>13</v>
      </c>
      <c r="D420" s="4"/>
      <c r="E420" s="4"/>
      <c r="F420" s="4"/>
      <c r="G420" s="7">
        <v>19.899999999999999</v>
      </c>
      <c r="H420" s="1" t="s">
        <v>14</v>
      </c>
      <c r="I420" s="4" t="s">
        <v>50</v>
      </c>
      <c r="J420" s="6">
        <v>44250</v>
      </c>
      <c r="K420" s="6" cm="1">
        <f t="array" ref="K420">IF(OR(L420="Monday", OR( L420="Wednesday", L420="Saturday")), J420+2, IF(OR(L420="Tuesday", OR(L420="Sunday", L420="Thursday")), J420+1, IF(L420="Friday", J420+3, NA)))</f>
        <v>44251</v>
      </c>
      <c r="L420" s="6" t="str">
        <f t="shared" si="48"/>
        <v>Tuesday</v>
      </c>
      <c r="M420" s="70">
        <f t="shared" si="49"/>
        <v>44250.916666666664</v>
      </c>
      <c r="N420" s="70">
        <f t="shared" si="50"/>
        <v>44249.916666666664</v>
      </c>
      <c r="O420" s="76"/>
      <c r="P420" s="4"/>
    </row>
    <row r="421" spans="1:16" x14ac:dyDescent="0.2">
      <c r="A421" s="4" t="s">
        <v>21</v>
      </c>
      <c r="B421" s="4" t="s">
        <v>64</v>
      </c>
      <c r="C421" s="4" t="s">
        <v>13</v>
      </c>
      <c r="D421" s="4"/>
      <c r="E421" s="4"/>
      <c r="F421" s="4"/>
      <c r="G421" s="7">
        <v>20.399999999999999</v>
      </c>
      <c r="H421" s="1" t="s">
        <v>14</v>
      </c>
      <c r="I421" s="4" t="s">
        <v>50</v>
      </c>
      <c r="J421" s="6">
        <v>44250</v>
      </c>
      <c r="K421" s="6" cm="1">
        <f t="array" ref="K421">IF(OR(L421="Monday", OR( L421="Wednesday", L421="Saturday")), J421+2, IF(OR(L421="Tuesday", OR(L421="Sunday", L421="Thursday")), J421+1, IF(L421="Friday", J421+3, NA)))</f>
        <v>44251</v>
      </c>
      <c r="L421" s="6" t="str">
        <f t="shared" si="48"/>
        <v>Tuesday</v>
      </c>
      <c r="M421" s="70">
        <f t="shared" si="49"/>
        <v>44250.916666666664</v>
      </c>
      <c r="N421" s="70">
        <f t="shared" si="50"/>
        <v>44249.916666666664</v>
      </c>
      <c r="O421" s="76"/>
      <c r="P421" s="4"/>
    </row>
    <row r="422" spans="1:16" x14ac:dyDescent="0.2">
      <c r="A422" s="4" t="s">
        <v>21</v>
      </c>
      <c r="B422" s="4" t="s">
        <v>64</v>
      </c>
      <c r="C422" s="4" t="s">
        <v>13</v>
      </c>
      <c r="D422" s="4"/>
      <c r="E422" s="4"/>
      <c r="F422" s="4"/>
      <c r="G422" s="7">
        <v>18.5</v>
      </c>
      <c r="H422" s="1" t="s">
        <v>14</v>
      </c>
      <c r="I422" s="4" t="s">
        <v>51</v>
      </c>
      <c r="J422" s="6">
        <v>44249</v>
      </c>
      <c r="K422" s="6" cm="1">
        <f t="array" ref="K422">IF(OR(L422="Monday", OR( L422="Wednesday", L422="Saturday")), J422+2, IF(OR(L422="Tuesday", OR(L422="Sunday", L422="Thursday")), J422+1, IF(L422="Friday", J422+3, NA)))</f>
        <v>44251</v>
      </c>
      <c r="L422" s="6" t="str">
        <f t="shared" si="48"/>
        <v>Monday</v>
      </c>
      <c r="M422" s="70">
        <f t="shared" si="49"/>
        <v>44249.916666666664</v>
      </c>
      <c r="N422" s="70">
        <f t="shared" si="50"/>
        <v>44248.916666666664</v>
      </c>
      <c r="O422" s="76"/>
      <c r="P422" s="4"/>
    </row>
    <row r="423" spans="1:16" x14ac:dyDescent="0.2">
      <c r="A423" s="4" t="s">
        <v>21</v>
      </c>
      <c r="B423" s="4" t="s">
        <v>64</v>
      </c>
      <c r="C423" s="4" t="s">
        <v>13</v>
      </c>
      <c r="D423" s="4"/>
      <c r="E423" s="4"/>
      <c r="F423" s="4"/>
      <c r="G423" s="7">
        <v>18.399999999999999</v>
      </c>
      <c r="H423" s="1" t="s">
        <v>14</v>
      </c>
      <c r="I423" s="4" t="s">
        <v>51</v>
      </c>
      <c r="J423" s="6">
        <v>44249</v>
      </c>
      <c r="K423" s="6" cm="1">
        <f t="array" ref="K423">IF(OR(L423="Monday", OR( L423="Wednesday", L423="Saturday")), J423+2, IF(OR(L423="Tuesday", OR(L423="Sunday", L423="Thursday")), J423+1, IF(L423="Friday", J423+3, NA)))</f>
        <v>44251</v>
      </c>
      <c r="L423" s="6" t="str">
        <f t="shared" si="48"/>
        <v>Monday</v>
      </c>
      <c r="M423" s="70">
        <f t="shared" si="49"/>
        <v>44249.916666666664</v>
      </c>
      <c r="N423" s="70">
        <f t="shared" si="50"/>
        <v>44248.916666666664</v>
      </c>
      <c r="O423" s="76"/>
      <c r="P423" s="4"/>
    </row>
    <row r="424" spans="1:16" x14ac:dyDescent="0.2">
      <c r="A424" s="4" t="s">
        <v>21</v>
      </c>
      <c r="B424" s="4" t="s">
        <v>64</v>
      </c>
      <c r="C424" s="4" t="s">
        <v>13</v>
      </c>
      <c r="D424" s="4"/>
      <c r="E424" s="4"/>
      <c r="F424" s="4"/>
      <c r="G424" s="7">
        <v>18.600000000000001</v>
      </c>
      <c r="H424" s="1" t="s">
        <v>14</v>
      </c>
      <c r="I424" s="4" t="s">
        <v>51</v>
      </c>
      <c r="J424" s="6">
        <v>44250</v>
      </c>
      <c r="K424" s="6" cm="1">
        <f t="array" ref="K424">IF(OR(L424="Monday", OR( L424="Wednesday", L424="Saturday")), J424+2, IF(OR(L424="Tuesday", OR(L424="Sunday", L424="Thursday")), J424+1, IF(L424="Friday", J424+3, NA)))</f>
        <v>44251</v>
      </c>
      <c r="L424" s="6" t="str">
        <f t="shared" si="48"/>
        <v>Tuesday</v>
      </c>
      <c r="M424" s="70">
        <f t="shared" si="49"/>
        <v>44250.916666666664</v>
      </c>
      <c r="N424" s="70">
        <f t="shared" si="50"/>
        <v>44249.916666666664</v>
      </c>
      <c r="O424" s="76"/>
      <c r="P424" s="4"/>
    </row>
    <row r="425" spans="1:16" x14ac:dyDescent="0.2">
      <c r="A425" s="4" t="s">
        <v>21</v>
      </c>
      <c r="B425" s="4" t="s">
        <v>64</v>
      </c>
      <c r="C425" s="4" t="s">
        <v>13</v>
      </c>
      <c r="D425" s="4"/>
      <c r="E425" s="4"/>
      <c r="F425" s="4"/>
      <c r="G425" s="7">
        <v>18.2</v>
      </c>
      <c r="H425" s="1" t="s">
        <v>14</v>
      </c>
      <c r="I425" s="4" t="s">
        <v>51</v>
      </c>
      <c r="J425" s="6">
        <v>44250</v>
      </c>
      <c r="K425" s="6" cm="1">
        <f t="array" ref="K425">IF(OR(L425="Monday", OR( L425="Wednesday", L425="Saturday")), J425+2, IF(OR(L425="Tuesday", OR(L425="Sunday", L425="Thursday")), J425+1, IF(L425="Friday", J425+3, NA)))</f>
        <v>44251</v>
      </c>
      <c r="L425" s="6" t="str">
        <f t="shared" si="48"/>
        <v>Tuesday</v>
      </c>
      <c r="M425" s="70">
        <f t="shared" si="49"/>
        <v>44250.916666666664</v>
      </c>
      <c r="N425" s="70">
        <f t="shared" si="50"/>
        <v>44249.916666666664</v>
      </c>
      <c r="O425" s="76"/>
      <c r="P425" s="4"/>
    </row>
    <row r="426" spans="1:16" x14ac:dyDescent="0.2">
      <c r="A426" s="4" t="s">
        <v>24</v>
      </c>
      <c r="B426" s="4" t="s">
        <v>63</v>
      </c>
      <c r="C426" s="4" t="s">
        <v>13</v>
      </c>
      <c r="D426" s="4"/>
      <c r="E426" s="4"/>
      <c r="F426" s="4"/>
      <c r="G426" s="7">
        <v>1002</v>
      </c>
      <c r="H426" s="13" t="s">
        <v>65</v>
      </c>
      <c r="I426" s="4" t="s">
        <v>50</v>
      </c>
      <c r="J426" s="6">
        <v>44249</v>
      </c>
      <c r="K426" s="6" cm="1">
        <f t="array" ref="K426">IF(OR(L426="Monday", OR( L426="Wednesday", L426="Saturday")), J426+2, IF(OR(L426="Tuesday", OR(L426="Sunday", L426="Thursday")), J426+1, IF(L426="Friday", J426+3, NA)))</f>
        <v>44251</v>
      </c>
      <c r="L426" s="6" t="str">
        <f t="shared" ref="L426:L427" si="51">TEXT(J426, "dddd")</f>
        <v>Monday</v>
      </c>
      <c r="M426" s="70">
        <f t="shared" ref="M426:M427" si="52">J426+TIMEVALUE("22:00:00")</f>
        <v>44249.916666666664</v>
      </c>
      <c r="N426" s="70">
        <f t="shared" ref="N426:N427" si="53">M426-1</f>
        <v>44248.916666666664</v>
      </c>
      <c r="O426" s="76"/>
      <c r="P426" s="4"/>
    </row>
    <row r="427" spans="1:16" x14ac:dyDescent="0.2">
      <c r="A427" s="4" t="s">
        <v>24</v>
      </c>
      <c r="B427" s="4" t="s">
        <v>63</v>
      </c>
      <c r="C427" s="4" t="s">
        <v>13</v>
      </c>
      <c r="D427" s="4"/>
      <c r="E427" s="4"/>
      <c r="F427" s="4"/>
      <c r="G427" s="7">
        <v>2280</v>
      </c>
      <c r="H427" s="13" t="s">
        <v>65</v>
      </c>
      <c r="I427" s="4" t="s">
        <v>50</v>
      </c>
      <c r="J427" s="6">
        <v>44250</v>
      </c>
      <c r="K427" s="6" cm="1">
        <f t="array" ref="K427">IF(OR(L427="Monday", OR( L427="Wednesday", L427="Saturday")), J427+2, IF(OR(L427="Tuesday", OR(L427="Sunday", L427="Thursday")), J427+1, IF(L427="Friday", J427+3, NA)))</f>
        <v>44251</v>
      </c>
      <c r="L427" s="6" t="str">
        <f t="shared" si="51"/>
        <v>Tuesday</v>
      </c>
      <c r="M427" s="70">
        <f t="shared" si="52"/>
        <v>44250.916666666664</v>
      </c>
      <c r="N427" s="70">
        <f t="shared" si="53"/>
        <v>44249.916666666664</v>
      </c>
      <c r="O427" s="76"/>
      <c r="P427" s="4"/>
    </row>
    <row r="428" spans="1:16" x14ac:dyDescent="0.2">
      <c r="A428" s="4" t="s">
        <v>24</v>
      </c>
      <c r="B428" s="4" t="s">
        <v>63</v>
      </c>
      <c r="C428" s="4" t="s">
        <v>13</v>
      </c>
      <c r="D428" s="4"/>
      <c r="E428" s="4"/>
      <c r="F428" s="4"/>
      <c r="G428" s="7">
        <v>808</v>
      </c>
      <c r="H428" s="13" t="s">
        <v>65</v>
      </c>
      <c r="I428" s="4" t="s">
        <v>51</v>
      </c>
      <c r="J428" s="6">
        <v>44249</v>
      </c>
      <c r="K428" s="6" cm="1">
        <f t="array" ref="K428">IF(OR(L428="Monday", OR( L428="Wednesday", L428="Saturday")), J428+2, IF(OR(L428="Tuesday", OR(L428="Sunday", L428="Thursday")), J428+1, IF(L428="Friday", J428+3, NA)))</f>
        <v>44251</v>
      </c>
      <c r="L428" s="6" t="str">
        <f t="shared" ref="L428:L431" si="54">TEXT(J428, "dddd")</f>
        <v>Monday</v>
      </c>
      <c r="M428" s="70">
        <f t="shared" ref="M428:M431" si="55">J428+TIMEVALUE("22:00:00")</f>
        <v>44249.916666666664</v>
      </c>
      <c r="N428" s="70">
        <f t="shared" ref="N428:N438" si="56">M428-1</f>
        <v>44248.916666666664</v>
      </c>
      <c r="O428" s="76"/>
      <c r="P428" s="4"/>
    </row>
    <row r="429" spans="1:16" x14ac:dyDescent="0.2">
      <c r="A429" s="4" t="s">
        <v>24</v>
      </c>
      <c r="B429" s="4" t="s">
        <v>63</v>
      </c>
      <c r="C429" s="4" t="s">
        <v>13</v>
      </c>
      <c r="D429" s="4"/>
      <c r="E429" s="4"/>
      <c r="F429" s="4"/>
      <c r="G429" s="7">
        <v>1263</v>
      </c>
      <c r="H429" s="13" t="s">
        <v>65</v>
      </c>
      <c r="I429" s="4" t="s">
        <v>51</v>
      </c>
      <c r="J429" s="6">
        <v>44250</v>
      </c>
      <c r="K429" s="6" cm="1">
        <f t="array" ref="K429">IF(OR(L429="Monday", OR( L429="Wednesday", L429="Saturday")), J429+2, IF(OR(L429="Tuesday", OR(L429="Sunday", L429="Thursday")), J429+1, IF(L429="Friday", J429+3, NA)))</f>
        <v>44251</v>
      </c>
      <c r="L429" s="6" t="str">
        <f t="shared" si="54"/>
        <v>Tuesday</v>
      </c>
      <c r="M429" s="70">
        <f t="shared" si="55"/>
        <v>44250.916666666664</v>
      </c>
      <c r="N429" s="70">
        <f t="shared" si="56"/>
        <v>44249.916666666664</v>
      </c>
      <c r="O429" s="76"/>
      <c r="P429" s="4"/>
    </row>
    <row r="430" spans="1:16" x14ac:dyDescent="0.2">
      <c r="A430" s="4" t="s">
        <v>22</v>
      </c>
      <c r="B430" s="4" t="s">
        <v>63</v>
      </c>
      <c r="C430" s="4" t="s">
        <v>13</v>
      </c>
      <c r="D430" s="4"/>
      <c r="E430" s="4"/>
      <c r="F430" s="4"/>
      <c r="G430" s="7">
        <v>7.4</v>
      </c>
      <c r="H430" s="4" t="s">
        <v>62</v>
      </c>
      <c r="I430" s="4" t="s">
        <v>50</v>
      </c>
      <c r="J430" s="6">
        <v>44249</v>
      </c>
      <c r="K430" s="6" cm="1">
        <f t="array" ref="K430">IF(OR(L430="Monday", OR( L430="Wednesday", L430="Saturday")), J430+2, IF(OR(L430="Tuesday", OR(L430="Sunday", L430="Thursday")), J430+1, IF(L430="Friday", J430+3, NA)))</f>
        <v>44251</v>
      </c>
      <c r="L430" s="6" t="str">
        <f t="shared" si="54"/>
        <v>Monday</v>
      </c>
      <c r="M430" s="70">
        <f t="shared" si="55"/>
        <v>44249.916666666664</v>
      </c>
      <c r="N430" s="70">
        <f t="shared" si="56"/>
        <v>44248.916666666664</v>
      </c>
      <c r="O430" s="76"/>
      <c r="P430" s="4"/>
    </row>
    <row r="431" spans="1:16" x14ac:dyDescent="0.2">
      <c r="A431" s="4" t="s">
        <v>22</v>
      </c>
      <c r="B431" s="4" t="s">
        <v>63</v>
      </c>
      <c r="C431" s="4" t="s">
        <v>13</v>
      </c>
      <c r="D431" s="4"/>
      <c r="E431" s="4"/>
      <c r="F431" s="4"/>
      <c r="G431" s="7">
        <v>7.5</v>
      </c>
      <c r="H431" s="4" t="s">
        <v>62</v>
      </c>
      <c r="I431" s="4" t="s">
        <v>50</v>
      </c>
      <c r="J431" s="6">
        <v>44250</v>
      </c>
      <c r="K431" s="6" cm="1">
        <f t="array" ref="K431">IF(OR(L431="Monday", OR( L431="Wednesday", L431="Saturday")), J431+2, IF(OR(L431="Tuesday", OR(L431="Sunday", L431="Thursday")), J431+1, IF(L431="Friday", J431+3, NA)))</f>
        <v>44251</v>
      </c>
      <c r="L431" s="6" t="str">
        <f t="shared" si="54"/>
        <v>Tuesday</v>
      </c>
      <c r="M431" s="70">
        <f t="shared" si="55"/>
        <v>44250.916666666664</v>
      </c>
      <c r="N431" s="70">
        <f t="shared" si="56"/>
        <v>44249.916666666664</v>
      </c>
      <c r="O431" s="76"/>
      <c r="P431" s="4"/>
    </row>
    <row r="432" spans="1:16" x14ac:dyDescent="0.2">
      <c r="A432" s="4" t="s">
        <v>22</v>
      </c>
      <c r="B432" s="4" t="s">
        <v>63</v>
      </c>
      <c r="C432" s="4" t="s">
        <v>13</v>
      </c>
      <c r="D432" s="4"/>
      <c r="E432" s="4"/>
      <c r="F432" s="4"/>
      <c r="G432" s="7">
        <v>7.6</v>
      </c>
      <c r="H432" s="4" t="s">
        <v>62</v>
      </c>
      <c r="I432" s="4" t="s">
        <v>51</v>
      </c>
      <c r="J432" s="6">
        <v>44249</v>
      </c>
      <c r="K432" s="6" cm="1">
        <f t="array" ref="K432">IF(OR(L432="Monday", OR( L432="Wednesday", L432="Saturday")), J432+2, IF(OR(L432="Tuesday", OR(L432="Sunday", L432="Thursday")), J432+1, IF(L432="Friday", J432+3, NA)))</f>
        <v>44251</v>
      </c>
      <c r="L432" s="6" t="str">
        <f t="shared" ref="L432:L435" si="57">TEXT(J432, "dddd")</f>
        <v>Monday</v>
      </c>
      <c r="M432" s="70">
        <f t="shared" ref="M432:M435" si="58">J432+TIMEVALUE("22:00:00")</f>
        <v>44249.916666666664</v>
      </c>
      <c r="N432" s="70">
        <f t="shared" si="56"/>
        <v>44248.916666666664</v>
      </c>
      <c r="O432" s="76"/>
      <c r="P432" s="4"/>
    </row>
    <row r="433" spans="1:16" x14ac:dyDescent="0.2">
      <c r="A433" s="4" t="s">
        <v>22</v>
      </c>
      <c r="B433" s="4" t="s">
        <v>63</v>
      </c>
      <c r="C433" s="4" t="s">
        <v>13</v>
      </c>
      <c r="D433" s="4"/>
      <c r="E433" s="4"/>
      <c r="F433" s="4"/>
      <c r="G433" s="7">
        <v>7.5</v>
      </c>
      <c r="H433" s="4" t="s">
        <v>62</v>
      </c>
      <c r="I433" s="4" t="s">
        <v>51</v>
      </c>
      <c r="J433" s="6">
        <v>44250</v>
      </c>
      <c r="K433" s="6" cm="1">
        <f t="array" ref="K433">IF(OR(L433="Monday", OR( L433="Wednesday", L433="Saturday")), J433+2, IF(OR(L433="Tuesday", OR(L433="Sunday", L433="Thursday")), J433+1, IF(L433="Friday", J433+3, NA)))</f>
        <v>44251</v>
      </c>
      <c r="L433" s="6" t="str">
        <f t="shared" si="57"/>
        <v>Tuesday</v>
      </c>
      <c r="M433" s="70">
        <f t="shared" si="58"/>
        <v>44250.916666666664</v>
      </c>
      <c r="N433" s="70">
        <f t="shared" si="56"/>
        <v>44249.916666666664</v>
      </c>
      <c r="O433" s="76"/>
      <c r="P433" s="4"/>
    </row>
    <row r="434" spans="1:16" x14ac:dyDescent="0.2">
      <c r="A434" s="4" t="s">
        <v>57</v>
      </c>
      <c r="B434" s="4" t="s">
        <v>63</v>
      </c>
      <c r="C434" s="4" t="s">
        <v>13</v>
      </c>
      <c r="D434" s="4"/>
      <c r="E434" s="4"/>
      <c r="F434" s="4"/>
      <c r="G434" s="7">
        <v>123</v>
      </c>
      <c r="H434" s="4" t="s">
        <v>56</v>
      </c>
      <c r="I434" s="4" t="s">
        <v>50</v>
      </c>
      <c r="J434" s="6">
        <v>44249</v>
      </c>
      <c r="K434" s="6" cm="1">
        <f t="array" ref="K434">IF(OR(L434="Monday", OR( L434="Wednesday", L434="Saturday")), J434+2, IF(OR(L434="Tuesday", OR(L434="Sunday", L434="Thursday")), J434+1, IF(L434="Friday", J434+3, NA)))</f>
        <v>44251</v>
      </c>
      <c r="L434" s="6" t="str">
        <f t="shared" si="57"/>
        <v>Monday</v>
      </c>
      <c r="M434" s="70">
        <f t="shared" si="58"/>
        <v>44249.916666666664</v>
      </c>
      <c r="N434" s="70">
        <f t="shared" si="56"/>
        <v>44248.916666666664</v>
      </c>
      <c r="O434" s="76"/>
      <c r="P434" s="4"/>
    </row>
    <row r="435" spans="1:16" x14ac:dyDescent="0.2">
      <c r="A435" s="4" t="s">
        <v>57</v>
      </c>
      <c r="B435" s="4" t="s">
        <v>63</v>
      </c>
      <c r="C435" s="4" t="s">
        <v>13</v>
      </c>
      <c r="D435" s="4"/>
      <c r="E435" s="4"/>
      <c r="F435" s="4"/>
      <c r="G435" s="7">
        <v>126</v>
      </c>
      <c r="H435" s="4" t="s">
        <v>56</v>
      </c>
      <c r="I435" s="4" t="s">
        <v>50</v>
      </c>
      <c r="J435" s="6">
        <v>44250</v>
      </c>
      <c r="K435" s="6" cm="1">
        <f t="array" ref="K435">IF(OR(L435="Monday", OR( L435="Wednesday", L435="Saturday")), J435+2, IF(OR(L435="Tuesday", OR(L435="Sunday", L435="Thursday")), J435+1, IF(L435="Friday", J435+3, NA)))</f>
        <v>44251</v>
      </c>
      <c r="L435" s="6" t="str">
        <f t="shared" si="57"/>
        <v>Tuesday</v>
      </c>
      <c r="M435" s="70">
        <f t="shared" si="58"/>
        <v>44250.916666666664</v>
      </c>
      <c r="N435" s="70">
        <f t="shared" si="56"/>
        <v>44249.916666666664</v>
      </c>
      <c r="O435" s="76"/>
      <c r="P435" s="4"/>
    </row>
    <row r="436" spans="1:16" x14ac:dyDescent="0.2">
      <c r="A436" s="4" t="s">
        <v>57</v>
      </c>
      <c r="B436" s="4" t="s">
        <v>63</v>
      </c>
      <c r="C436" s="4" t="s">
        <v>13</v>
      </c>
      <c r="D436" s="4"/>
      <c r="E436" s="4"/>
      <c r="F436" s="4"/>
      <c r="G436" s="7">
        <v>85.5</v>
      </c>
      <c r="H436" s="4" t="s">
        <v>56</v>
      </c>
      <c r="I436" s="4" t="s">
        <v>51</v>
      </c>
      <c r="J436" s="6">
        <v>44249</v>
      </c>
      <c r="K436" s="6" cm="1">
        <f t="array" ref="K436">IF(OR(L436="Monday", OR( L436="Wednesday", L436="Saturday")), J436+2, IF(OR(L436="Tuesday", OR(L436="Sunday", L436="Thursday")), J436+1, IF(L436="Friday", J436+3, NA)))</f>
        <v>44251</v>
      </c>
      <c r="L436" s="6" t="str">
        <f t="shared" ref="L436:L437" si="59">TEXT(J436, "dddd")</f>
        <v>Monday</v>
      </c>
      <c r="M436" s="70">
        <f t="shared" ref="M436:M437" si="60">J436+TIMEVALUE("22:00:00")</f>
        <v>44249.916666666664</v>
      </c>
      <c r="N436" s="70">
        <f t="shared" si="56"/>
        <v>44248.916666666664</v>
      </c>
      <c r="O436" s="76"/>
      <c r="P436" s="4"/>
    </row>
    <row r="437" spans="1:16" x14ac:dyDescent="0.2">
      <c r="A437" s="4" t="s">
        <v>57</v>
      </c>
      <c r="B437" s="4" t="s">
        <v>63</v>
      </c>
      <c r="C437" s="4" t="s">
        <v>13</v>
      </c>
      <c r="D437" s="4"/>
      <c r="E437" s="4"/>
      <c r="F437" s="4"/>
      <c r="G437" s="7">
        <v>93.2</v>
      </c>
      <c r="H437" s="4" t="s">
        <v>56</v>
      </c>
      <c r="I437" s="4" t="s">
        <v>51</v>
      </c>
      <c r="J437" s="6">
        <v>44250</v>
      </c>
      <c r="K437" s="6" cm="1">
        <f t="array" ref="K437">IF(OR(L437="Monday", OR( L437="Wednesday", L437="Saturday")), J437+2, IF(OR(L437="Tuesday", OR(L437="Sunday", L437="Thursday")), J437+1, IF(L437="Friday", J437+3, NA)))</f>
        <v>44251</v>
      </c>
      <c r="L437" s="6" t="str">
        <f t="shared" si="59"/>
        <v>Tuesday</v>
      </c>
      <c r="M437" s="70">
        <f t="shared" si="60"/>
        <v>44250.916666666664</v>
      </c>
      <c r="N437" s="70">
        <f t="shared" si="56"/>
        <v>44249.916666666664</v>
      </c>
      <c r="O437" s="76"/>
      <c r="P437" s="4"/>
    </row>
    <row r="438" spans="1:16" x14ac:dyDescent="0.2">
      <c r="A438" s="4" t="s">
        <v>12</v>
      </c>
      <c r="B438" s="4" t="s">
        <v>63</v>
      </c>
      <c r="C438" s="4" t="s">
        <v>13</v>
      </c>
      <c r="D438" s="4">
        <v>1.1659999999999999</v>
      </c>
      <c r="E438" s="4">
        <v>1.1687000000000001</v>
      </c>
      <c r="F438" s="4">
        <v>0.01</v>
      </c>
      <c r="G438" s="7">
        <f>1000*(E438-D438)/F438</f>
        <v>270.00000000001467</v>
      </c>
      <c r="H438" s="4" t="s">
        <v>14</v>
      </c>
      <c r="I438" s="4" t="s">
        <v>50</v>
      </c>
      <c r="J438" s="6">
        <v>44249</v>
      </c>
      <c r="K438" s="6" cm="1">
        <f t="array" ref="K438">IF(OR(L438="Monday", OR( L438="Wednesday", L438="Saturday")), J438+2, IF(OR(L438="Tuesday", OR(L438="Sunday", L438="Thursday")), J438+1, IF(L438="Friday", J438+3, NA)))</f>
        <v>44251</v>
      </c>
      <c r="L438" s="6" t="str">
        <f>TEXT(J438, "dddd")</f>
        <v>Monday</v>
      </c>
      <c r="M438" s="70">
        <f>J438+TIMEVALUE("22:00:00")</f>
        <v>44249.916666666664</v>
      </c>
      <c r="N438" s="70">
        <f t="shared" si="56"/>
        <v>44248.916666666664</v>
      </c>
      <c r="O438" s="76"/>
      <c r="P438" s="4"/>
    </row>
    <row r="439" spans="1:16" x14ac:dyDescent="0.2">
      <c r="A439" s="4" t="s">
        <v>12</v>
      </c>
      <c r="B439" s="4" t="s">
        <v>63</v>
      </c>
      <c r="C439" s="4" t="s">
        <v>13</v>
      </c>
      <c r="D439" s="4">
        <v>1.1715</v>
      </c>
      <c r="E439" s="4">
        <v>1.1746000000000001</v>
      </c>
      <c r="F439" s="4">
        <v>0.01</v>
      </c>
      <c r="G439" s="7">
        <f>1000*(E439-D439)/F439</f>
        <v>310.00000000001029</v>
      </c>
      <c r="H439" s="4" t="s">
        <v>14</v>
      </c>
      <c r="I439" s="4" t="s">
        <v>50</v>
      </c>
      <c r="J439" s="6">
        <v>44249</v>
      </c>
      <c r="K439" s="6" cm="1">
        <f t="array" ref="K439">IF(OR(L439="Monday", OR( L439="Wednesday", L439="Saturday")), J439+2, IF(OR(L439="Tuesday", OR(L439="Sunday", L439="Thursday")), J439+1, IF(L439="Friday", J439+3, NA)))</f>
        <v>44251</v>
      </c>
      <c r="L439" s="6" t="str">
        <f>TEXT(J439, "dddd")</f>
        <v>Monday</v>
      </c>
      <c r="M439" s="70">
        <f>J439+TIMEVALUE("22:00:00")</f>
        <v>44249.916666666664</v>
      </c>
      <c r="N439" s="70">
        <f t="shared" ref="N439:N445" si="61">M439-1</f>
        <v>44248.916666666664</v>
      </c>
      <c r="O439" s="76"/>
      <c r="P439" s="4"/>
    </row>
    <row r="440" spans="1:16" x14ac:dyDescent="0.2">
      <c r="A440" s="4" t="s">
        <v>12</v>
      </c>
      <c r="B440" s="4" t="s">
        <v>63</v>
      </c>
      <c r="C440" s="4" t="s">
        <v>13</v>
      </c>
      <c r="D440" s="4">
        <v>1.1251</v>
      </c>
      <c r="E440" s="4">
        <v>1.1287</v>
      </c>
      <c r="F440" s="4">
        <v>0.01</v>
      </c>
      <c r="G440" s="7">
        <f t="shared" ref="G440:G441" si="62">1000*(E440-D440)/F440</f>
        <v>360.00000000000477</v>
      </c>
      <c r="H440" s="4" t="s">
        <v>14</v>
      </c>
      <c r="I440" s="4" t="s">
        <v>50</v>
      </c>
      <c r="J440" s="6">
        <v>44250</v>
      </c>
      <c r="K440" s="6" cm="1">
        <f t="array" ref="K440">IF(OR(L440="Monday", OR( L440="Wednesday", L440="Saturday")), J440+2, IF(OR(L440="Tuesday", OR(L440="Sunday", L440="Thursday")), J440+1, IF(L440="Friday", J440+3, NA)))</f>
        <v>44251</v>
      </c>
      <c r="L440" s="6" t="str">
        <f t="shared" ref="L440:L441" si="63">TEXT(J440, "dddd")</f>
        <v>Tuesday</v>
      </c>
      <c r="M440" s="70">
        <f t="shared" ref="M440:M441" si="64">J440+TIMEVALUE("22:00:00")</f>
        <v>44250.916666666664</v>
      </c>
      <c r="N440" s="70">
        <f t="shared" si="61"/>
        <v>44249.916666666664</v>
      </c>
      <c r="O440" s="76"/>
      <c r="P440" s="4"/>
    </row>
    <row r="441" spans="1:16" x14ac:dyDescent="0.2">
      <c r="A441" s="4" t="s">
        <v>12</v>
      </c>
      <c r="B441" s="4" t="s">
        <v>63</v>
      </c>
      <c r="C441" s="4" t="s">
        <v>13</v>
      </c>
      <c r="D441" s="4">
        <v>1.1434</v>
      </c>
      <c r="E441" s="4">
        <v>1.1472</v>
      </c>
      <c r="F441" s="4">
        <v>0.01</v>
      </c>
      <c r="G441" s="7">
        <f t="shared" si="62"/>
        <v>380.00000000000256</v>
      </c>
      <c r="H441" s="4" t="s">
        <v>14</v>
      </c>
      <c r="I441" s="4" t="s">
        <v>50</v>
      </c>
      <c r="J441" s="6">
        <v>44250</v>
      </c>
      <c r="K441" s="6" cm="1">
        <f t="array" ref="K441">IF(OR(L441="Monday", OR( L441="Wednesday", L441="Saturday")), J441+2, IF(OR(L441="Tuesday", OR(L441="Sunday", L441="Thursday")), J441+1, IF(L441="Friday", J441+3, NA)))</f>
        <v>44251</v>
      </c>
      <c r="L441" s="6" t="str">
        <f t="shared" si="63"/>
        <v>Tuesday</v>
      </c>
      <c r="M441" s="70">
        <f t="shared" si="64"/>
        <v>44250.916666666664</v>
      </c>
      <c r="N441" s="70">
        <f t="shared" si="61"/>
        <v>44249.916666666664</v>
      </c>
      <c r="O441" s="76"/>
      <c r="P441" s="4"/>
    </row>
    <row r="442" spans="1:16" x14ac:dyDescent="0.2">
      <c r="A442" s="4" t="s">
        <v>12</v>
      </c>
      <c r="B442" s="4" t="s">
        <v>63</v>
      </c>
      <c r="C442" s="4" t="s">
        <v>13</v>
      </c>
      <c r="D442" s="4">
        <v>1.1458999999999999</v>
      </c>
      <c r="E442" s="4">
        <v>1.1495</v>
      </c>
      <c r="F442" s="4">
        <v>0.01</v>
      </c>
      <c r="G442" s="7">
        <f>1000*(E442-D442)/F442</f>
        <v>360.00000000000477</v>
      </c>
      <c r="H442" s="4" t="s">
        <v>14</v>
      </c>
      <c r="I442" s="4" t="s">
        <v>51</v>
      </c>
      <c r="J442" s="6">
        <v>44249</v>
      </c>
      <c r="K442" s="6" cm="1">
        <f t="array" ref="K442">IF(OR(L442="Monday", OR( L442="Wednesday", L442="Saturday")), J442+2, IF(OR(L442="Tuesday", OR(L442="Sunday", L442="Thursday")), J442+1, IF(L442="Friday", J442+3, NA)))</f>
        <v>44251</v>
      </c>
      <c r="L442" s="6" t="str">
        <f>TEXT(J442, "dddd")</f>
        <v>Monday</v>
      </c>
      <c r="M442" s="70">
        <f>J442+TIMEVALUE("22:00:00")</f>
        <v>44249.916666666664</v>
      </c>
      <c r="N442" s="70">
        <f>M442-1</f>
        <v>44248.916666666664</v>
      </c>
      <c r="O442" s="76"/>
      <c r="P442" s="4"/>
    </row>
    <row r="443" spans="1:16" x14ac:dyDescent="0.2">
      <c r="A443" s="9" t="s">
        <v>12</v>
      </c>
      <c r="B443" s="9" t="s">
        <v>63</v>
      </c>
      <c r="C443" s="9" t="s">
        <v>13</v>
      </c>
      <c r="D443" s="9">
        <v>1.1326000000000001</v>
      </c>
      <c r="E443" s="9">
        <v>1.1298999999999999</v>
      </c>
      <c r="F443" s="9">
        <v>0.01</v>
      </c>
      <c r="G443" s="27" t="e">
        <f>NA()</f>
        <v>#N/A</v>
      </c>
      <c r="H443" s="9" t="s">
        <v>14</v>
      </c>
      <c r="I443" s="9" t="s">
        <v>51</v>
      </c>
      <c r="J443" s="10">
        <v>44249</v>
      </c>
      <c r="K443" s="10" cm="1">
        <f t="array" ref="K443">IF(OR(L443="Monday", OR( L443="Wednesday", L443="Saturday")), J443+2, IF(OR(L443="Tuesday", OR(L443="Sunday", L443="Thursday")), J443+1, IF(L443="Friday", J443+3, NA)))</f>
        <v>44251</v>
      </c>
      <c r="L443" s="10" t="str">
        <f>TEXT(J443, "dddd")</f>
        <v>Monday</v>
      </c>
      <c r="M443" s="74">
        <f>J443+TIMEVALUE("22:00:00")</f>
        <v>44249.916666666664</v>
      </c>
      <c r="N443" s="74">
        <f t="shared" si="61"/>
        <v>44248.916666666664</v>
      </c>
      <c r="O443" s="77" t="s">
        <v>67</v>
      </c>
      <c r="P443" s="76" t="s">
        <v>68</v>
      </c>
    </row>
    <row r="444" spans="1:16" x14ac:dyDescent="0.2">
      <c r="A444" s="9" t="s">
        <v>12</v>
      </c>
      <c r="B444" s="9" t="s">
        <v>63</v>
      </c>
      <c r="C444" s="9" t="s">
        <v>13</v>
      </c>
      <c r="D444" s="9">
        <v>1.1549</v>
      </c>
      <c r="E444" s="9">
        <v>1.1425000000000001</v>
      </c>
      <c r="F444" s="9">
        <v>0.01</v>
      </c>
      <c r="G444" s="27" t="e">
        <f>NA()</f>
        <v>#N/A</v>
      </c>
      <c r="H444" s="9" t="s">
        <v>14</v>
      </c>
      <c r="I444" s="9" t="s">
        <v>51</v>
      </c>
      <c r="J444" s="10">
        <v>44250</v>
      </c>
      <c r="K444" s="10" cm="1">
        <f t="array" ref="K444">IF(OR(L444="Monday", OR( L444="Wednesday", L444="Saturday")), J444+2, IF(OR(L444="Tuesday", OR(L444="Sunday", L444="Thursday")), J444+1, IF(L444="Friday", J444+3, NA)))</f>
        <v>44251</v>
      </c>
      <c r="L444" s="10" t="str">
        <f t="shared" ref="L444:L445" si="65">TEXT(J444, "dddd")</f>
        <v>Tuesday</v>
      </c>
      <c r="M444" s="74">
        <f t="shared" ref="M444:M445" si="66">J444+TIMEVALUE("22:00:00")</f>
        <v>44250.916666666664</v>
      </c>
      <c r="N444" s="74">
        <f t="shared" si="61"/>
        <v>44249.916666666664</v>
      </c>
      <c r="O444" s="77" t="s">
        <v>67</v>
      </c>
      <c r="P444" s="76" t="s">
        <v>68</v>
      </c>
    </row>
    <row r="445" spans="1:16" x14ac:dyDescent="0.2">
      <c r="A445" s="9" t="s">
        <v>12</v>
      </c>
      <c r="B445" s="9" t="s">
        <v>63</v>
      </c>
      <c r="C445" s="9" t="s">
        <v>13</v>
      </c>
      <c r="D445" s="9">
        <v>1.1468</v>
      </c>
      <c r="E445" s="9">
        <v>1.1327</v>
      </c>
      <c r="F445" s="9">
        <v>0.01</v>
      </c>
      <c r="G445" s="27" t="e">
        <f>NA()</f>
        <v>#N/A</v>
      </c>
      <c r="H445" s="9" t="s">
        <v>14</v>
      </c>
      <c r="I445" s="9" t="s">
        <v>51</v>
      </c>
      <c r="J445" s="10">
        <v>44250</v>
      </c>
      <c r="K445" s="10" cm="1">
        <f t="array" ref="K445">IF(OR(L445="Monday", OR( L445="Wednesday", L445="Saturday")), J445+2, IF(OR(L445="Tuesday", OR(L445="Sunday", L445="Thursday")), J445+1, IF(L445="Friday", J445+3, NA)))</f>
        <v>44251</v>
      </c>
      <c r="L445" s="10" t="str">
        <f t="shared" si="65"/>
        <v>Tuesday</v>
      </c>
      <c r="M445" s="74">
        <f t="shared" si="66"/>
        <v>44250.916666666664</v>
      </c>
      <c r="N445" s="74">
        <f t="shared" si="61"/>
        <v>44249.916666666664</v>
      </c>
      <c r="O445" s="77" t="s">
        <v>67</v>
      </c>
      <c r="P445" s="76" t="s">
        <v>68</v>
      </c>
    </row>
    <row r="446" spans="1:16" x14ac:dyDescent="0.2">
      <c r="A446" s="4"/>
      <c r="B446" s="27"/>
      <c r="C446" s="4"/>
      <c r="D446" s="4"/>
      <c r="E446" s="4"/>
      <c r="F446" s="4"/>
      <c r="G446" s="7"/>
      <c r="H446" s="4"/>
      <c r="I446" s="4"/>
      <c r="J446" s="4"/>
      <c r="K446" s="80"/>
      <c r="L446" s="80"/>
      <c r="M446" s="70"/>
      <c r="N446" s="70"/>
      <c r="O446" s="76"/>
      <c r="P446" s="4"/>
    </row>
  </sheetData>
  <phoneticPr fontId="3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01DF-06C6-4F37-9449-FBF0D9454A1E}">
  <dimension ref="B4:B12"/>
  <sheetViews>
    <sheetView zoomScale="70" zoomScaleNormal="70" workbookViewId="0">
      <selection activeCell="Z49" sqref="Z49"/>
    </sheetView>
  </sheetViews>
  <sheetFormatPr baseColWidth="10" defaultColWidth="8.6640625" defaultRowHeight="15" x14ac:dyDescent="0.2"/>
  <sheetData>
    <row r="4" spans="2:2" x14ac:dyDescent="0.2">
      <c r="B4" s="14"/>
    </row>
    <row r="12" spans="2:2" x14ac:dyDescent="0.2">
      <c r="B12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876D-C923-4299-951A-25BFC4B6A045}">
  <dimension ref="A4:N24"/>
  <sheetViews>
    <sheetView zoomScale="80" zoomScaleNormal="80" workbookViewId="0">
      <selection activeCell="M31" sqref="M31"/>
    </sheetView>
  </sheetViews>
  <sheetFormatPr baseColWidth="10" defaultColWidth="8.6640625" defaultRowHeight="15" x14ac:dyDescent="0.2"/>
  <cols>
    <col min="1" max="1" width="16.5" bestFit="1" customWidth="1"/>
    <col min="2" max="2" width="17.33203125" bestFit="1" customWidth="1"/>
    <col min="3" max="3" width="12.1640625" bestFit="1" customWidth="1"/>
    <col min="4" max="5" width="11.1640625" bestFit="1" customWidth="1"/>
    <col min="6" max="8" width="12.1640625" bestFit="1" customWidth="1"/>
    <col min="9" max="10" width="11.1640625" bestFit="1" customWidth="1"/>
    <col min="11" max="12" width="12.1640625" bestFit="1" customWidth="1"/>
    <col min="13" max="13" width="17.5" bestFit="1" customWidth="1"/>
    <col min="14" max="14" width="20.33203125" bestFit="1" customWidth="1"/>
    <col min="15" max="15" width="17.33203125" bestFit="1" customWidth="1"/>
    <col min="16" max="16" width="15.5" bestFit="1" customWidth="1"/>
    <col min="17" max="17" width="12.5" bestFit="1" customWidth="1"/>
    <col min="18" max="18" width="18.83203125" bestFit="1" customWidth="1"/>
    <col min="19" max="19" width="15.83203125" bestFit="1" customWidth="1"/>
    <col min="20" max="20" width="20.5" bestFit="1" customWidth="1"/>
    <col min="21" max="21" width="17.5" bestFit="1" customWidth="1"/>
    <col min="22" max="22" width="20.33203125" bestFit="1" customWidth="1"/>
    <col min="23" max="23" width="17.33203125" bestFit="1" customWidth="1"/>
  </cols>
  <sheetData>
    <row r="4" spans="1:14" x14ac:dyDescent="0.2">
      <c r="A4" s="15"/>
      <c r="B4" s="11" t="s">
        <v>25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x14ac:dyDescent="0.2">
      <c r="A5" s="15"/>
      <c r="B5" s="15" t="s">
        <v>15</v>
      </c>
      <c r="C5" s="15"/>
      <c r="D5" s="15"/>
      <c r="E5" s="15"/>
      <c r="F5" s="15" t="s">
        <v>26</v>
      </c>
      <c r="G5" s="15" t="s">
        <v>20</v>
      </c>
      <c r="H5" s="15"/>
      <c r="I5" s="15"/>
      <c r="J5" s="15"/>
      <c r="K5" s="15" t="s">
        <v>27</v>
      </c>
      <c r="L5" s="15" t="s">
        <v>28</v>
      </c>
      <c r="M5" s="15"/>
      <c r="N5" s="15"/>
    </row>
    <row r="6" spans="1:14" x14ac:dyDescent="0.2">
      <c r="A6" s="15"/>
      <c r="B6" s="15" t="s">
        <v>19</v>
      </c>
      <c r="C6" s="15" t="s">
        <v>29</v>
      </c>
      <c r="D6" s="15" t="s">
        <v>12</v>
      </c>
      <c r="E6" s="15" t="s">
        <v>30</v>
      </c>
      <c r="F6" s="15"/>
      <c r="G6" s="15" t="s">
        <v>19</v>
      </c>
      <c r="H6" s="15" t="s">
        <v>29</v>
      </c>
      <c r="I6" s="15" t="s">
        <v>12</v>
      </c>
      <c r="J6" s="15" t="s">
        <v>30</v>
      </c>
      <c r="K6" s="15"/>
      <c r="L6" s="15"/>
      <c r="M6" s="15"/>
      <c r="N6" s="15"/>
    </row>
    <row r="7" spans="1:14" x14ac:dyDescent="0.2">
      <c r="A7" s="15"/>
      <c r="B7" s="15" t="s">
        <v>13</v>
      </c>
      <c r="C7" s="15"/>
      <c r="D7" s="15" t="s">
        <v>13</v>
      </c>
      <c r="E7" s="15"/>
      <c r="F7" s="15"/>
      <c r="G7" s="15" t="s">
        <v>13</v>
      </c>
      <c r="H7" s="15"/>
      <c r="I7" s="15" t="s">
        <v>13</v>
      </c>
      <c r="J7" s="15"/>
      <c r="K7" s="15"/>
      <c r="L7" s="15"/>
      <c r="M7" s="15"/>
      <c r="N7" s="15"/>
    </row>
    <row r="8" spans="1:14" x14ac:dyDescent="0.2">
      <c r="A8" s="15" t="s">
        <v>31</v>
      </c>
      <c r="B8" s="12">
        <v>977.76332666695487</v>
      </c>
      <c r="C8" s="12">
        <v>977.76332666695487</v>
      </c>
      <c r="D8" s="12">
        <v>312.42187500000165</v>
      </c>
      <c r="E8" s="12">
        <v>312.42187500000165</v>
      </c>
      <c r="F8" s="12">
        <v>690.04810432448869</v>
      </c>
      <c r="G8" s="12">
        <v>690.80076437588309</v>
      </c>
      <c r="H8" s="12">
        <v>690.80076437588309</v>
      </c>
      <c r="I8" s="12">
        <v>275.54687500000153</v>
      </c>
      <c r="J8" s="12">
        <v>275.54687500000153</v>
      </c>
      <c r="K8" s="12">
        <v>495.38716937546826</v>
      </c>
      <c r="L8" s="12">
        <v>596.83019181369025</v>
      </c>
      <c r="M8" s="15"/>
      <c r="N8" s="15"/>
    </row>
    <row r="9" spans="1:14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891D-716A-445C-ABB5-72EF66363136}">
  <dimension ref="A1:K8"/>
  <sheetViews>
    <sheetView workbookViewId="0">
      <selection activeCell="D5" sqref="D5"/>
    </sheetView>
  </sheetViews>
  <sheetFormatPr baseColWidth="10" defaultColWidth="8.6640625" defaultRowHeight="15" x14ac:dyDescent="0.2"/>
  <cols>
    <col min="1" max="2" width="11.5" bestFit="1" customWidth="1"/>
    <col min="9" max="10" width="9.5" bestFit="1" customWidth="1"/>
  </cols>
  <sheetData>
    <row r="1" spans="1:11" x14ac:dyDescent="0.2">
      <c r="A1" s="15" t="s">
        <v>32</v>
      </c>
      <c r="B1" s="15" t="s">
        <v>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7</v>
      </c>
      <c r="H1" s="15" t="s">
        <v>8</v>
      </c>
      <c r="I1" s="15" t="s">
        <v>37</v>
      </c>
      <c r="J1" s="15" t="s">
        <v>38</v>
      </c>
      <c r="K1" s="15"/>
    </row>
    <row r="2" spans="1:11" x14ac:dyDescent="0.2">
      <c r="A2" s="26" t="s">
        <v>39</v>
      </c>
      <c r="B2" s="23" t="s">
        <v>13</v>
      </c>
      <c r="C2" s="23">
        <v>4.4630000000000001</v>
      </c>
      <c r="D2" s="23">
        <v>4.4991000000000003</v>
      </c>
      <c r="E2" s="28">
        <v>5.0999999999999997E-2</v>
      </c>
      <c r="F2" s="28">
        <v>707.84313725490676</v>
      </c>
      <c r="G2" s="23" t="s">
        <v>14</v>
      </c>
      <c r="H2" s="23" t="s">
        <v>20</v>
      </c>
      <c r="I2" s="31">
        <v>44245</v>
      </c>
      <c r="J2" s="15">
        <f>AVERAGE(F2:F3)</f>
        <v>723.73288938217161</v>
      </c>
      <c r="K2" s="15"/>
    </row>
    <row r="3" spans="1:11" x14ac:dyDescent="0.2">
      <c r="A3" s="24" t="s">
        <v>39</v>
      </c>
      <c r="B3" s="25" t="s">
        <v>13</v>
      </c>
      <c r="C3" s="25">
        <v>4.4737999999999998</v>
      </c>
      <c r="D3" s="25">
        <v>4.5129999999999999</v>
      </c>
      <c r="E3" s="29">
        <v>5.2999999999999999E-2</v>
      </c>
      <c r="F3" s="29">
        <v>739.62264150943633</v>
      </c>
      <c r="G3" s="25" t="s">
        <v>14</v>
      </c>
      <c r="H3" s="25" t="s">
        <v>20</v>
      </c>
      <c r="I3" s="31">
        <v>44245</v>
      </c>
      <c r="J3" s="15">
        <f>AVERAGE(F4:F5)</f>
        <v>525.00000000000023</v>
      </c>
      <c r="K3" s="15">
        <f>J2-J3</f>
        <v>198.73288938217138</v>
      </c>
    </row>
    <row r="4" spans="1:11" x14ac:dyDescent="0.2">
      <c r="A4" s="26" t="s">
        <v>40</v>
      </c>
      <c r="B4" s="23" t="s">
        <v>13</v>
      </c>
      <c r="C4" s="23">
        <v>4.4546999999999999</v>
      </c>
      <c r="D4" s="23">
        <v>4.4600999999999997</v>
      </c>
      <c r="E4" s="23">
        <v>8.9999999999999993E-3</v>
      </c>
      <c r="F4" s="28">
        <v>599.99999999998329</v>
      </c>
      <c r="G4" s="23" t="s">
        <v>14</v>
      </c>
      <c r="H4" s="23" t="s">
        <v>20</v>
      </c>
      <c r="I4" s="31">
        <v>44245</v>
      </c>
      <c r="J4" s="15">
        <f>AVERAGE(F6:F7)</f>
        <v>229.99999999998579</v>
      </c>
      <c r="K4" s="15"/>
    </row>
    <row r="5" spans="1:11" x14ac:dyDescent="0.2">
      <c r="A5" s="24" t="s">
        <v>40</v>
      </c>
      <c r="B5" s="25" t="s">
        <v>13</v>
      </c>
      <c r="C5" s="25">
        <v>4.4589999999999996</v>
      </c>
      <c r="D5" s="25">
        <v>4.4634999999999998</v>
      </c>
      <c r="E5" s="25">
        <v>0.01</v>
      </c>
      <c r="F5" s="29">
        <v>450.00000000001705</v>
      </c>
      <c r="G5" s="25" t="s">
        <v>14</v>
      </c>
      <c r="H5" s="25" t="s">
        <v>20</v>
      </c>
      <c r="I5" s="31">
        <v>44245</v>
      </c>
      <c r="J5" s="15"/>
      <c r="K5" s="15"/>
    </row>
    <row r="6" spans="1:11" x14ac:dyDescent="0.2">
      <c r="A6" s="26" t="s">
        <v>41</v>
      </c>
      <c r="B6" s="23" t="s">
        <v>13</v>
      </c>
      <c r="C6" s="23">
        <v>1.4248000000000001</v>
      </c>
      <c r="D6" s="23">
        <v>1.4262999999999999</v>
      </c>
      <c r="E6" s="23">
        <v>0.01</v>
      </c>
      <c r="F6" s="28">
        <v>149.99999999998349</v>
      </c>
      <c r="G6" s="23" t="s">
        <v>14</v>
      </c>
      <c r="H6" s="23" t="s">
        <v>20</v>
      </c>
      <c r="I6" s="31">
        <v>44245</v>
      </c>
      <c r="J6" s="15"/>
      <c r="K6" s="15"/>
    </row>
    <row r="7" spans="1:11" x14ac:dyDescent="0.2">
      <c r="A7" s="24" t="s">
        <v>41</v>
      </c>
      <c r="B7" s="25" t="s">
        <v>13</v>
      </c>
      <c r="C7" s="25">
        <v>1.1708000000000001</v>
      </c>
      <c r="D7" s="25">
        <v>1.1738999999999999</v>
      </c>
      <c r="E7" s="25">
        <v>0.01</v>
      </c>
      <c r="F7" s="29">
        <v>309.99999999998806</v>
      </c>
      <c r="G7" s="25" t="s">
        <v>14</v>
      </c>
      <c r="H7" s="25" t="s">
        <v>20</v>
      </c>
      <c r="I7" s="31">
        <v>44245</v>
      </c>
      <c r="J7" s="15"/>
      <c r="K7" s="15"/>
    </row>
    <row r="8" spans="1:11" x14ac:dyDescent="0.2">
      <c r="A8" s="24" t="s">
        <v>24</v>
      </c>
      <c r="B8" s="25" t="s">
        <v>13</v>
      </c>
      <c r="C8" s="25"/>
      <c r="D8" s="25"/>
      <c r="E8" s="25"/>
      <c r="F8" s="29">
        <v>947</v>
      </c>
      <c r="G8" s="25"/>
      <c r="H8" s="25" t="s">
        <v>20</v>
      </c>
      <c r="I8" s="30">
        <v>44245</v>
      </c>
      <c r="J8" s="15"/>
      <c r="K8" s="1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031D-F25F-4A0C-8B29-58692B5AF935}">
  <dimension ref="A1:I4"/>
  <sheetViews>
    <sheetView workbookViewId="0">
      <selection activeCell="I12" sqref="I12"/>
    </sheetView>
  </sheetViews>
  <sheetFormatPr baseColWidth="10" defaultColWidth="8.6640625" defaultRowHeight="15" x14ac:dyDescent="0.2"/>
  <cols>
    <col min="9" max="9" width="12.5" bestFit="1" customWidth="1"/>
  </cols>
  <sheetData>
    <row r="1" spans="1:9" ht="16" thickBot="1" x14ac:dyDescent="0.25">
      <c r="A1" s="15"/>
      <c r="B1" s="15"/>
      <c r="C1" s="15"/>
      <c r="D1" s="15"/>
      <c r="E1" s="15"/>
      <c r="F1" s="15"/>
      <c r="G1" s="15"/>
      <c r="H1" s="15"/>
      <c r="I1" s="15"/>
    </row>
    <row r="2" spans="1:9" x14ac:dyDescent="0.2">
      <c r="A2" s="18"/>
      <c r="B2" s="19" t="s">
        <v>33</v>
      </c>
      <c r="C2" s="19" t="s">
        <v>34</v>
      </c>
      <c r="D2" s="19" t="s">
        <v>42</v>
      </c>
      <c r="E2" s="19" t="s">
        <v>43</v>
      </c>
      <c r="F2" s="19" t="s">
        <v>5</v>
      </c>
      <c r="G2" s="19" t="s">
        <v>6</v>
      </c>
      <c r="H2" s="19" t="s">
        <v>7</v>
      </c>
      <c r="I2" s="20" t="s">
        <v>44</v>
      </c>
    </row>
    <row r="3" spans="1:9" x14ac:dyDescent="0.2">
      <c r="A3" s="59" t="s">
        <v>45</v>
      </c>
      <c r="B3" s="1">
        <v>1.0407</v>
      </c>
      <c r="C3" s="1">
        <v>1.7599</v>
      </c>
      <c r="D3" s="64">
        <f>1000*(C3-B3)</f>
        <v>719.2</v>
      </c>
      <c r="E3" s="1">
        <v>1.7622</v>
      </c>
      <c r="F3" s="1">
        <v>0.01</v>
      </c>
      <c r="G3" s="62">
        <f>1000*(E3-B3)</f>
        <v>721.5</v>
      </c>
      <c r="H3" s="1" t="s">
        <v>14</v>
      </c>
      <c r="I3" s="21">
        <f>100*(G3-D3)/D3</f>
        <v>0.3197997775305832</v>
      </c>
    </row>
    <row r="4" spans="1:9" ht="16" thickBot="1" x14ac:dyDescent="0.25">
      <c r="A4" s="60" t="s">
        <v>45</v>
      </c>
      <c r="B4" s="61">
        <v>1.0512999999999999</v>
      </c>
      <c r="C4" s="61">
        <v>1.4123000000000001</v>
      </c>
      <c r="D4" s="65">
        <f>1000*(C4-B4)</f>
        <v>361.00000000000023</v>
      </c>
      <c r="E4" s="61">
        <v>1.4137999999999999</v>
      </c>
      <c r="F4" s="61">
        <v>0.01</v>
      </c>
      <c r="G4" s="63">
        <f>1000*(E4-B4)</f>
        <v>362.50000000000006</v>
      </c>
      <c r="H4" s="61" t="s">
        <v>14</v>
      </c>
      <c r="I4" s="22">
        <f>100*(G4-D4)/D4</f>
        <v>0.41551246537391373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E278-659C-48CD-9F01-65F56640437A}">
  <dimension ref="B1:E23"/>
  <sheetViews>
    <sheetView topLeftCell="A4" workbookViewId="0">
      <selection activeCell="R13" sqref="R13"/>
    </sheetView>
  </sheetViews>
  <sheetFormatPr baseColWidth="10" defaultColWidth="8.6640625" defaultRowHeight="15" x14ac:dyDescent="0.2"/>
  <cols>
    <col min="2" max="2" width="9.5" bestFit="1" customWidth="1"/>
    <col min="5" max="5" width="9.5" bestFit="1" customWidth="1"/>
  </cols>
  <sheetData>
    <row r="1" spans="2:5" x14ac:dyDescent="0.2">
      <c r="B1" s="15" t="s">
        <v>12</v>
      </c>
      <c r="C1" s="15" t="s">
        <v>7</v>
      </c>
      <c r="D1" s="15" t="s">
        <v>8</v>
      </c>
      <c r="E1" s="15" t="s">
        <v>46</v>
      </c>
    </row>
    <row r="2" spans="2:5" s="15" customFormat="1" x14ac:dyDescent="0.2">
      <c r="B2" s="16">
        <v>320</v>
      </c>
      <c r="C2" s="17" t="s">
        <v>14</v>
      </c>
      <c r="D2" s="16" t="s">
        <v>15</v>
      </c>
      <c r="E2" s="17">
        <v>44197</v>
      </c>
    </row>
    <row r="3" spans="2:5" x14ac:dyDescent="0.2">
      <c r="B3" s="16" t="e">
        <f>NA()</f>
        <v>#N/A</v>
      </c>
      <c r="C3" s="17" t="s">
        <v>14</v>
      </c>
      <c r="D3" s="16" t="s">
        <v>15</v>
      </c>
      <c r="E3" s="17">
        <v>44198</v>
      </c>
    </row>
    <row r="4" spans="2:5" x14ac:dyDescent="0.2">
      <c r="B4" s="16">
        <v>230</v>
      </c>
      <c r="C4" s="17" t="s">
        <v>14</v>
      </c>
      <c r="D4" s="16" t="s">
        <v>15</v>
      </c>
      <c r="E4" s="17">
        <v>44199</v>
      </c>
    </row>
    <row r="5" spans="2:5" x14ac:dyDescent="0.2">
      <c r="B5" s="16">
        <v>290</v>
      </c>
      <c r="C5" s="17" t="s">
        <v>14</v>
      </c>
      <c r="D5" s="16" t="s">
        <v>15</v>
      </c>
      <c r="E5" s="17">
        <v>44200</v>
      </c>
    </row>
    <row r="6" spans="2:5" x14ac:dyDescent="0.2">
      <c r="B6" s="16">
        <v>280</v>
      </c>
      <c r="C6" s="17" t="s">
        <v>14</v>
      </c>
      <c r="D6" s="16" t="s">
        <v>15</v>
      </c>
      <c r="E6" s="17">
        <v>44201</v>
      </c>
    </row>
    <row r="7" spans="2:5" x14ac:dyDescent="0.2">
      <c r="B7" s="16">
        <v>290</v>
      </c>
      <c r="C7" s="17" t="s">
        <v>14</v>
      </c>
      <c r="D7" s="16" t="s">
        <v>15</v>
      </c>
      <c r="E7" s="17">
        <v>44202</v>
      </c>
    </row>
    <row r="8" spans="2:5" x14ac:dyDescent="0.2">
      <c r="B8" s="16">
        <v>290</v>
      </c>
      <c r="C8" s="17" t="s">
        <v>14</v>
      </c>
      <c r="D8" s="16" t="s">
        <v>15</v>
      </c>
      <c r="E8" s="17">
        <v>44203</v>
      </c>
    </row>
    <row r="9" spans="2:5" x14ac:dyDescent="0.2">
      <c r="B9" s="16">
        <v>260</v>
      </c>
      <c r="C9" s="17" t="s">
        <v>14</v>
      </c>
      <c r="D9" s="16" t="s">
        <v>15</v>
      </c>
      <c r="E9" s="17">
        <v>44204</v>
      </c>
    </row>
    <row r="10" spans="2:5" x14ac:dyDescent="0.2">
      <c r="B10" s="16">
        <v>280</v>
      </c>
      <c r="C10" s="17" t="s">
        <v>14</v>
      </c>
      <c r="D10" s="16" t="s">
        <v>15</v>
      </c>
      <c r="E10" s="17">
        <v>44205</v>
      </c>
    </row>
    <row r="11" spans="2:5" x14ac:dyDescent="0.2">
      <c r="B11" s="16">
        <v>290</v>
      </c>
      <c r="C11" s="17" t="s">
        <v>14</v>
      </c>
      <c r="D11" s="16" t="s">
        <v>15</v>
      </c>
      <c r="E11" s="17">
        <v>44206</v>
      </c>
    </row>
    <row r="12" spans="2:5" x14ac:dyDescent="0.2">
      <c r="B12" s="16">
        <v>260</v>
      </c>
      <c r="C12" s="17" t="s">
        <v>14</v>
      </c>
      <c r="D12" s="16" t="s">
        <v>15</v>
      </c>
      <c r="E12" s="17">
        <v>44207</v>
      </c>
    </row>
    <row r="13" spans="2:5" x14ac:dyDescent="0.2">
      <c r="B13" s="16">
        <v>170</v>
      </c>
      <c r="C13" s="17" t="s">
        <v>14</v>
      </c>
      <c r="D13" s="16" t="s">
        <v>20</v>
      </c>
      <c r="E13" s="17">
        <v>44197</v>
      </c>
    </row>
    <row r="14" spans="2:5" x14ac:dyDescent="0.2">
      <c r="B14" s="16">
        <v>200</v>
      </c>
      <c r="C14" s="17" t="s">
        <v>14</v>
      </c>
      <c r="D14" s="16" t="s">
        <v>20</v>
      </c>
      <c r="E14" s="17">
        <v>44198</v>
      </c>
    </row>
    <row r="15" spans="2:5" x14ac:dyDescent="0.2">
      <c r="B15" s="16">
        <v>210</v>
      </c>
      <c r="C15" s="17" t="s">
        <v>14</v>
      </c>
      <c r="D15" s="16" t="s">
        <v>20</v>
      </c>
      <c r="E15" s="17">
        <v>44199</v>
      </c>
    </row>
    <row r="16" spans="2:5" x14ac:dyDescent="0.2">
      <c r="B16" s="16">
        <v>190</v>
      </c>
      <c r="C16" s="17" t="s">
        <v>14</v>
      </c>
      <c r="D16" s="16" t="s">
        <v>20</v>
      </c>
      <c r="E16" s="17">
        <v>44200</v>
      </c>
    </row>
    <row r="17" spans="2:5" x14ac:dyDescent="0.2">
      <c r="B17" s="16">
        <v>220</v>
      </c>
      <c r="C17" s="17" t="s">
        <v>14</v>
      </c>
      <c r="D17" s="16" t="s">
        <v>20</v>
      </c>
      <c r="E17" s="17">
        <v>44201</v>
      </c>
    </row>
    <row r="18" spans="2:5" x14ac:dyDescent="0.2">
      <c r="B18" s="16">
        <v>280</v>
      </c>
      <c r="C18" s="17" t="s">
        <v>14</v>
      </c>
      <c r="D18" s="16" t="s">
        <v>20</v>
      </c>
      <c r="E18" s="17">
        <v>44202</v>
      </c>
    </row>
    <row r="19" spans="2:5" x14ac:dyDescent="0.2">
      <c r="B19" s="16">
        <v>260</v>
      </c>
      <c r="C19" s="17" t="s">
        <v>14</v>
      </c>
      <c r="D19" s="16" t="s">
        <v>20</v>
      </c>
      <c r="E19" s="17">
        <v>44203</v>
      </c>
    </row>
    <row r="20" spans="2:5" x14ac:dyDescent="0.2">
      <c r="B20" s="16">
        <v>250</v>
      </c>
      <c r="C20" s="17" t="s">
        <v>14</v>
      </c>
      <c r="D20" s="16" t="s">
        <v>20</v>
      </c>
      <c r="E20" s="17">
        <v>44204</v>
      </c>
    </row>
    <row r="21" spans="2:5" x14ac:dyDescent="0.2">
      <c r="B21" s="16">
        <v>240</v>
      </c>
      <c r="C21" s="17" t="s">
        <v>14</v>
      </c>
      <c r="D21" s="16" t="s">
        <v>20</v>
      </c>
      <c r="E21" s="17">
        <v>44205</v>
      </c>
    </row>
    <row r="22" spans="2:5" x14ac:dyDescent="0.2">
      <c r="B22" s="16">
        <v>230</v>
      </c>
      <c r="C22" s="17" t="s">
        <v>14</v>
      </c>
      <c r="D22" s="16" t="s">
        <v>20</v>
      </c>
      <c r="E22" s="17">
        <v>44206</v>
      </c>
    </row>
    <row r="23" spans="2:5" x14ac:dyDescent="0.2">
      <c r="B23" s="16">
        <v>240</v>
      </c>
      <c r="C23" s="17" t="s">
        <v>14</v>
      </c>
      <c r="D23" s="16" t="s">
        <v>20</v>
      </c>
      <c r="E23" s="17">
        <v>44207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5F9E-D3AB-4670-A7B1-A07E677B53FF}">
  <dimension ref="A1:V77"/>
  <sheetViews>
    <sheetView zoomScale="55" zoomScaleNormal="55" workbookViewId="0">
      <selection activeCell="J1" sqref="J1:N43"/>
    </sheetView>
  </sheetViews>
  <sheetFormatPr baseColWidth="10" defaultColWidth="8.6640625" defaultRowHeight="15" x14ac:dyDescent="0.2"/>
  <cols>
    <col min="1" max="1" width="12.5" style="48" bestFit="1" customWidth="1"/>
    <col min="2" max="2" width="9.83203125" style="48" bestFit="1" customWidth="1"/>
    <col min="3" max="3" width="8.6640625" style="48"/>
    <col min="4" max="4" width="11.5" style="48" bestFit="1" customWidth="1"/>
    <col min="5" max="5" width="8.6640625" style="48"/>
    <col min="6" max="6" width="9.5" style="49" bestFit="1" customWidth="1"/>
    <col min="7" max="7" width="11.5" style="49" bestFit="1" customWidth="1"/>
    <col min="8" max="8" width="8.6640625" style="48"/>
    <col min="10" max="10" width="12.5" style="48" bestFit="1" customWidth="1"/>
    <col min="11" max="11" width="9.83203125" style="48" bestFit="1" customWidth="1"/>
    <col min="12" max="12" width="8.6640625" style="48"/>
    <col min="13" max="13" width="11.5" style="48" bestFit="1" customWidth="1"/>
    <col min="14" max="14" width="8.6640625" style="48"/>
    <col min="15" max="15" width="9.83203125" style="48" bestFit="1" customWidth="1"/>
    <col min="16" max="16" width="9.5" style="49" bestFit="1" customWidth="1"/>
    <col min="17" max="17" width="11.5" style="49" bestFit="1" customWidth="1"/>
    <col min="18" max="18" width="8.6640625" style="48"/>
  </cols>
  <sheetData>
    <row r="1" spans="1:18" ht="16" thickBot="1" x14ac:dyDescent="0.25">
      <c r="A1" s="66" t="s">
        <v>0</v>
      </c>
      <c r="B1" s="67" t="s">
        <v>46</v>
      </c>
      <c r="C1" s="34" t="s">
        <v>8</v>
      </c>
      <c r="D1" s="35" t="s">
        <v>47</v>
      </c>
      <c r="E1" s="36" t="s">
        <v>48</v>
      </c>
      <c r="F1" s="37" t="s">
        <v>8</v>
      </c>
      <c r="G1" s="37" t="s">
        <v>47</v>
      </c>
      <c r="H1" s="38" t="s">
        <v>49</v>
      </c>
      <c r="I1" s="15"/>
      <c r="J1" s="33" t="s">
        <v>0</v>
      </c>
      <c r="K1" s="51" t="s">
        <v>46</v>
      </c>
      <c r="L1" s="35" t="s">
        <v>8</v>
      </c>
      <c r="M1" s="35" t="s">
        <v>47</v>
      </c>
      <c r="N1" s="36" t="s">
        <v>48</v>
      </c>
      <c r="O1" s="53" t="s">
        <v>46</v>
      </c>
      <c r="P1" s="37" t="s">
        <v>8</v>
      </c>
      <c r="Q1" s="37" t="s">
        <v>47</v>
      </c>
      <c r="R1" s="38" t="s">
        <v>48</v>
      </c>
    </row>
    <row r="2" spans="1:18" x14ac:dyDescent="0.2">
      <c r="A2" s="66" t="s">
        <v>12</v>
      </c>
      <c r="B2" s="87">
        <v>44228</v>
      </c>
      <c r="C2" s="40" t="s">
        <v>15</v>
      </c>
      <c r="D2" s="40">
        <v>375.00000000001421</v>
      </c>
      <c r="E2" s="88">
        <f>STDEV(D2,D3)</f>
        <v>0</v>
      </c>
      <c r="F2" s="41" t="s">
        <v>20</v>
      </c>
      <c r="G2" s="41">
        <v>212.50000000000435</v>
      </c>
      <c r="H2" s="95">
        <f>STDEV(G2,G3)</f>
        <v>159.09902576697522</v>
      </c>
      <c r="I2" s="15"/>
      <c r="J2" s="39" t="s">
        <v>19</v>
      </c>
      <c r="K2" s="83">
        <v>44228</v>
      </c>
      <c r="L2" s="40" t="s">
        <v>15</v>
      </c>
      <c r="M2" s="54">
        <v>790.00000000000625</v>
      </c>
      <c r="N2" s="88">
        <f>STDEV(M2:M5)</f>
        <v>86.068017891107701</v>
      </c>
      <c r="O2" s="96">
        <v>44228</v>
      </c>
      <c r="P2" s="41" t="s">
        <v>20</v>
      </c>
      <c r="Q2" s="57">
        <v>637.99999999998738</v>
      </c>
      <c r="R2" s="95">
        <f>STDEV(Q2:Q5)</f>
        <v>44.91638321906543</v>
      </c>
    </row>
    <row r="3" spans="1:18" x14ac:dyDescent="0.2">
      <c r="A3" s="39" t="s">
        <v>12</v>
      </c>
      <c r="B3" s="85"/>
      <c r="C3" s="40" t="s">
        <v>15</v>
      </c>
      <c r="D3" s="40">
        <v>375.00000000001421</v>
      </c>
      <c r="E3" s="81"/>
      <c r="F3" s="41" t="s">
        <v>20</v>
      </c>
      <c r="G3" s="41">
        <v>437.50000000000733</v>
      </c>
      <c r="H3" s="89"/>
      <c r="I3" s="15"/>
      <c r="J3" s="39" t="s">
        <v>19</v>
      </c>
      <c r="K3" s="84"/>
      <c r="L3" s="40" t="s">
        <v>15</v>
      </c>
      <c r="M3" s="54">
        <v>784.00000000000239</v>
      </c>
      <c r="N3" s="81"/>
      <c r="O3" s="90"/>
      <c r="P3" s="41" t="s">
        <v>20</v>
      </c>
      <c r="Q3" s="57">
        <v>650.00000000001273</v>
      </c>
      <c r="R3" s="89"/>
    </row>
    <row r="4" spans="1:18" x14ac:dyDescent="0.2">
      <c r="A4" s="39" t="s">
        <v>12</v>
      </c>
      <c r="B4" s="85">
        <v>44229</v>
      </c>
      <c r="C4" s="40" t="s">
        <v>15</v>
      </c>
      <c r="D4" s="40">
        <v>400.00000000001143</v>
      </c>
      <c r="E4" s="81">
        <f>STDEV(D4,D5)</f>
        <v>8.838834764830839</v>
      </c>
      <c r="F4" s="41" t="s">
        <v>20</v>
      </c>
      <c r="G4" s="42">
        <v>87.499999999990365</v>
      </c>
      <c r="H4" s="89">
        <f>STDEV(G4,G5)</f>
        <v>150.26019100214441</v>
      </c>
      <c r="I4" s="15"/>
      <c r="J4" s="39" t="s">
        <v>19</v>
      </c>
      <c r="K4" s="84"/>
      <c r="L4" s="40" t="s">
        <v>15</v>
      </c>
      <c r="M4" s="54">
        <v>816.66666666665071</v>
      </c>
      <c r="N4" s="81"/>
      <c r="O4" s="90"/>
      <c r="P4" s="41" t="s">
        <v>20</v>
      </c>
      <c r="Q4" s="57">
        <v>566.66666666667822</v>
      </c>
      <c r="R4" s="89"/>
    </row>
    <row r="5" spans="1:18" x14ac:dyDescent="0.2">
      <c r="A5" s="39" t="s">
        <v>12</v>
      </c>
      <c r="B5" s="85"/>
      <c r="C5" s="40" t="s">
        <v>15</v>
      </c>
      <c r="D5" s="40">
        <v>387.50000000001285</v>
      </c>
      <c r="E5" s="81"/>
      <c r="F5" s="41" t="s">
        <v>20</v>
      </c>
      <c r="G5" s="42">
        <v>299.99999999999471</v>
      </c>
      <c r="H5" s="89"/>
      <c r="I5" s="15"/>
      <c r="J5" s="39" t="s">
        <v>19</v>
      </c>
      <c r="K5" s="84"/>
      <c r="L5" s="40" t="s">
        <v>15</v>
      </c>
      <c r="M5" s="54">
        <v>966.66666666667118</v>
      </c>
      <c r="N5" s="81"/>
      <c r="O5" s="90"/>
      <c r="P5" s="41" t="s">
        <v>20</v>
      </c>
      <c r="Q5" s="57">
        <v>566.66666666664128</v>
      </c>
      <c r="R5" s="89"/>
    </row>
    <row r="6" spans="1:18" x14ac:dyDescent="0.2">
      <c r="A6" s="39" t="s">
        <v>12</v>
      </c>
      <c r="B6" s="85">
        <v>44230</v>
      </c>
      <c r="C6" s="40" t="s">
        <v>15</v>
      </c>
      <c r="D6" s="43">
        <v>340.00000000000693</v>
      </c>
      <c r="E6" s="81">
        <f>STDEV(D6,D7)</f>
        <v>7.0710678118647117</v>
      </c>
      <c r="F6" s="41" t="s">
        <v>20</v>
      </c>
      <c r="G6" s="42">
        <v>279.99999999999136</v>
      </c>
      <c r="H6" s="89">
        <f>STDEV(G6,G7)</f>
        <v>14.142135623713708</v>
      </c>
      <c r="I6" s="15"/>
      <c r="J6" s="39" t="s">
        <v>19</v>
      </c>
      <c r="K6" s="84">
        <v>44229</v>
      </c>
      <c r="L6" s="40" t="s">
        <v>15</v>
      </c>
      <c r="M6" s="54">
        <v>779.99999999999397</v>
      </c>
      <c r="N6" s="81">
        <f>STDEV(M6:M9)</f>
        <v>72.527644793281297</v>
      </c>
      <c r="O6" s="90">
        <v>44229</v>
      </c>
      <c r="P6" s="41" t="s">
        <v>20</v>
      </c>
      <c r="Q6" s="57">
        <v>636.00000000000989</v>
      </c>
      <c r="R6" s="89">
        <f>STDEV(Q6:Q9)</f>
        <v>66.641106211086552</v>
      </c>
    </row>
    <row r="7" spans="1:18" x14ac:dyDescent="0.2">
      <c r="A7" s="39" t="s">
        <v>12</v>
      </c>
      <c r="B7" s="85"/>
      <c r="C7" s="40" t="s">
        <v>15</v>
      </c>
      <c r="D7" s="43">
        <v>350.00000000000585</v>
      </c>
      <c r="E7" s="81"/>
      <c r="F7" s="41" t="s">
        <v>20</v>
      </c>
      <c r="G7" s="42">
        <v>260.00000000001575</v>
      </c>
      <c r="H7" s="89"/>
      <c r="I7" s="15"/>
      <c r="J7" s="39" t="s">
        <v>19</v>
      </c>
      <c r="K7" s="84"/>
      <c r="L7" s="40" t="s">
        <v>15</v>
      </c>
      <c r="M7" s="54">
        <v>807.99999999999977</v>
      </c>
      <c r="N7" s="81"/>
      <c r="O7" s="90"/>
      <c r="P7" s="41" t="s">
        <v>20</v>
      </c>
      <c r="Q7" s="57">
        <v>669.99999999998386</v>
      </c>
      <c r="R7" s="89"/>
    </row>
    <row r="8" spans="1:18" x14ac:dyDescent="0.2">
      <c r="A8" s="39" t="s">
        <v>12</v>
      </c>
      <c r="B8" s="85">
        <v>44231</v>
      </c>
      <c r="C8" s="40" t="s">
        <v>15</v>
      </c>
      <c r="D8" s="43">
        <v>380.00000000000256</v>
      </c>
      <c r="E8" s="81">
        <f>STDEV(D8,D9)</f>
        <v>42.426406871188192</v>
      </c>
      <c r="F8" s="41" t="s">
        <v>20</v>
      </c>
      <c r="G8" s="42">
        <v>299.99999999998914</v>
      </c>
      <c r="H8" s="89">
        <f>STDEV(G8,G9)</f>
        <v>0</v>
      </c>
      <c r="I8" s="15"/>
      <c r="J8" s="39" t="s">
        <v>19</v>
      </c>
      <c r="K8" s="84"/>
      <c r="L8" s="40" t="s">
        <v>15</v>
      </c>
      <c r="M8" s="54">
        <v>783.33333333332109</v>
      </c>
      <c r="N8" s="81"/>
      <c r="O8" s="90"/>
      <c r="P8" s="41" t="s">
        <v>20</v>
      </c>
      <c r="Q8" s="57">
        <v>766.66666666665628</v>
      </c>
      <c r="R8" s="89"/>
    </row>
    <row r="9" spans="1:18" x14ac:dyDescent="0.2">
      <c r="A9" s="39" t="s">
        <v>12</v>
      </c>
      <c r="B9" s="85"/>
      <c r="C9" s="40" t="s">
        <v>15</v>
      </c>
      <c r="D9" s="43">
        <v>320.00000000000915</v>
      </c>
      <c r="E9" s="81"/>
      <c r="F9" s="41" t="s">
        <v>20</v>
      </c>
      <c r="G9" s="42">
        <v>299.99999999998914</v>
      </c>
      <c r="H9" s="89"/>
      <c r="I9" s="15"/>
      <c r="J9" s="39" t="s">
        <v>19</v>
      </c>
      <c r="K9" s="84"/>
      <c r="L9" s="40" t="s">
        <v>15</v>
      </c>
      <c r="M9" s="54">
        <v>933.33333333334156</v>
      </c>
      <c r="N9" s="81"/>
      <c r="O9" s="90"/>
      <c r="P9" s="41" t="s">
        <v>20</v>
      </c>
      <c r="Q9" s="57">
        <v>616.66666666663571</v>
      </c>
      <c r="R9" s="89"/>
    </row>
    <row r="10" spans="1:18" x14ac:dyDescent="0.2">
      <c r="A10" s="39" t="s">
        <v>12</v>
      </c>
      <c r="B10" s="85">
        <v>44232</v>
      </c>
      <c r="C10" s="40" t="s">
        <v>15</v>
      </c>
      <c r="D10" s="43">
        <v>280.00000000001359</v>
      </c>
      <c r="E10" s="81">
        <f>STDEV(D10,D11)</f>
        <v>35.355339059339194</v>
      </c>
      <c r="F10" s="41" t="s">
        <v>20</v>
      </c>
      <c r="G10" s="42">
        <v>170.00000000000347</v>
      </c>
      <c r="H10" s="89">
        <f>STDEV(G10,G11)</f>
        <v>77.781745930527435</v>
      </c>
      <c r="I10" s="15"/>
      <c r="J10" s="39" t="s">
        <v>19</v>
      </c>
      <c r="K10" s="84">
        <v>44230</v>
      </c>
      <c r="L10" s="40" t="s">
        <v>15</v>
      </c>
      <c r="M10" s="54">
        <v>1294.0000000000039</v>
      </c>
      <c r="N10" s="81">
        <f>STDEV(M10:M11)</f>
        <v>12.727922061365733</v>
      </c>
      <c r="O10" s="90">
        <v>44230</v>
      </c>
      <c r="P10" s="41" t="s">
        <v>20</v>
      </c>
      <c r="Q10" s="57">
        <v>652.00000000000807</v>
      </c>
      <c r="R10" s="89">
        <f>STDEV(Q10:Q11)</f>
        <v>79.19595949288464</v>
      </c>
    </row>
    <row r="11" spans="1:18" x14ac:dyDescent="0.2">
      <c r="A11" s="39" t="s">
        <v>12</v>
      </c>
      <c r="B11" s="85"/>
      <c r="C11" s="40" t="s">
        <v>15</v>
      </c>
      <c r="D11" s="43">
        <v>229.99999999999687</v>
      </c>
      <c r="E11" s="81"/>
      <c r="F11" s="41" t="s">
        <v>20</v>
      </c>
      <c r="G11" s="42">
        <v>280.00000000001359</v>
      </c>
      <c r="H11" s="89"/>
      <c r="I11" s="15"/>
      <c r="J11" s="39" t="s">
        <v>19</v>
      </c>
      <c r="K11" s="84"/>
      <c r="L11" s="40" t="s">
        <v>15</v>
      </c>
      <c r="M11" s="54">
        <v>1275.9999999999927</v>
      </c>
      <c r="N11" s="81"/>
      <c r="O11" s="90"/>
      <c r="P11" s="41" t="s">
        <v>20</v>
      </c>
      <c r="Q11" s="57">
        <v>763.99999999999579</v>
      </c>
      <c r="R11" s="89"/>
    </row>
    <row r="12" spans="1:18" x14ac:dyDescent="0.2">
      <c r="A12" s="39" t="s">
        <v>12</v>
      </c>
      <c r="B12" s="85">
        <v>44233</v>
      </c>
      <c r="C12" s="40" t="s">
        <v>15</v>
      </c>
      <c r="D12" s="43">
        <v>360.00000000000477</v>
      </c>
      <c r="E12" s="81">
        <f>STDEV(D12,D13)</f>
        <v>7.0710678118646717</v>
      </c>
      <c r="F12" s="41" t="s">
        <v>20</v>
      </c>
      <c r="G12" s="42">
        <v>250.00000000001688</v>
      </c>
      <c r="H12" s="89">
        <f>STDEV(G12,G13)</f>
        <v>1.5715997474441116E-11</v>
      </c>
      <c r="I12" s="15"/>
      <c r="J12" s="39" t="s">
        <v>19</v>
      </c>
      <c r="K12" s="84">
        <v>44231</v>
      </c>
      <c r="L12" s="40" t="s">
        <v>15</v>
      </c>
      <c r="M12" s="54">
        <v>1516.0000000000018</v>
      </c>
      <c r="N12" s="81">
        <f>STDEV(M12:M13)</f>
        <v>19.798989873214971</v>
      </c>
      <c r="O12" s="90">
        <v>44231</v>
      </c>
      <c r="P12" s="41" t="s">
        <v>20</v>
      </c>
      <c r="Q12" s="57">
        <v>977.99999999999443</v>
      </c>
      <c r="R12" s="89">
        <f>STDEV(Q12:Q13)</f>
        <v>4.2426406871219378</v>
      </c>
    </row>
    <row r="13" spans="1:18" x14ac:dyDescent="0.2">
      <c r="A13" s="39" t="s">
        <v>12</v>
      </c>
      <c r="B13" s="85"/>
      <c r="C13" s="40" t="s">
        <v>15</v>
      </c>
      <c r="D13" s="43">
        <v>370.00000000000364</v>
      </c>
      <c r="E13" s="81"/>
      <c r="F13" s="41" t="s">
        <v>20</v>
      </c>
      <c r="G13" s="42">
        <v>249.99999999999466</v>
      </c>
      <c r="H13" s="89"/>
      <c r="I13" s="15"/>
      <c r="J13" s="39" t="s">
        <v>19</v>
      </c>
      <c r="K13" s="84"/>
      <c r="L13" s="40" t="s">
        <v>15</v>
      </c>
      <c r="M13" s="54">
        <v>1488.0000000000136</v>
      </c>
      <c r="N13" s="81"/>
      <c r="O13" s="90"/>
      <c r="P13" s="41" t="s">
        <v>20</v>
      </c>
      <c r="Q13" s="57">
        <v>983.99999999999818</v>
      </c>
      <c r="R13" s="89"/>
    </row>
    <row r="14" spans="1:18" x14ac:dyDescent="0.2">
      <c r="A14" s="39" t="s">
        <v>12</v>
      </c>
      <c r="B14" s="85">
        <v>44234</v>
      </c>
      <c r="C14" s="40" t="s">
        <v>15</v>
      </c>
      <c r="D14" s="43">
        <v>289.99999999999028</v>
      </c>
      <c r="E14" s="81">
        <f>STDEV(D14,D15)</f>
        <v>0</v>
      </c>
      <c r="F14" s="41" t="s">
        <v>20</v>
      </c>
      <c r="G14" s="42">
        <v>280.00000000001359</v>
      </c>
      <c r="H14" s="89">
        <f>STDEV(G14,G15)</f>
        <v>7.0710678118646717</v>
      </c>
      <c r="I14" s="15"/>
      <c r="J14" s="39" t="s">
        <v>19</v>
      </c>
      <c r="K14" s="84">
        <v>44232</v>
      </c>
      <c r="L14" s="40" t="s">
        <v>15</v>
      </c>
      <c r="M14" s="54">
        <v>912.00000000000614</v>
      </c>
      <c r="N14" s="81">
        <f>STDEV(M14:M17)</f>
        <v>31.42716447067318</v>
      </c>
      <c r="O14" s="90">
        <v>44232</v>
      </c>
      <c r="P14" s="41" t="s">
        <v>20</v>
      </c>
      <c r="Q14" s="57">
        <v>751.99999999998818</v>
      </c>
      <c r="R14" s="89">
        <f>STDEV(Q14:Q17)</f>
        <v>26.851443164198272</v>
      </c>
    </row>
    <row r="15" spans="1:18" x14ac:dyDescent="0.2">
      <c r="A15" s="39" t="s">
        <v>12</v>
      </c>
      <c r="B15" s="85"/>
      <c r="C15" s="40" t="s">
        <v>15</v>
      </c>
      <c r="D15" s="43">
        <v>289.99999999999028</v>
      </c>
      <c r="E15" s="81"/>
      <c r="F15" s="41" t="s">
        <v>20</v>
      </c>
      <c r="G15" s="42">
        <v>290.00000000001245</v>
      </c>
      <c r="H15" s="89"/>
      <c r="I15" s="15"/>
      <c r="J15" s="39" t="s">
        <v>19</v>
      </c>
      <c r="K15" s="84"/>
      <c r="L15" s="40" t="s">
        <v>15</v>
      </c>
      <c r="M15" s="54">
        <v>838.00000000000091</v>
      </c>
      <c r="N15" s="81"/>
      <c r="O15" s="90"/>
      <c r="P15" s="41" t="s">
        <v>20</v>
      </c>
      <c r="Q15" s="57">
        <v>760.00000000000512</v>
      </c>
      <c r="R15" s="89"/>
    </row>
    <row r="16" spans="1:18" x14ac:dyDescent="0.2">
      <c r="A16" s="39" t="s">
        <v>12</v>
      </c>
      <c r="B16" s="85">
        <v>44235</v>
      </c>
      <c r="C16" s="40" t="s">
        <v>15</v>
      </c>
      <c r="D16" s="43">
        <v>270.00000000001467</v>
      </c>
      <c r="E16" s="81">
        <f>STDEV(D16,D17)</f>
        <v>7.0710678118803871</v>
      </c>
      <c r="F16" s="41" t="s">
        <v>20</v>
      </c>
      <c r="G16" s="42">
        <v>299.99999999998914</v>
      </c>
      <c r="H16" s="89">
        <f>STDEV(G16,G17)</f>
        <v>49.497474683052744</v>
      </c>
      <c r="I16" s="15"/>
      <c r="J16" s="39" t="s">
        <v>19</v>
      </c>
      <c r="K16" s="84"/>
      <c r="L16" s="40" t="s">
        <v>15</v>
      </c>
      <c r="M16" s="54">
        <v>869.99999999999295</v>
      </c>
      <c r="N16" s="81"/>
      <c r="O16" s="90"/>
      <c r="P16" s="41" t="s">
        <v>20</v>
      </c>
      <c r="Q16" s="57">
        <v>699.99999999998954</v>
      </c>
      <c r="R16" s="89"/>
    </row>
    <row r="17" spans="1:22" x14ac:dyDescent="0.2">
      <c r="A17" s="39" t="s">
        <v>12</v>
      </c>
      <c r="B17" s="85"/>
      <c r="C17" s="40" t="s">
        <v>15</v>
      </c>
      <c r="D17" s="43">
        <v>259.99999999999358</v>
      </c>
      <c r="E17" s="81"/>
      <c r="F17" s="41" t="s">
        <v>20</v>
      </c>
      <c r="G17" s="42">
        <v>229.99999999999687</v>
      </c>
      <c r="H17" s="89"/>
      <c r="I17" s="15"/>
      <c r="J17" s="39" t="s">
        <v>19</v>
      </c>
      <c r="K17" s="84"/>
      <c r="L17" s="40" t="s">
        <v>15</v>
      </c>
      <c r="M17" s="54">
        <v>889.99999999999079</v>
      </c>
      <c r="N17" s="81"/>
      <c r="O17" s="90"/>
      <c r="P17" s="41" t="s">
        <v>20</v>
      </c>
      <c r="Q17" s="57">
        <v>730.00000000000841</v>
      </c>
      <c r="R17" s="89"/>
      <c r="S17" s="15"/>
      <c r="T17" s="15"/>
      <c r="U17" s="15"/>
      <c r="V17" s="15"/>
    </row>
    <row r="18" spans="1:22" x14ac:dyDescent="0.2">
      <c r="A18" s="39" t="s">
        <v>12</v>
      </c>
      <c r="B18" s="85">
        <v>44236</v>
      </c>
      <c r="C18" s="40" t="s">
        <v>15</v>
      </c>
      <c r="D18" s="43">
        <v>269.99999999999244</v>
      </c>
      <c r="E18" s="81">
        <f>STDEV(D18,D19)</f>
        <v>7.0710678118647117</v>
      </c>
      <c r="F18" s="41" t="s">
        <v>20</v>
      </c>
      <c r="G18" s="42">
        <v>299.99999999998914</v>
      </c>
      <c r="H18" s="89">
        <f>STDEV(G18,G19)</f>
        <v>14.1421356237451</v>
      </c>
      <c r="I18" s="15"/>
      <c r="J18" s="39" t="s">
        <v>19</v>
      </c>
      <c r="K18" s="84">
        <v>44233</v>
      </c>
      <c r="L18" s="40" t="s">
        <v>15</v>
      </c>
      <c r="M18" s="54">
        <v>1150.000000000002</v>
      </c>
      <c r="N18" s="81">
        <f>STDEV(M18:M21)</f>
        <v>34.770677301426829</v>
      </c>
      <c r="O18" s="90">
        <v>44233</v>
      </c>
      <c r="P18" s="41" t="s">
        <v>20</v>
      </c>
      <c r="Q18" s="57">
        <v>702.00000000001592</v>
      </c>
      <c r="R18" s="89">
        <f>STDEV(Q18:Q19)</f>
        <v>1.4142135623697991</v>
      </c>
      <c r="S18" s="15"/>
      <c r="T18" s="15"/>
      <c r="U18" s="15"/>
      <c r="V18" s="15"/>
    </row>
    <row r="19" spans="1:22" x14ac:dyDescent="0.2">
      <c r="A19" s="39" t="s">
        <v>12</v>
      </c>
      <c r="B19" s="85"/>
      <c r="C19" s="40" t="s">
        <v>15</v>
      </c>
      <c r="D19" s="43">
        <v>279.99999999999136</v>
      </c>
      <c r="E19" s="81"/>
      <c r="F19" s="41" t="s">
        <v>20</v>
      </c>
      <c r="G19" s="42">
        <v>320.00000000000915</v>
      </c>
      <c r="H19" s="89"/>
      <c r="I19" s="15"/>
      <c r="J19" s="39" t="s">
        <v>19</v>
      </c>
      <c r="K19" s="84"/>
      <c r="L19" s="40" t="s">
        <v>15</v>
      </c>
      <c r="M19" s="54">
        <v>1226.0000000000025</v>
      </c>
      <c r="N19" s="81"/>
      <c r="O19" s="90"/>
      <c r="P19" s="41" t="s">
        <v>20</v>
      </c>
      <c r="Q19" s="57">
        <v>704.00000000001125</v>
      </c>
      <c r="R19" s="89"/>
      <c r="S19" s="15"/>
      <c r="T19" s="15"/>
      <c r="U19" s="15"/>
      <c r="V19" s="15"/>
    </row>
    <row r="20" spans="1:22" x14ac:dyDescent="0.2">
      <c r="A20" s="39" t="s">
        <v>12</v>
      </c>
      <c r="B20" s="85">
        <v>44237</v>
      </c>
      <c r="C20" s="40" t="s">
        <v>15</v>
      </c>
      <c r="D20" s="43">
        <v>279.99999999999136</v>
      </c>
      <c r="E20" s="81">
        <f>STDEV(D20,D21)</f>
        <v>49.497474683052886</v>
      </c>
      <c r="F20" s="41" t="s">
        <v>20</v>
      </c>
      <c r="G20" s="42">
        <v>300.00000000001137</v>
      </c>
      <c r="H20" s="89">
        <f>STDEV(G20,G21)</f>
        <v>28.284271247490199</v>
      </c>
      <c r="I20" s="15"/>
      <c r="J20" s="39" t="s">
        <v>19</v>
      </c>
      <c r="K20" s="84"/>
      <c r="L20" s="40" t="s">
        <v>15</v>
      </c>
      <c r="M20" s="54">
        <v>1219.9999999999989</v>
      </c>
      <c r="N20" s="81"/>
      <c r="O20" s="90">
        <v>44234</v>
      </c>
      <c r="P20" s="41" t="s">
        <v>20</v>
      </c>
      <c r="Q20" s="57">
        <v>603.99999999999557</v>
      </c>
      <c r="R20" s="89">
        <f>STDEV(Q20:Q21)</f>
        <v>19.798989873227431</v>
      </c>
      <c r="S20" s="15"/>
      <c r="T20" s="15"/>
      <c r="U20" s="15"/>
      <c r="V20" s="15"/>
    </row>
    <row r="21" spans="1:22" x14ac:dyDescent="0.2">
      <c r="A21" s="39" t="s">
        <v>12</v>
      </c>
      <c r="B21" s="85"/>
      <c r="C21" s="40" t="s">
        <v>15</v>
      </c>
      <c r="D21" s="43">
        <v>209.99999999999906</v>
      </c>
      <c r="E21" s="81"/>
      <c r="F21" s="41" t="s">
        <v>20</v>
      </c>
      <c r="G21" s="42">
        <v>259.99999999997135</v>
      </c>
      <c r="H21" s="89"/>
      <c r="I21" s="15"/>
      <c r="J21" s="39" t="s">
        <v>19</v>
      </c>
      <c r="K21" s="84"/>
      <c r="L21" s="40" t="s">
        <v>15</v>
      </c>
      <c r="M21" s="54">
        <v>1190.000000000002</v>
      </c>
      <c r="N21" s="81"/>
      <c r="O21" s="90"/>
      <c r="P21" s="41" t="s">
        <v>20</v>
      </c>
      <c r="Q21" s="57">
        <v>632.00000000000136</v>
      </c>
      <c r="R21" s="89"/>
      <c r="S21" s="15"/>
      <c r="T21" s="15"/>
      <c r="U21" s="15"/>
      <c r="V21" s="15"/>
    </row>
    <row r="22" spans="1:22" x14ac:dyDescent="0.2">
      <c r="A22" s="39" t="s">
        <v>12</v>
      </c>
      <c r="B22" s="85">
        <v>44238</v>
      </c>
      <c r="C22" s="40" t="s">
        <v>15</v>
      </c>
      <c r="D22" s="43">
        <v>290.00000000001245</v>
      </c>
      <c r="E22" s="81">
        <f>STDEV(D22,D23)</f>
        <v>7.0710678118646717</v>
      </c>
      <c r="F22" s="41" t="s">
        <v>20</v>
      </c>
      <c r="G22" s="42">
        <v>280.00000000001359</v>
      </c>
      <c r="H22" s="89">
        <f>STDEV(G22,G23)</f>
        <v>28.284271247458765</v>
      </c>
      <c r="I22" s="15"/>
      <c r="J22" s="39" t="s">
        <v>19</v>
      </c>
      <c r="K22" s="84">
        <v>44234</v>
      </c>
      <c r="L22" s="40" t="s">
        <v>15</v>
      </c>
      <c r="M22" s="54">
        <v>798.00000000000534</v>
      </c>
      <c r="N22" s="81">
        <f>STDEV(M22:M25)</f>
        <v>22.531459488165162</v>
      </c>
      <c r="O22" s="90">
        <v>44235</v>
      </c>
      <c r="P22" s="41" t="s">
        <v>20</v>
      </c>
      <c r="Q22" s="57">
        <v>704.00000000001125</v>
      </c>
      <c r="R22" s="89">
        <f>STDEV(Q22:Q23)</f>
        <v>4.2426406871219378</v>
      </c>
      <c r="S22" s="15"/>
      <c r="T22" s="15"/>
      <c r="U22" s="15"/>
      <c r="V22" s="15"/>
    </row>
    <row r="23" spans="1:22" x14ac:dyDescent="0.2">
      <c r="A23" s="39" t="s">
        <v>12</v>
      </c>
      <c r="B23" s="85"/>
      <c r="C23" s="40" t="s">
        <v>15</v>
      </c>
      <c r="D23" s="43">
        <v>280.00000000001359</v>
      </c>
      <c r="E23" s="81"/>
      <c r="F23" s="41" t="s">
        <v>20</v>
      </c>
      <c r="G23" s="42">
        <v>320.00000000000915</v>
      </c>
      <c r="H23" s="89"/>
      <c r="I23" s="15"/>
      <c r="J23" s="39" t="s">
        <v>19</v>
      </c>
      <c r="K23" s="84"/>
      <c r="L23" s="40" t="s">
        <v>15</v>
      </c>
      <c r="M23" s="54">
        <v>812.00000000000819</v>
      </c>
      <c r="N23" s="81"/>
      <c r="O23" s="90"/>
      <c r="P23" s="41" t="s">
        <v>20</v>
      </c>
      <c r="Q23" s="57">
        <v>698.0000000000075</v>
      </c>
      <c r="R23" s="89"/>
      <c r="S23" s="15"/>
      <c r="T23" s="15"/>
      <c r="U23" s="15"/>
      <c r="V23" s="15"/>
    </row>
    <row r="24" spans="1:22" x14ac:dyDescent="0.2">
      <c r="A24" s="39" t="s">
        <v>12</v>
      </c>
      <c r="B24" s="85">
        <v>44239</v>
      </c>
      <c r="C24" s="40" t="s">
        <v>15</v>
      </c>
      <c r="D24" s="43">
        <v>320.00000000000915</v>
      </c>
      <c r="E24" s="81">
        <f>STDEV(D24,D25)</f>
        <v>3.1391826314558662E-11</v>
      </c>
      <c r="F24" s="41" t="s">
        <v>20</v>
      </c>
      <c r="G24" s="42">
        <v>200.00000000002237</v>
      </c>
      <c r="H24" s="89">
        <f>STDEV(G24,G25)</f>
        <v>212.13203435594079</v>
      </c>
      <c r="I24" s="15"/>
      <c r="J24" s="39" t="s">
        <v>19</v>
      </c>
      <c r="K24" s="84"/>
      <c r="L24" s="40" t="s">
        <v>15</v>
      </c>
      <c r="M24" s="54">
        <v>850.00000000001739</v>
      </c>
      <c r="N24" s="81"/>
      <c r="O24" s="90">
        <v>44236</v>
      </c>
      <c r="P24" s="41" t="s">
        <v>20</v>
      </c>
      <c r="Q24" s="57">
        <v>681.99999999999147</v>
      </c>
      <c r="R24" s="89">
        <f>STDEV(Q24:Q25)</f>
        <v>1.4142135623697991</v>
      </c>
      <c r="S24" s="15"/>
      <c r="T24" s="15"/>
      <c r="U24" s="15"/>
      <c r="V24" s="15"/>
    </row>
    <row r="25" spans="1:22" x14ac:dyDescent="0.2">
      <c r="A25" s="39" t="s">
        <v>12</v>
      </c>
      <c r="B25" s="85"/>
      <c r="C25" s="40" t="s">
        <v>15</v>
      </c>
      <c r="D25" s="43">
        <v>319.99999999996476</v>
      </c>
      <c r="E25" s="81"/>
      <c r="F25" s="41" t="s">
        <v>20</v>
      </c>
      <c r="G25" s="42">
        <v>499.99999999998931</v>
      </c>
      <c r="H25" s="89"/>
      <c r="I25" s="15"/>
      <c r="J25" s="39" t="s">
        <v>19</v>
      </c>
      <c r="K25" s="84"/>
      <c r="L25" s="40" t="s">
        <v>15</v>
      </c>
      <c r="M25" s="54">
        <v>829.99999999999739</v>
      </c>
      <c r="N25" s="81"/>
      <c r="O25" s="90"/>
      <c r="P25" s="41" t="s">
        <v>20</v>
      </c>
      <c r="Q25" s="57">
        <v>683.99999999998681</v>
      </c>
      <c r="R25" s="89"/>
      <c r="S25" s="15"/>
      <c r="T25" s="15"/>
      <c r="U25" s="15"/>
      <c r="V25" s="15"/>
    </row>
    <row r="26" spans="1:22" x14ac:dyDescent="0.2">
      <c r="A26" s="39" t="s">
        <v>12</v>
      </c>
      <c r="B26" s="85">
        <v>44240</v>
      </c>
      <c r="C26" s="40" t="s">
        <v>15</v>
      </c>
      <c r="D26" s="43">
        <v>260.00000000001575</v>
      </c>
      <c r="E26" s="81">
        <f>STDEV(D26,D27)</f>
        <v>42.42640687118805</v>
      </c>
      <c r="F26" s="41" t="s">
        <v>20</v>
      </c>
      <c r="G26" s="42">
        <v>269.99999999999244</v>
      </c>
      <c r="H26" s="89">
        <f>STDEV(G26,G27)</f>
        <v>21.213203435578379</v>
      </c>
      <c r="I26" s="15"/>
      <c r="J26" s="39" t="s">
        <v>19</v>
      </c>
      <c r="K26" s="84">
        <v>44235</v>
      </c>
      <c r="L26" s="40" t="s">
        <v>15</v>
      </c>
      <c r="M26" s="54">
        <v>1006.0000000000002</v>
      </c>
      <c r="N26" s="81">
        <f>STDEV(M26:M27)</f>
        <v>4.2426406871219378</v>
      </c>
      <c r="O26" s="90">
        <v>44237</v>
      </c>
      <c r="P26" s="41" t="s">
        <v>20</v>
      </c>
      <c r="Q26" s="57">
        <v>655.99999999999875</v>
      </c>
      <c r="R26" s="89">
        <f>STDEV(Q26:Q27)</f>
        <v>39.431601680282938</v>
      </c>
      <c r="S26" s="15"/>
      <c r="T26" s="15"/>
      <c r="U26" s="15"/>
      <c r="V26" s="15"/>
    </row>
    <row r="27" spans="1:22" x14ac:dyDescent="0.2">
      <c r="A27" s="39" t="s">
        <v>12</v>
      </c>
      <c r="B27" s="85"/>
      <c r="C27" s="40" t="s">
        <v>15</v>
      </c>
      <c r="D27" s="43">
        <v>320.00000000000915</v>
      </c>
      <c r="E27" s="81"/>
      <c r="F27" s="41" t="s">
        <v>20</v>
      </c>
      <c r="G27" s="42">
        <v>240.00000000001796</v>
      </c>
      <c r="H27" s="89"/>
      <c r="I27" s="15"/>
      <c r="J27" s="39" t="s">
        <v>19</v>
      </c>
      <c r="K27" s="84"/>
      <c r="L27" s="40" t="s">
        <v>15</v>
      </c>
      <c r="M27" s="54">
        <v>1012.000000000004</v>
      </c>
      <c r="N27" s="81"/>
      <c r="O27" s="90"/>
      <c r="P27" s="41" t="s">
        <v>20</v>
      </c>
      <c r="Q27" s="57">
        <v>711.76470588234861</v>
      </c>
      <c r="R27" s="89"/>
      <c r="S27" s="15"/>
      <c r="T27" s="15"/>
      <c r="U27" s="15"/>
      <c r="V27" s="15"/>
    </row>
    <row r="28" spans="1:22" x14ac:dyDescent="0.2">
      <c r="A28" s="39" t="s">
        <v>12</v>
      </c>
      <c r="B28" s="85">
        <v>44241</v>
      </c>
      <c r="C28" s="40" t="s">
        <v>15</v>
      </c>
      <c r="D28" s="43">
        <v>439.99999999999596</v>
      </c>
      <c r="E28" s="81">
        <f>STDEV(D28,D29)</f>
        <v>56.568542494917573</v>
      </c>
      <c r="F28" s="41" t="s">
        <v>20</v>
      </c>
      <c r="G28" s="42">
        <v>240.00000000001796</v>
      </c>
      <c r="H28" s="89">
        <f>STDEV(G28,G29)</f>
        <v>14.142135623729382</v>
      </c>
      <c r="I28" s="15"/>
      <c r="J28" s="39" t="s">
        <v>19</v>
      </c>
      <c r="K28" s="84">
        <v>44236</v>
      </c>
      <c r="L28" s="40" t="s">
        <v>15</v>
      </c>
      <c r="M28" s="54">
        <v>906.00000000000227</v>
      </c>
      <c r="N28" s="81">
        <f>STDEV(M28:M29)</f>
        <v>0</v>
      </c>
      <c r="O28" s="90">
        <v>44238</v>
      </c>
      <c r="P28" s="41" t="s">
        <v>20</v>
      </c>
      <c r="Q28" s="57">
        <v>662.74509803920364</v>
      </c>
      <c r="R28" s="89">
        <f>STDEV(Q28:Q29)</f>
        <v>0.88734968621449484</v>
      </c>
      <c r="S28" s="15"/>
      <c r="T28" s="15"/>
      <c r="U28" s="15"/>
      <c r="V28" s="15"/>
    </row>
    <row r="29" spans="1:22" x14ac:dyDescent="0.2">
      <c r="A29" s="39" t="s">
        <v>12</v>
      </c>
      <c r="B29" s="85"/>
      <c r="C29" s="40" t="s">
        <v>15</v>
      </c>
      <c r="D29" s="43">
        <v>360.00000000000477</v>
      </c>
      <c r="E29" s="81"/>
      <c r="F29" s="41" t="s">
        <v>20</v>
      </c>
      <c r="G29" s="42">
        <v>260.00000000001575</v>
      </c>
      <c r="H29" s="89"/>
      <c r="I29" s="15"/>
      <c r="J29" s="39" t="s">
        <v>19</v>
      </c>
      <c r="K29" s="84"/>
      <c r="L29" s="40" t="s">
        <v>15</v>
      </c>
      <c r="M29" s="54">
        <v>906.00000000000227</v>
      </c>
      <c r="N29" s="81"/>
      <c r="O29" s="90"/>
      <c r="P29" s="41" t="s">
        <v>20</v>
      </c>
      <c r="Q29" s="57">
        <v>664.00000000001569</v>
      </c>
      <c r="R29" s="89"/>
      <c r="S29" s="15"/>
      <c r="T29" s="15"/>
      <c r="U29" s="15"/>
      <c r="V29" s="15"/>
    </row>
    <row r="30" spans="1:22" x14ac:dyDescent="0.2">
      <c r="A30" s="39" t="s">
        <v>12</v>
      </c>
      <c r="B30" s="85">
        <v>44244</v>
      </c>
      <c r="C30" s="40" t="s">
        <v>15</v>
      </c>
      <c r="D30" s="43">
        <v>319.99999999998698</v>
      </c>
      <c r="E30" s="81">
        <f>STDEV(D30,D31)</f>
        <v>49.497474683053326</v>
      </c>
      <c r="F30" s="41" t="s">
        <v>20</v>
      </c>
      <c r="G30" s="42">
        <v>329.99999999998585</v>
      </c>
      <c r="H30" s="89">
        <f>STDEV(G30,G31)</f>
        <v>56.568542494917885</v>
      </c>
      <c r="I30" s="15"/>
      <c r="J30" s="39" t="s">
        <v>19</v>
      </c>
      <c r="K30" s="84">
        <v>44237</v>
      </c>
      <c r="L30" s="40" t="s">
        <v>15</v>
      </c>
      <c r="M30" s="54">
        <v>812.00000000000819</v>
      </c>
      <c r="N30" s="81">
        <f>STDEV(M30:M31)</f>
        <v>18.190668567003563</v>
      </c>
      <c r="O30" s="90">
        <v>44239</v>
      </c>
      <c r="P30" s="41" t="s">
        <v>20</v>
      </c>
      <c r="Q30" s="57">
        <v>618.75000000000125</v>
      </c>
      <c r="R30" s="89">
        <f>STDEV(Q30:Q31)</f>
        <v>2.4552318791264325</v>
      </c>
      <c r="S30" s="15"/>
      <c r="T30" s="15"/>
      <c r="U30" s="15"/>
      <c r="V30" s="15"/>
    </row>
    <row r="31" spans="1:22" x14ac:dyDescent="0.2">
      <c r="A31" s="39" t="s">
        <v>12</v>
      </c>
      <c r="B31" s="85"/>
      <c r="C31" s="40" t="s">
        <v>15</v>
      </c>
      <c r="D31" s="43">
        <v>249.99999999999466</v>
      </c>
      <c r="E31" s="81"/>
      <c r="F31" s="41" t="s">
        <v>20</v>
      </c>
      <c r="G31" s="42">
        <v>249.99999999999466</v>
      </c>
      <c r="H31" s="89"/>
      <c r="I31" s="15"/>
      <c r="J31" s="39" t="s">
        <v>19</v>
      </c>
      <c r="K31" s="84"/>
      <c r="L31" s="40" t="s">
        <v>15</v>
      </c>
      <c r="M31" s="54">
        <v>786.27450980391779</v>
      </c>
      <c r="N31" s="81"/>
      <c r="O31" s="90"/>
      <c r="P31" s="41" t="s">
        <v>20</v>
      </c>
      <c r="Q31" s="57">
        <v>622.22222222223263</v>
      </c>
      <c r="R31" s="89"/>
      <c r="S31" s="15"/>
      <c r="T31" s="15"/>
      <c r="U31" s="15"/>
      <c r="V31" s="15"/>
    </row>
    <row r="32" spans="1:22" x14ac:dyDescent="0.2">
      <c r="A32" s="39" t="s">
        <v>12</v>
      </c>
      <c r="B32" s="85">
        <v>44245</v>
      </c>
      <c r="C32" s="40" t="s">
        <v>15</v>
      </c>
      <c r="D32" s="43">
        <v>269.99999999999244</v>
      </c>
      <c r="E32" s="81">
        <f>STDEV(D32,D33)</f>
        <v>14.142135623729382</v>
      </c>
      <c r="F32" s="41" t="s">
        <v>20</v>
      </c>
      <c r="G32" s="42">
        <v>289.99999999999028</v>
      </c>
      <c r="H32" s="89">
        <f>STDEV(G32,G33)</f>
        <v>42.426406871188391</v>
      </c>
      <c r="I32" s="15"/>
      <c r="J32" s="39" t="s">
        <v>19</v>
      </c>
      <c r="K32" s="84">
        <v>44238</v>
      </c>
      <c r="L32" s="40" t="s">
        <v>15</v>
      </c>
      <c r="M32" s="54">
        <v>700.00000000000284</v>
      </c>
      <c r="N32" s="81">
        <f>STDEV(M32:M33)</f>
        <v>4.1594516540391533</v>
      </c>
      <c r="O32" s="90">
        <v>44240</v>
      </c>
      <c r="P32" s="41" t="s">
        <v>20</v>
      </c>
      <c r="Q32" s="57">
        <v>652.38095238095445</v>
      </c>
      <c r="R32" s="89">
        <f>STDEV(Q32:Q33)</f>
        <v>9.958241396647205</v>
      </c>
      <c r="S32" s="15"/>
      <c r="T32" s="15"/>
      <c r="U32" s="15"/>
      <c r="V32" s="15"/>
    </row>
    <row r="33" spans="1:18" ht="16" thickBot="1" x14ac:dyDescent="0.25">
      <c r="A33" s="44" t="s">
        <v>12</v>
      </c>
      <c r="B33" s="86"/>
      <c r="C33" s="52" t="s">
        <v>15</v>
      </c>
      <c r="D33" s="45">
        <v>249.99999999999466</v>
      </c>
      <c r="E33" s="82"/>
      <c r="F33" s="46" t="s">
        <v>20</v>
      </c>
      <c r="G33" s="47">
        <v>229.99999999999687</v>
      </c>
      <c r="H33" s="94"/>
      <c r="I33" s="15"/>
      <c r="J33" s="39" t="s">
        <v>19</v>
      </c>
      <c r="K33" s="84"/>
      <c r="L33" s="40" t="s">
        <v>15</v>
      </c>
      <c r="M33" s="54">
        <v>694.11764705882547</v>
      </c>
      <c r="N33" s="81"/>
      <c r="O33" s="90"/>
      <c r="P33" s="41" t="s">
        <v>20</v>
      </c>
      <c r="Q33" s="57">
        <v>638.29787234043079</v>
      </c>
      <c r="R33" s="89"/>
    </row>
    <row r="34" spans="1:18" x14ac:dyDescent="0.2">
      <c r="I34" s="15"/>
      <c r="J34" s="39" t="s">
        <v>19</v>
      </c>
      <c r="K34" s="84">
        <v>44239</v>
      </c>
      <c r="L34" s="40" t="s">
        <v>15</v>
      </c>
      <c r="M34" s="54">
        <v>774.00000000000796</v>
      </c>
      <c r="N34" s="92">
        <f>STDEV(M34:M35)</f>
        <v>13.36287508936887</v>
      </c>
      <c r="O34" s="90">
        <v>44241</v>
      </c>
      <c r="P34" s="41" t="s">
        <v>20</v>
      </c>
      <c r="Q34" s="57">
        <v>553.99999999998784</v>
      </c>
      <c r="R34" s="89">
        <f>STDEV(Q34:Q35)</f>
        <v>123.0365799264744</v>
      </c>
    </row>
    <row r="35" spans="1:18" x14ac:dyDescent="0.2">
      <c r="A35" s="49"/>
      <c r="B35" s="49"/>
      <c r="C35" s="49"/>
      <c r="D35" s="49"/>
      <c r="I35" s="15"/>
      <c r="J35" s="39" t="s">
        <v>19</v>
      </c>
      <c r="K35" s="84"/>
      <c r="L35" s="40" t="s">
        <v>15</v>
      </c>
      <c r="M35" s="54">
        <v>755.10204081632492</v>
      </c>
      <c r="N35" s="92"/>
      <c r="O35" s="90"/>
      <c r="P35" s="41" t="s">
        <v>20</v>
      </c>
      <c r="Q35" s="57">
        <v>728.00000000000864</v>
      </c>
      <c r="R35" s="89"/>
    </row>
    <row r="36" spans="1:18" x14ac:dyDescent="0.2">
      <c r="A36" s="1"/>
      <c r="B36" s="32"/>
      <c r="C36" s="1"/>
      <c r="D36" s="5"/>
      <c r="I36" s="15"/>
      <c r="J36" s="39" t="s">
        <v>19</v>
      </c>
      <c r="K36" s="84">
        <v>44240</v>
      </c>
      <c r="L36" s="40" t="s">
        <v>15</v>
      </c>
      <c r="M36" s="54">
        <v>760.00000000000512</v>
      </c>
      <c r="N36" s="92">
        <f>STDEV(M36:M37)</f>
        <v>24.337628747817675</v>
      </c>
      <c r="O36" s="90">
        <v>44244</v>
      </c>
      <c r="P36" s="41" t="s">
        <v>20</v>
      </c>
      <c r="Q36" s="57">
        <v>749.99999999999284</v>
      </c>
      <c r="R36" s="89">
        <f>STDEV(Q36:Q37)</f>
        <v>14.142135623735694</v>
      </c>
    </row>
    <row r="37" spans="1:18" x14ac:dyDescent="0.2">
      <c r="A37" s="1"/>
      <c r="B37" s="32"/>
      <c r="C37" s="1"/>
      <c r="D37" s="5"/>
      <c r="I37" s="15"/>
      <c r="J37" s="39" t="s">
        <v>19</v>
      </c>
      <c r="K37" s="84"/>
      <c r="L37" s="40" t="s">
        <v>15</v>
      </c>
      <c r="M37" s="54">
        <v>725.58139534884003</v>
      </c>
      <c r="N37" s="92"/>
      <c r="O37" s="90"/>
      <c r="P37" s="41" t="s">
        <v>20</v>
      </c>
      <c r="Q37" s="57">
        <v>769.99999999999955</v>
      </c>
      <c r="R37" s="89"/>
    </row>
    <row r="38" spans="1:18" x14ac:dyDescent="0.2">
      <c r="A38" s="1"/>
      <c r="B38" s="32"/>
      <c r="C38" s="1"/>
      <c r="D38" s="5"/>
      <c r="I38" s="15"/>
      <c r="J38" s="39" t="s">
        <v>19</v>
      </c>
      <c r="K38" s="84">
        <v>44241</v>
      </c>
      <c r="L38" s="40" t="s">
        <v>15</v>
      </c>
      <c r="M38" s="54">
        <v>1048.8888888888919</v>
      </c>
      <c r="N38" s="92">
        <f>STDEV(M38:M39)</f>
        <v>81.710116937108452</v>
      </c>
      <c r="O38" s="90">
        <v>44245</v>
      </c>
      <c r="P38" s="41" t="s">
        <v>20</v>
      </c>
      <c r="Q38" s="57">
        <v>707.84313725490676</v>
      </c>
      <c r="R38" s="89">
        <f>STDEV(Q38:Q39)</f>
        <v>22.471502961124596</v>
      </c>
    </row>
    <row r="39" spans="1:18" ht="16" thickBot="1" x14ac:dyDescent="0.25">
      <c r="A39" s="1"/>
      <c r="B39" s="32"/>
      <c r="C39" s="1"/>
      <c r="D39" s="5"/>
      <c r="I39" s="15"/>
      <c r="J39" s="39" t="s">
        <v>19</v>
      </c>
      <c r="K39" s="84"/>
      <c r="L39" s="40" t="s">
        <v>15</v>
      </c>
      <c r="M39" s="54">
        <v>933.33333333334156</v>
      </c>
      <c r="N39" s="92"/>
      <c r="O39" s="93"/>
      <c r="P39" s="46" t="s">
        <v>20</v>
      </c>
      <c r="Q39" s="58">
        <v>739.62264150943633</v>
      </c>
      <c r="R39" s="94"/>
    </row>
    <row r="40" spans="1:18" x14ac:dyDescent="0.2">
      <c r="A40" s="1"/>
      <c r="B40" s="32"/>
      <c r="C40" s="1"/>
      <c r="D40" s="5"/>
      <c r="I40" s="15"/>
      <c r="J40" s="39" t="s">
        <v>19</v>
      </c>
      <c r="K40" s="84">
        <v>44244</v>
      </c>
      <c r="L40" s="40" t="s">
        <v>15</v>
      </c>
      <c r="M40" s="54">
        <v>1063.9999999999893</v>
      </c>
      <c r="N40" s="92" t="e">
        <f>STDEV(M40:M41)</f>
        <v>#N/A</v>
      </c>
      <c r="O40" s="15"/>
      <c r="P40" s="15"/>
      <c r="Q40" s="15"/>
      <c r="R40" s="15"/>
    </row>
    <row r="41" spans="1:18" x14ac:dyDescent="0.2">
      <c r="A41" s="1"/>
      <c r="B41" s="32"/>
      <c r="C41" s="1"/>
      <c r="D41" s="5"/>
      <c r="I41" s="15"/>
      <c r="J41" s="39" t="s">
        <v>19</v>
      </c>
      <c r="K41" s="84"/>
      <c r="L41" s="40" t="s">
        <v>15</v>
      </c>
      <c r="M41" s="55" t="e">
        <f>NA()</f>
        <v>#N/A</v>
      </c>
      <c r="N41" s="92"/>
      <c r="O41" s="15"/>
      <c r="P41" s="15"/>
      <c r="Q41" s="15"/>
      <c r="R41" s="15"/>
    </row>
    <row r="42" spans="1:18" x14ac:dyDescent="0.2">
      <c r="A42" s="1"/>
      <c r="B42" s="32"/>
      <c r="C42" s="1"/>
      <c r="D42" s="5"/>
      <c r="I42" s="15"/>
      <c r="J42" s="39" t="s">
        <v>19</v>
      </c>
      <c r="K42" s="84">
        <v>44245</v>
      </c>
      <c r="L42" s="40" t="s">
        <v>15</v>
      </c>
      <c r="M42" s="54">
        <v>958.00000000000546</v>
      </c>
      <c r="N42" s="81">
        <f>STDEV(M42:M43)</f>
        <v>28.284271247458765</v>
      </c>
      <c r="O42" s="15"/>
      <c r="P42" s="15"/>
      <c r="Q42" s="15"/>
      <c r="R42" s="15"/>
    </row>
    <row r="43" spans="1:18" ht="16" thickBot="1" x14ac:dyDescent="0.25">
      <c r="A43" s="1"/>
      <c r="B43" s="32"/>
      <c r="C43" s="1"/>
      <c r="D43" s="5"/>
      <c r="I43" s="15"/>
      <c r="J43" s="44" t="s">
        <v>19</v>
      </c>
      <c r="K43" s="91"/>
      <c r="L43" s="52" t="s">
        <v>15</v>
      </c>
      <c r="M43" s="56">
        <v>998.00000000000102</v>
      </c>
      <c r="N43" s="82"/>
      <c r="O43" s="15"/>
      <c r="P43" s="15"/>
      <c r="Q43" s="15"/>
      <c r="R43" s="15"/>
    </row>
    <row r="44" spans="1:18" x14ac:dyDescent="0.2">
      <c r="A44" s="1"/>
      <c r="B44" s="32"/>
      <c r="C44" s="1"/>
      <c r="D44" s="5"/>
      <c r="I44" s="15"/>
    </row>
    <row r="45" spans="1:18" x14ac:dyDescent="0.2">
      <c r="A45" s="1"/>
      <c r="B45" s="32"/>
      <c r="C45" s="1"/>
      <c r="D45" s="5"/>
      <c r="I45" s="15"/>
    </row>
    <row r="46" spans="1:18" x14ac:dyDescent="0.2">
      <c r="A46" s="1"/>
      <c r="B46" s="32"/>
      <c r="C46" s="1"/>
      <c r="D46" s="5"/>
      <c r="I46" s="15"/>
    </row>
    <row r="47" spans="1:18" x14ac:dyDescent="0.2">
      <c r="A47" s="1"/>
      <c r="B47" s="32"/>
      <c r="C47" s="1"/>
      <c r="D47" s="5"/>
      <c r="I47" s="15"/>
    </row>
    <row r="48" spans="1:18" x14ac:dyDescent="0.2">
      <c r="A48" s="1"/>
      <c r="B48" s="32"/>
      <c r="C48" s="1"/>
      <c r="D48" s="5"/>
      <c r="I48" s="15"/>
    </row>
    <row r="49" spans="1:4" x14ac:dyDescent="0.2">
      <c r="A49" s="1"/>
      <c r="B49" s="32"/>
      <c r="C49" s="1"/>
      <c r="D49" s="5"/>
    </row>
    <row r="50" spans="1:4" x14ac:dyDescent="0.2">
      <c r="A50" s="1"/>
      <c r="B50" s="32"/>
      <c r="C50" s="1"/>
      <c r="D50" s="5"/>
    </row>
    <row r="51" spans="1:4" x14ac:dyDescent="0.2">
      <c r="A51" s="1"/>
      <c r="B51" s="32"/>
      <c r="C51" s="1"/>
      <c r="D51" s="5"/>
    </row>
    <row r="52" spans="1:4" x14ac:dyDescent="0.2">
      <c r="A52" s="1"/>
      <c r="B52" s="32"/>
      <c r="C52" s="1"/>
      <c r="D52" s="5"/>
    </row>
    <row r="53" spans="1:4" x14ac:dyDescent="0.2">
      <c r="A53" s="1"/>
      <c r="B53" s="32"/>
      <c r="C53" s="1"/>
      <c r="D53" s="5"/>
    </row>
    <row r="54" spans="1:4" x14ac:dyDescent="0.2">
      <c r="A54" s="1"/>
      <c r="B54" s="32"/>
      <c r="C54" s="1"/>
      <c r="D54" s="5"/>
    </row>
    <row r="55" spans="1:4" x14ac:dyDescent="0.2">
      <c r="A55" s="1"/>
      <c r="B55" s="32"/>
      <c r="C55" s="1"/>
      <c r="D55" s="5"/>
    </row>
    <row r="56" spans="1:4" x14ac:dyDescent="0.2">
      <c r="A56" s="1"/>
      <c r="B56" s="32"/>
      <c r="C56" s="1"/>
      <c r="D56" s="5"/>
    </row>
    <row r="57" spans="1:4" x14ac:dyDescent="0.2">
      <c r="A57" s="1"/>
      <c r="B57" s="32"/>
      <c r="C57" s="1"/>
      <c r="D57" s="5"/>
    </row>
    <row r="58" spans="1:4" x14ac:dyDescent="0.2">
      <c r="A58" s="1"/>
      <c r="B58" s="32"/>
      <c r="C58" s="1"/>
      <c r="D58" s="5"/>
    </row>
    <row r="59" spans="1:4" x14ac:dyDescent="0.2">
      <c r="A59" s="1"/>
      <c r="B59" s="32"/>
      <c r="C59" s="1"/>
      <c r="D59" s="5"/>
    </row>
    <row r="60" spans="1:4" x14ac:dyDescent="0.2">
      <c r="A60" s="1"/>
      <c r="B60" s="32"/>
      <c r="C60" s="1"/>
      <c r="D60" s="5"/>
    </row>
    <row r="61" spans="1:4" x14ac:dyDescent="0.2">
      <c r="A61" s="1"/>
      <c r="B61" s="32"/>
      <c r="C61" s="1"/>
      <c r="D61" s="5"/>
    </row>
    <row r="62" spans="1:4" x14ac:dyDescent="0.2">
      <c r="A62" s="1"/>
      <c r="B62" s="32"/>
      <c r="C62" s="1"/>
      <c r="D62" s="5"/>
    </row>
    <row r="63" spans="1:4" x14ac:dyDescent="0.2">
      <c r="A63" s="1"/>
      <c r="B63" s="32"/>
      <c r="C63" s="1"/>
      <c r="D63" s="5"/>
    </row>
    <row r="64" spans="1:4" x14ac:dyDescent="0.2">
      <c r="A64" s="1"/>
      <c r="B64" s="32"/>
      <c r="C64" s="1"/>
      <c r="D64" s="5"/>
    </row>
    <row r="65" spans="1:4" x14ac:dyDescent="0.2">
      <c r="A65" s="1"/>
      <c r="B65" s="32"/>
      <c r="C65" s="1"/>
      <c r="D65" s="5"/>
    </row>
    <row r="66" spans="1:4" x14ac:dyDescent="0.2">
      <c r="A66" s="1"/>
      <c r="B66" s="32"/>
      <c r="C66" s="1"/>
      <c r="D66" s="5"/>
    </row>
    <row r="67" spans="1:4" x14ac:dyDescent="0.2">
      <c r="A67" s="1"/>
      <c r="B67" s="32"/>
      <c r="C67" s="1"/>
      <c r="D67" s="5"/>
    </row>
    <row r="68" spans="1:4" x14ac:dyDescent="0.2">
      <c r="A68" s="1"/>
      <c r="B68" s="32"/>
      <c r="C68" s="1"/>
      <c r="D68" s="5"/>
    </row>
    <row r="69" spans="1:4" x14ac:dyDescent="0.2">
      <c r="A69" s="1"/>
      <c r="B69" s="32"/>
      <c r="C69" s="1"/>
      <c r="D69" s="5"/>
    </row>
    <row r="70" spans="1:4" x14ac:dyDescent="0.2">
      <c r="A70" s="1"/>
      <c r="B70" s="32"/>
      <c r="C70" s="1"/>
      <c r="D70" s="5"/>
    </row>
    <row r="71" spans="1:4" x14ac:dyDescent="0.2">
      <c r="A71" s="1"/>
      <c r="B71" s="32"/>
      <c r="C71" s="1"/>
      <c r="D71" s="5"/>
    </row>
    <row r="72" spans="1:4" x14ac:dyDescent="0.2">
      <c r="A72" s="1"/>
      <c r="B72" s="32"/>
      <c r="C72" s="1"/>
      <c r="D72" s="5"/>
    </row>
    <row r="73" spans="1:4" x14ac:dyDescent="0.2">
      <c r="A73" s="1"/>
      <c r="B73" s="32"/>
      <c r="C73" s="1"/>
      <c r="D73" s="5"/>
    </row>
    <row r="74" spans="1:4" x14ac:dyDescent="0.2">
      <c r="A74" s="1"/>
      <c r="B74" s="32"/>
      <c r="C74" s="1"/>
      <c r="D74" s="5"/>
    </row>
    <row r="75" spans="1:4" x14ac:dyDescent="0.2">
      <c r="A75" s="1"/>
      <c r="B75" s="50"/>
      <c r="C75" s="1"/>
      <c r="D75" s="5"/>
    </row>
    <row r="76" spans="1:4" x14ac:dyDescent="0.2">
      <c r="A76" s="1"/>
      <c r="B76" s="32"/>
      <c r="C76" s="1"/>
      <c r="D76" s="5"/>
    </row>
    <row r="77" spans="1:4" x14ac:dyDescent="0.2">
      <c r="A77" s="1"/>
      <c r="B77" s="32"/>
      <c r="C77" s="1"/>
      <c r="D77" s="5"/>
    </row>
  </sheetData>
  <mergeCells count="112">
    <mergeCell ref="R24:R25"/>
    <mergeCell ref="R26:R27"/>
    <mergeCell ref="R2:R5"/>
    <mergeCell ref="R6:R9"/>
    <mergeCell ref="R10:R11"/>
    <mergeCell ref="R12:R13"/>
    <mergeCell ref="R14:R17"/>
    <mergeCell ref="O18:O19"/>
    <mergeCell ref="O20:O21"/>
    <mergeCell ref="O22:O23"/>
    <mergeCell ref="O2:O5"/>
    <mergeCell ref="O6:O9"/>
    <mergeCell ref="O10:O11"/>
    <mergeCell ref="O12:O13"/>
    <mergeCell ref="O14:O17"/>
    <mergeCell ref="R18:R19"/>
    <mergeCell ref="R20:R21"/>
    <mergeCell ref="R22:R23"/>
    <mergeCell ref="R38:R39"/>
    <mergeCell ref="R28:R29"/>
    <mergeCell ref="R30:R31"/>
    <mergeCell ref="R32:R33"/>
    <mergeCell ref="R34:R35"/>
    <mergeCell ref="R36:R37"/>
    <mergeCell ref="N42:N43"/>
    <mergeCell ref="H32:H33"/>
    <mergeCell ref="N2:N5"/>
    <mergeCell ref="N6:N9"/>
    <mergeCell ref="N10:N11"/>
    <mergeCell ref="N12:N13"/>
    <mergeCell ref="N14:N17"/>
    <mergeCell ref="N18:N21"/>
    <mergeCell ref="N22:N25"/>
    <mergeCell ref="N26:N27"/>
    <mergeCell ref="N28:N29"/>
    <mergeCell ref="N30:N31"/>
    <mergeCell ref="N32:N3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O28:O29"/>
    <mergeCell ref="O30:O31"/>
    <mergeCell ref="O32:O33"/>
    <mergeCell ref="O34:O35"/>
    <mergeCell ref="O36:O37"/>
    <mergeCell ref="O24:O25"/>
    <mergeCell ref="O26:O27"/>
    <mergeCell ref="K42:K43"/>
    <mergeCell ref="K40:K41"/>
    <mergeCell ref="N34:N35"/>
    <mergeCell ref="N36:N37"/>
    <mergeCell ref="N38:N39"/>
    <mergeCell ref="N40:N41"/>
    <mergeCell ref="O38:O39"/>
    <mergeCell ref="K10:K11"/>
    <mergeCell ref="K12:K13"/>
    <mergeCell ref="K26:K27"/>
    <mergeCell ref="K28:K29"/>
    <mergeCell ref="K30:K31"/>
    <mergeCell ref="K32:K33"/>
    <mergeCell ref="K34:K35"/>
    <mergeCell ref="K36:K37"/>
    <mergeCell ref="K38:K39"/>
    <mergeCell ref="K18:K21"/>
    <mergeCell ref="K22:K25"/>
    <mergeCell ref="K2:K5"/>
    <mergeCell ref="K6:K9"/>
    <mergeCell ref="K14:K17"/>
    <mergeCell ref="B24:B25"/>
    <mergeCell ref="B26:B27"/>
    <mergeCell ref="B28:B29"/>
    <mergeCell ref="B30:B31"/>
    <mergeCell ref="B32:B33"/>
    <mergeCell ref="B14:B15"/>
    <mergeCell ref="B16:B17"/>
    <mergeCell ref="B18:B19"/>
    <mergeCell ref="B20:B21"/>
    <mergeCell ref="B22:B23"/>
    <mergeCell ref="E12:E13"/>
    <mergeCell ref="B2:B3"/>
    <mergeCell ref="B4:B5"/>
    <mergeCell ref="B6:B7"/>
    <mergeCell ref="B8:B9"/>
    <mergeCell ref="B10:B11"/>
    <mergeCell ref="B12:B13"/>
    <mergeCell ref="E2:E3"/>
    <mergeCell ref="E4:E5"/>
    <mergeCell ref="E6:E7"/>
    <mergeCell ref="E8:E9"/>
    <mergeCell ref="E10:E11"/>
    <mergeCell ref="E26:E27"/>
    <mergeCell ref="E28:E29"/>
    <mergeCell ref="E30:E31"/>
    <mergeCell ref="E32:E33"/>
    <mergeCell ref="E14:E15"/>
    <mergeCell ref="E16:E17"/>
    <mergeCell ref="E18:E19"/>
    <mergeCell ref="E20:E21"/>
    <mergeCell ref="E22:E23"/>
    <mergeCell ref="E24:E2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AD63EB844E0648ABCCB431377A84A6" ma:contentTypeVersion="7" ma:contentTypeDescription="Crée un document." ma:contentTypeScope="" ma:versionID="c1aefe1524c63d412758df303c2d9d9d">
  <xsd:schema xmlns:xsd="http://www.w3.org/2001/XMLSchema" xmlns:xs="http://www.w3.org/2001/XMLSchema" xmlns:p="http://schemas.microsoft.com/office/2006/metadata/properties" xmlns:ns2="e6cb3eaf-f5fc-4f89-82ab-1cb315186ac4" targetNamespace="http://schemas.microsoft.com/office/2006/metadata/properties" ma:root="true" ma:fieldsID="105894abbaec91ca196a64a780deeb03" ns2:_="">
    <xsd:import namespace="e6cb3eaf-f5fc-4f89-82ab-1cb315186a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b3eaf-f5fc-4f89-82ab-1cb315186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1F50F0-18DB-408F-8CB2-21BA81A9FB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395205-FC15-498A-A215-A2C74D5E8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b3eaf-f5fc-4f89-82ab-1cb315186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16373F-89F0-409C-889F-B92FD2678767}">
  <ds:schemaRefs>
    <ds:schemaRef ds:uri="http://purl.org/dc/elements/1.1/"/>
    <ds:schemaRef ds:uri="e6cb3eaf-f5fc-4f89-82ab-1cb315186ac4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Lab analyses</vt:lpstr>
      <vt:lpstr>Dashboard</vt:lpstr>
      <vt:lpstr>Pivot</vt:lpstr>
      <vt:lpstr>TDS</vt:lpstr>
      <vt:lpstr>NaCl</vt:lpstr>
      <vt:lpstr>VdQ</vt:lpstr>
      <vt:lpstr>stdv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maryam tohidi</dc:creator>
  <cp:keywords/>
  <dc:description/>
  <cp:lastModifiedBy>Microsoft Office User</cp:lastModifiedBy>
  <cp:revision/>
  <dcterms:created xsi:type="dcterms:W3CDTF">2021-02-04T20:04:53Z</dcterms:created>
  <dcterms:modified xsi:type="dcterms:W3CDTF">2021-02-26T19:48:41Z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0x01010055AD63EB844E0648ABCCB431377A84A6</vt:lpwstr>
  </property>
</Properties>
</file>