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hesis\Code\PDF\"/>
    </mc:Choice>
  </mc:AlternateContent>
  <xr:revisionPtr revIDLastSave="0" documentId="13_ncr:1_{CEAE6F50-3E63-4A61-9FC2-4A3084F04C42}" xr6:coauthVersionLast="45" xr6:coauthVersionMax="45" xr10:uidLastSave="{00000000-0000-0000-0000-000000000000}"/>
  <bookViews>
    <workbookView xWindow="-108" yWindow="-108" windowWidth="23256" windowHeight="12576" activeTab="13" xr2:uid="{48198138-6137-4488-91FF-68832B0FEDFF}"/>
  </bookViews>
  <sheets>
    <sheet name="RF" sheetId="1" r:id="rId1"/>
    <sheet name="SGD" sheetId="2" r:id="rId2"/>
    <sheet name="LSVC" sheetId="3" state="hidden" r:id="rId3"/>
    <sheet name="SVC" sheetId="5" r:id="rId4"/>
    <sheet name="XGB" sheetId="4" r:id="rId5"/>
    <sheet name="CatBoost" sheetId="6" r:id="rId6"/>
    <sheet name="LRCV" sheetId="7" r:id="rId7"/>
    <sheet name="LR" sheetId="8" r:id="rId8"/>
    <sheet name="MLP" sheetId="12" r:id="rId9"/>
    <sheet name="Hard" sheetId="9" r:id="rId10"/>
    <sheet name="Soft" sheetId="13" r:id="rId11"/>
    <sheet name="AVG" sheetId="15" r:id="rId12"/>
    <sheet name="All" sheetId="10" r:id="rId13"/>
    <sheet name="Sheet4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4" l="1"/>
  <c r="D10" i="14"/>
  <c r="C10" i="14"/>
  <c r="B10" i="14"/>
  <c r="A10" i="14"/>
  <c r="E8" i="14"/>
  <c r="D8" i="14"/>
  <c r="C8" i="14"/>
  <c r="B8" i="14"/>
  <c r="A8" i="14"/>
  <c r="E7" i="14"/>
  <c r="D7" i="14"/>
  <c r="C7" i="14"/>
  <c r="B7" i="14"/>
  <c r="A7" i="14"/>
  <c r="E4" i="14"/>
  <c r="D4" i="14"/>
  <c r="C4" i="14"/>
  <c r="B4" i="14"/>
  <c r="A4" i="14"/>
  <c r="E3" i="14"/>
  <c r="D3" i="14"/>
  <c r="C3" i="14"/>
  <c r="B3" i="14"/>
  <c r="A3" i="14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8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4" i="10"/>
  <c r="A28" i="14" l="1"/>
  <c r="A27" i="14"/>
  <c r="A26" i="14"/>
  <c r="A25" i="14"/>
  <c r="A24" i="14"/>
  <c r="A23" i="14"/>
  <c r="A22" i="14"/>
  <c r="A21" i="14"/>
  <c r="A20" i="14"/>
  <c r="E19" i="14"/>
  <c r="D19" i="14"/>
  <c r="C19" i="14"/>
  <c r="B19" i="14"/>
  <c r="A19" i="14"/>
  <c r="A18" i="14"/>
  <c r="A17" i="14"/>
  <c r="A12" i="14"/>
  <c r="A13" i="10" l="1"/>
  <c r="C5" i="15"/>
  <c r="C7" i="15" s="1"/>
  <c r="B5" i="15"/>
  <c r="B7" i="15" s="1"/>
  <c r="D4" i="15"/>
  <c r="E14" i="15" s="1"/>
  <c r="D3" i="15"/>
  <c r="B13" i="15" s="1"/>
  <c r="E11" i="15" l="1"/>
  <c r="C8" i="15"/>
  <c r="E13" i="10" s="1"/>
  <c r="C12" i="15"/>
  <c r="M13" i="10" s="1"/>
  <c r="B13" i="10"/>
  <c r="B12" i="15"/>
  <c r="B8" i="15"/>
  <c r="B11" i="15"/>
  <c r="C11" i="15"/>
  <c r="L13" i="10" s="1"/>
  <c r="D7" i="15"/>
  <c r="C13" i="10" s="1"/>
  <c r="E7" i="15"/>
  <c r="C13" i="15"/>
  <c r="N13" i="10" s="1"/>
  <c r="D5" i="15"/>
  <c r="E13" i="15"/>
  <c r="B14" i="15"/>
  <c r="E12" i="15"/>
  <c r="C14" i="15"/>
  <c r="O13" i="10" s="1"/>
  <c r="D13" i="10" l="1"/>
  <c r="B12" i="14"/>
  <c r="B28" i="14"/>
  <c r="C9" i="15"/>
  <c r="H13" i="10" s="1"/>
  <c r="E8" i="15"/>
  <c r="B9" i="15"/>
  <c r="D9" i="15" s="1"/>
  <c r="I13" i="10" s="1"/>
  <c r="D8" i="15"/>
  <c r="F13" i="10" s="1"/>
  <c r="E10" i="15"/>
  <c r="C10" i="15"/>
  <c r="B10" i="15"/>
  <c r="K13" i="10" l="1"/>
  <c r="E28" i="14"/>
  <c r="E12" i="14"/>
  <c r="G13" i="10"/>
  <c r="C12" i="14"/>
  <c r="C28" i="14"/>
  <c r="E9" i="15"/>
  <c r="A11" i="14"/>
  <c r="A9" i="14"/>
  <c r="A6" i="14"/>
  <c r="A5" i="14"/>
  <c r="A2" i="14"/>
  <c r="A11" i="10"/>
  <c r="A10" i="10"/>
  <c r="C5" i="13"/>
  <c r="B5" i="13"/>
  <c r="D4" i="13"/>
  <c r="D3" i="13"/>
  <c r="B8" i="13" s="1"/>
  <c r="C5" i="12"/>
  <c r="B5" i="12"/>
  <c r="D4" i="12"/>
  <c r="D3" i="12"/>
  <c r="J13" i="10" l="1"/>
  <c r="D12" i="14"/>
  <c r="D28" i="14"/>
  <c r="C14" i="13"/>
  <c r="O11" i="10" s="1"/>
  <c r="B14" i="13"/>
  <c r="E14" i="13"/>
  <c r="C8" i="13"/>
  <c r="E11" i="10" s="1"/>
  <c r="C7" i="13"/>
  <c r="E12" i="13"/>
  <c r="C12" i="13"/>
  <c r="M11" i="10" s="1"/>
  <c r="B12" i="13"/>
  <c r="B7" i="13"/>
  <c r="B9" i="13" s="1"/>
  <c r="C11" i="13"/>
  <c r="L11" i="10" s="1"/>
  <c r="E11" i="13"/>
  <c r="B11" i="13"/>
  <c r="E13" i="13"/>
  <c r="C13" i="13"/>
  <c r="N11" i="10" s="1"/>
  <c r="B13" i="13"/>
  <c r="C8" i="12"/>
  <c r="E10" i="10" s="1"/>
  <c r="E14" i="12"/>
  <c r="C14" i="12"/>
  <c r="O10" i="10" s="1"/>
  <c r="B14" i="12"/>
  <c r="C7" i="12"/>
  <c r="B10" i="10" s="1"/>
  <c r="E12" i="12"/>
  <c r="C12" i="12"/>
  <c r="M10" i="10" s="1"/>
  <c r="B12" i="12"/>
  <c r="B8" i="12"/>
  <c r="C13" i="12"/>
  <c r="N10" i="10" s="1"/>
  <c r="B13" i="12"/>
  <c r="E13" i="12"/>
  <c r="B7" i="12"/>
  <c r="E11" i="12"/>
  <c r="C11" i="12"/>
  <c r="L10" i="10" s="1"/>
  <c r="B11" i="12"/>
  <c r="D5" i="13"/>
  <c r="D5" i="12"/>
  <c r="A7" i="10"/>
  <c r="A6" i="10"/>
  <c r="A3" i="10"/>
  <c r="C5" i="9"/>
  <c r="B5" i="9"/>
  <c r="D4" i="9"/>
  <c r="D3" i="9"/>
  <c r="C5" i="8"/>
  <c r="B5" i="8"/>
  <c r="D4" i="8"/>
  <c r="C8" i="8" s="1"/>
  <c r="D3" i="8"/>
  <c r="C5" i="7"/>
  <c r="B5" i="7"/>
  <c r="D4" i="7"/>
  <c r="D3" i="7"/>
  <c r="C5" i="6"/>
  <c r="B5" i="6"/>
  <c r="D4" i="6"/>
  <c r="D3" i="6"/>
  <c r="C5" i="5"/>
  <c r="B5" i="5"/>
  <c r="D4" i="5"/>
  <c r="D3" i="5"/>
  <c r="C5" i="4"/>
  <c r="B5" i="4"/>
  <c r="D4" i="4"/>
  <c r="D3" i="4"/>
  <c r="C5" i="3"/>
  <c r="B5" i="3"/>
  <c r="D4" i="3"/>
  <c r="D3" i="3"/>
  <c r="C5" i="2"/>
  <c r="B5" i="2"/>
  <c r="D4" i="2"/>
  <c r="D3" i="2"/>
  <c r="B5" i="1"/>
  <c r="D4" i="1"/>
  <c r="D3" i="1"/>
  <c r="C5" i="1"/>
  <c r="E8" i="13" l="1"/>
  <c r="G11" i="10" s="1"/>
  <c r="C11" i="14"/>
  <c r="C27" i="14"/>
  <c r="E14" i="8"/>
  <c r="C14" i="8"/>
  <c r="B14" i="8"/>
  <c r="D7" i="12"/>
  <c r="C10" i="10" s="1"/>
  <c r="D7" i="13"/>
  <c r="C11" i="10" s="1"/>
  <c r="D8" i="13"/>
  <c r="F11" i="10" s="1"/>
  <c r="E7" i="13"/>
  <c r="C9" i="13"/>
  <c r="H11" i="10" s="1"/>
  <c r="B11" i="10"/>
  <c r="B10" i="13"/>
  <c r="E10" i="13"/>
  <c r="C10" i="13"/>
  <c r="E27" i="14" s="1"/>
  <c r="E7" i="12"/>
  <c r="B9" i="12"/>
  <c r="E8" i="12"/>
  <c r="D8" i="12"/>
  <c r="F10" i="10" s="1"/>
  <c r="C9" i="12"/>
  <c r="H10" i="10" s="1"/>
  <c r="E10" i="12"/>
  <c r="C10" i="12"/>
  <c r="E26" i="14" s="1"/>
  <c r="B10" i="12"/>
  <c r="C8" i="9"/>
  <c r="E14" i="9"/>
  <c r="C14" i="9"/>
  <c r="B14" i="9"/>
  <c r="C7" i="9"/>
  <c r="E7" i="9" s="1"/>
  <c r="B25" i="14" s="1"/>
  <c r="E12" i="9"/>
  <c r="C12" i="9"/>
  <c r="B12" i="9"/>
  <c r="B7" i="9"/>
  <c r="E11" i="9"/>
  <c r="C11" i="9"/>
  <c r="B11" i="9"/>
  <c r="B8" i="9"/>
  <c r="E13" i="9"/>
  <c r="C13" i="9"/>
  <c r="B13" i="9"/>
  <c r="B8" i="8"/>
  <c r="E13" i="8"/>
  <c r="C13" i="8"/>
  <c r="B13" i="8"/>
  <c r="B7" i="8"/>
  <c r="E11" i="8"/>
  <c r="B11" i="8"/>
  <c r="C11" i="8"/>
  <c r="C8" i="7"/>
  <c r="E14" i="7"/>
  <c r="C14" i="7"/>
  <c r="B14" i="7"/>
  <c r="B7" i="7"/>
  <c r="E7" i="7" s="1"/>
  <c r="B11" i="7"/>
  <c r="E11" i="7"/>
  <c r="C11" i="7"/>
  <c r="B8" i="7"/>
  <c r="E13" i="7"/>
  <c r="C13" i="7"/>
  <c r="B13" i="7"/>
  <c r="C8" i="6"/>
  <c r="E7" i="10" s="1"/>
  <c r="C14" i="6"/>
  <c r="O7" i="10" s="1"/>
  <c r="E14" i="6"/>
  <c r="B14" i="6"/>
  <c r="C7" i="6"/>
  <c r="B7" i="10" s="1"/>
  <c r="B12" i="6"/>
  <c r="E12" i="6"/>
  <c r="C12" i="6"/>
  <c r="M7" i="10" s="1"/>
  <c r="B8" i="6"/>
  <c r="E13" i="6"/>
  <c r="C13" i="6"/>
  <c r="N7" i="10" s="1"/>
  <c r="B13" i="6"/>
  <c r="E11" i="6"/>
  <c r="C11" i="6"/>
  <c r="L7" i="10" s="1"/>
  <c r="B11" i="6"/>
  <c r="C8" i="4"/>
  <c r="E14" i="4"/>
  <c r="C14" i="4"/>
  <c r="B14" i="4"/>
  <c r="C7" i="4"/>
  <c r="E12" i="4"/>
  <c r="B12" i="4"/>
  <c r="C12" i="4"/>
  <c r="B8" i="4"/>
  <c r="E13" i="4"/>
  <c r="B13" i="4"/>
  <c r="C13" i="4"/>
  <c r="B7" i="4"/>
  <c r="C11" i="4"/>
  <c r="E11" i="4"/>
  <c r="B11" i="4"/>
  <c r="C8" i="5"/>
  <c r="E6" i="10" s="1"/>
  <c r="E14" i="5"/>
  <c r="C14" i="5"/>
  <c r="O6" i="10" s="1"/>
  <c r="B14" i="5"/>
  <c r="C7" i="5"/>
  <c r="B6" i="10" s="1"/>
  <c r="E12" i="5"/>
  <c r="B12" i="5"/>
  <c r="C12" i="5"/>
  <c r="M6" i="10" s="1"/>
  <c r="B8" i="5"/>
  <c r="E13" i="5"/>
  <c r="C13" i="5"/>
  <c r="N6" i="10" s="1"/>
  <c r="B13" i="5"/>
  <c r="B11" i="5"/>
  <c r="E11" i="5"/>
  <c r="C11" i="5"/>
  <c r="L6" i="10" s="1"/>
  <c r="C8" i="3"/>
  <c r="E14" i="3"/>
  <c r="C14" i="3"/>
  <c r="B14" i="3"/>
  <c r="E12" i="3"/>
  <c r="B12" i="3"/>
  <c r="C12" i="3"/>
  <c r="B7" i="3"/>
  <c r="B11" i="3"/>
  <c r="E11" i="3"/>
  <c r="C11" i="3"/>
  <c r="B8" i="3"/>
  <c r="B9" i="3" s="1"/>
  <c r="B13" i="3"/>
  <c r="C13" i="3"/>
  <c r="E13" i="3"/>
  <c r="C8" i="2"/>
  <c r="E14" i="2"/>
  <c r="C14" i="2"/>
  <c r="B14" i="2"/>
  <c r="B8" i="2"/>
  <c r="C13" i="2"/>
  <c r="B13" i="2"/>
  <c r="E13" i="2"/>
  <c r="B7" i="2"/>
  <c r="E11" i="2"/>
  <c r="C11" i="2"/>
  <c r="B11" i="2"/>
  <c r="C8" i="1"/>
  <c r="E3" i="10" s="1"/>
  <c r="C14" i="1"/>
  <c r="O3" i="10" s="1"/>
  <c r="B14" i="1"/>
  <c r="E14" i="1"/>
  <c r="C7" i="1"/>
  <c r="B3" i="10" s="1"/>
  <c r="E12" i="1"/>
  <c r="C12" i="1"/>
  <c r="M3" i="10" s="1"/>
  <c r="B12" i="1"/>
  <c r="B8" i="1"/>
  <c r="B9" i="1" s="1"/>
  <c r="E13" i="1"/>
  <c r="C13" i="1"/>
  <c r="N3" i="10" s="1"/>
  <c r="B13" i="1"/>
  <c r="B7" i="1"/>
  <c r="C11" i="1"/>
  <c r="L3" i="10" s="1"/>
  <c r="B11" i="1"/>
  <c r="E11" i="1"/>
  <c r="D5" i="8"/>
  <c r="D5" i="6"/>
  <c r="D5" i="5"/>
  <c r="E8" i="3"/>
  <c r="D5" i="9"/>
  <c r="D5" i="7"/>
  <c r="B7" i="6"/>
  <c r="B7" i="5"/>
  <c r="D5" i="4"/>
  <c r="D5" i="3"/>
  <c r="D8" i="3"/>
  <c r="C7" i="3"/>
  <c r="D5" i="2"/>
  <c r="E10" i="2" s="1"/>
  <c r="D5" i="1"/>
  <c r="B9" i="4" l="1"/>
  <c r="D11" i="10"/>
  <c r="B27" i="14"/>
  <c r="D8" i="9"/>
  <c r="E8" i="9"/>
  <c r="C25" i="14" s="1"/>
  <c r="D7" i="9"/>
  <c r="B9" i="9"/>
  <c r="C9" i="14"/>
  <c r="C26" i="14"/>
  <c r="B9" i="14"/>
  <c r="B26" i="14"/>
  <c r="D8" i="4"/>
  <c r="C9" i="4"/>
  <c r="E8" i="4"/>
  <c r="C21" i="14" s="1"/>
  <c r="D7" i="4"/>
  <c r="E7" i="4"/>
  <c r="C9" i="6"/>
  <c r="H7" i="10" s="1"/>
  <c r="D7" i="7"/>
  <c r="E8" i="8"/>
  <c r="D8" i="8"/>
  <c r="B9" i="8"/>
  <c r="D8" i="2"/>
  <c r="D7" i="2"/>
  <c r="E8" i="2"/>
  <c r="C18" i="14" s="1"/>
  <c r="D7" i="1"/>
  <c r="C3" i="10" s="1"/>
  <c r="E9" i="13"/>
  <c r="B11" i="14"/>
  <c r="D9" i="13"/>
  <c r="I11" i="10" s="1"/>
  <c r="K11" i="10"/>
  <c r="E11" i="14"/>
  <c r="D10" i="10"/>
  <c r="G10" i="10"/>
  <c r="D9" i="12"/>
  <c r="I10" i="10" s="1"/>
  <c r="E9" i="12"/>
  <c r="K10" i="10"/>
  <c r="E9" i="14"/>
  <c r="C9" i="9"/>
  <c r="D9" i="9" s="1"/>
  <c r="C10" i="9"/>
  <c r="E25" i="14" s="1"/>
  <c r="E10" i="9"/>
  <c r="B10" i="9"/>
  <c r="C10" i="8"/>
  <c r="E24" i="14" s="1"/>
  <c r="B10" i="8"/>
  <c r="E10" i="8"/>
  <c r="E8" i="7"/>
  <c r="C23" i="14" s="1"/>
  <c r="B9" i="7"/>
  <c r="D8" i="7"/>
  <c r="B10" i="7"/>
  <c r="E10" i="7"/>
  <c r="C10" i="7"/>
  <c r="E23" i="14" s="1"/>
  <c r="D8" i="6"/>
  <c r="F7" i="10" s="1"/>
  <c r="E8" i="6"/>
  <c r="C6" i="14" s="1"/>
  <c r="C10" i="6"/>
  <c r="E22" i="14" s="1"/>
  <c r="B10" i="6"/>
  <c r="E10" i="6"/>
  <c r="E10" i="4"/>
  <c r="B10" i="4"/>
  <c r="C10" i="4"/>
  <c r="E21" i="14" s="1"/>
  <c r="D8" i="5"/>
  <c r="F6" i="10" s="1"/>
  <c r="C9" i="5"/>
  <c r="H6" i="10" s="1"/>
  <c r="E8" i="5"/>
  <c r="B10" i="5"/>
  <c r="E10" i="5"/>
  <c r="C10" i="5"/>
  <c r="E20" i="14" s="1"/>
  <c r="B9" i="5"/>
  <c r="C10" i="3"/>
  <c r="E10" i="3"/>
  <c r="B10" i="3"/>
  <c r="E7" i="2"/>
  <c r="B9" i="2"/>
  <c r="D8" i="1"/>
  <c r="F3" i="10" s="1"/>
  <c r="E7" i="1"/>
  <c r="C9" i="1"/>
  <c r="H3" i="10" s="1"/>
  <c r="B10" i="1"/>
  <c r="E10" i="1"/>
  <c r="C10" i="1"/>
  <c r="E8" i="1"/>
  <c r="C17" i="14" s="1"/>
  <c r="E7" i="3"/>
  <c r="B10" i="2"/>
  <c r="C10" i="2"/>
  <c r="E18" i="14" s="1"/>
  <c r="D7" i="8"/>
  <c r="E7" i="8"/>
  <c r="B9" i="6"/>
  <c r="E7" i="6"/>
  <c r="B22" i="14" s="1"/>
  <c r="D7" i="6"/>
  <c r="C7" i="10" s="1"/>
  <c r="D7" i="5"/>
  <c r="C6" i="10" s="1"/>
  <c r="E7" i="5"/>
  <c r="B20" i="14" s="1"/>
  <c r="C9" i="3"/>
  <c r="D7" i="3"/>
  <c r="G7" i="10" l="1"/>
  <c r="C22" i="14"/>
  <c r="D9" i="4"/>
  <c r="C5" i="14"/>
  <c r="C20" i="14"/>
  <c r="B2" i="14"/>
  <c r="B17" i="14"/>
  <c r="E2" i="14"/>
  <c r="E17" i="14"/>
  <c r="D11" i="14"/>
  <c r="D27" i="14"/>
  <c r="E9" i="9"/>
  <c r="D25" i="14" s="1"/>
  <c r="D9" i="14"/>
  <c r="D26" i="14"/>
  <c r="C24" i="14"/>
  <c r="E9" i="8"/>
  <c r="J11" i="10"/>
  <c r="E9" i="4"/>
  <c r="D9" i="8"/>
  <c r="J10" i="10"/>
  <c r="E9" i="7"/>
  <c r="D9" i="7"/>
  <c r="D7" i="10"/>
  <c r="B6" i="14"/>
  <c r="K7" i="10"/>
  <c r="E6" i="14"/>
  <c r="E9" i="5"/>
  <c r="G6" i="10"/>
  <c r="D9" i="5"/>
  <c r="I6" i="10" s="1"/>
  <c r="K6" i="10"/>
  <c r="E5" i="14"/>
  <c r="D6" i="10"/>
  <c r="B5" i="14"/>
  <c r="E9" i="2"/>
  <c r="D9" i="2"/>
  <c r="D3" i="10"/>
  <c r="D9" i="1"/>
  <c r="I3" i="10" s="1"/>
  <c r="E9" i="1"/>
  <c r="G3" i="10"/>
  <c r="C2" i="14"/>
  <c r="K3" i="10"/>
  <c r="D9" i="3"/>
  <c r="E9" i="3"/>
  <c r="E9" i="6"/>
  <c r="D22" i="14" s="1"/>
  <c r="D9" i="6"/>
  <c r="I7" i="10" s="1"/>
  <c r="D5" i="14" l="1"/>
  <c r="D20" i="14"/>
  <c r="J6" i="10"/>
  <c r="D2" i="14"/>
  <c r="D17" i="14"/>
  <c r="J7" i="10"/>
  <c r="D6" i="14"/>
  <c r="J3" i="10"/>
</calcChain>
</file>

<file path=xl/sharedStrings.xml><?xml version="1.0" encoding="utf-8"?>
<sst xmlns="http://schemas.openxmlformats.org/spreadsheetml/2006/main" count="205" uniqueCount="26">
  <si>
    <t>Precision</t>
  </si>
  <si>
    <t>Recall</t>
  </si>
  <si>
    <t>f1-score</t>
  </si>
  <si>
    <t>accuracy</t>
  </si>
  <si>
    <t>weighted Avg</t>
  </si>
  <si>
    <t>Random Forest</t>
  </si>
  <si>
    <t>class</t>
  </si>
  <si>
    <t>sum</t>
  </si>
  <si>
    <t>SGD Classifier</t>
  </si>
  <si>
    <t>Measures</t>
  </si>
  <si>
    <t>SVC</t>
  </si>
  <si>
    <t>Avg</t>
  </si>
  <si>
    <t>XGB Classifier</t>
  </si>
  <si>
    <t>Linear SVC</t>
  </si>
  <si>
    <t>CatBoost</t>
  </si>
  <si>
    <t>Logistic Regression CV</t>
  </si>
  <si>
    <t>Logistic Regression</t>
  </si>
  <si>
    <t>Model</t>
  </si>
  <si>
    <t>Soft Voting</t>
  </si>
  <si>
    <t>miss rate</t>
  </si>
  <si>
    <t>fall out</t>
  </si>
  <si>
    <t>false discovery rate</t>
  </si>
  <si>
    <t>false omission rate</t>
  </si>
  <si>
    <t>MLP</t>
  </si>
  <si>
    <t>Weighted Voting</t>
  </si>
  <si>
    <t>Hard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</si>
</sst>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0" fontId="0" fillId="0" borderId="1" xfId="0" applyFill="1" applyBorder="1"/>
    <xf numFmtId="0" fontId="1" fillId="0" borderId="0" xfId="0" applyFont="1"/>
    <xf numFmtId="0" fontId="0" fillId="0" borderId="0" xfId="0" applyBorder="1" applyAlignment="1">
      <alignment horizontal="center"/>
    </xf>
    <xf numFmtId="164" fontId="0" fillId="0" borderId="1" xfId="0" applyNumberFormat="1" applyBorder="1"/>
    <xf numFmtId="0" fontId="0" fillId="0" borderId="5" xfId="0" applyBorder="1" applyAlignment="1"/>
    <xf numFmtId="0" fontId="0" fillId="0" borderId="7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1"/>
                <c:pt idx="0">
                  <c:v>Random Forest</c:v>
                </c:pt>
                <c:pt idx="1">
                  <c:v>SGD Classifier</c:v>
                </c:pt>
                <c:pt idx="2">
                  <c:v>XGB Classifier</c:v>
                </c:pt>
                <c:pt idx="3">
                  <c:v>SVC</c:v>
                </c:pt>
                <c:pt idx="4">
                  <c:v>CatBoost</c:v>
                </c:pt>
                <c:pt idx="5">
                  <c:v>Logistic Regression CV</c:v>
                </c:pt>
                <c:pt idx="6">
                  <c:v>Logistic Regression</c:v>
                </c:pt>
                <c:pt idx="7">
                  <c:v>MLP</c:v>
                </c:pt>
                <c:pt idx="8">
                  <c:v>Hard Voting</c:v>
                </c:pt>
                <c:pt idx="9">
                  <c:v>Soft Voting</c:v>
                </c:pt>
                <c:pt idx="10">
                  <c:v>Weighted Voting</c:v>
                </c:pt>
              </c:strCache>
            </c:strRef>
          </c:cat>
          <c:val>
            <c:numRef>
              <c:f>Sheet4!$B$2:$B$12</c:f>
              <c:numCache>
                <c:formatCode>0.000</c:formatCode>
                <c:ptCount val="11"/>
                <c:pt idx="0">
                  <c:v>0.70029080334423843</c:v>
                </c:pt>
                <c:pt idx="1">
                  <c:v>0.49126034958601655</c:v>
                </c:pt>
                <c:pt idx="2">
                  <c:v>0.56017501464557706</c:v>
                </c:pt>
                <c:pt idx="3">
                  <c:v>0.58123539442935646</c:v>
                </c:pt>
                <c:pt idx="4">
                  <c:v>0.66117783804726848</c:v>
                </c:pt>
                <c:pt idx="5">
                  <c:v>0.49117100371747213</c:v>
                </c:pt>
                <c:pt idx="6">
                  <c:v>0.48837209302325579</c:v>
                </c:pt>
                <c:pt idx="7">
                  <c:v>0.61249146530333565</c:v>
                </c:pt>
                <c:pt idx="8">
                  <c:v>0.60867854914408182</c:v>
                </c:pt>
                <c:pt idx="9">
                  <c:v>0.66143899204244039</c:v>
                </c:pt>
                <c:pt idx="10">
                  <c:v>0.58090738222480143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7-4EE0-96CD-726CC4F4C41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1"/>
                <c:pt idx="0">
                  <c:v>Random Forest</c:v>
                </c:pt>
                <c:pt idx="1">
                  <c:v>SGD Classifier</c:v>
                </c:pt>
                <c:pt idx="2">
                  <c:v>XGB Classifier</c:v>
                </c:pt>
                <c:pt idx="3">
                  <c:v>SVC</c:v>
                </c:pt>
                <c:pt idx="4">
                  <c:v>CatBoost</c:v>
                </c:pt>
                <c:pt idx="5">
                  <c:v>Logistic Regression CV</c:v>
                </c:pt>
                <c:pt idx="6">
                  <c:v>Logistic Regression</c:v>
                </c:pt>
                <c:pt idx="7">
                  <c:v>MLP</c:v>
                </c:pt>
                <c:pt idx="8">
                  <c:v>Hard Voting</c:v>
                </c:pt>
                <c:pt idx="9">
                  <c:v>Soft Voting</c:v>
                </c:pt>
                <c:pt idx="10">
                  <c:v>Weighted Voting</c:v>
                </c:pt>
              </c:strCache>
            </c:strRef>
          </c:cat>
          <c:val>
            <c:numRef>
              <c:f>Sheet4!$C$2:$C$12</c:f>
              <c:numCache>
                <c:formatCode>0.000</c:formatCode>
                <c:ptCount val="11"/>
                <c:pt idx="0">
                  <c:v>0.53992753623188405</c:v>
                </c:pt>
                <c:pt idx="1">
                  <c:v>0.70045893719806762</c:v>
                </c:pt>
                <c:pt idx="2">
                  <c:v>0.57939613526570055</c:v>
                </c:pt>
                <c:pt idx="3">
                  <c:v>0.65533816425120772</c:v>
                </c:pt>
                <c:pt idx="4">
                  <c:v>0.63062801932367152</c:v>
                </c:pt>
                <c:pt idx="5">
                  <c:v>0.69567632850241545</c:v>
                </c:pt>
                <c:pt idx="6">
                  <c:v>0.61367149758454109</c:v>
                </c:pt>
                <c:pt idx="7">
                  <c:v>0.66316425120772948</c:v>
                </c:pt>
                <c:pt idx="8">
                  <c:v>0.59989028525832833</c:v>
                </c:pt>
                <c:pt idx="9">
                  <c:v>0.61760869565217391</c:v>
                </c:pt>
                <c:pt idx="10">
                  <c:v>0.72562801932367149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7-4EE0-96CD-726CC4F4C419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1"/>
                <c:pt idx="0">
                  <c:v>Random Forest</c:v>
                </c:pt>
                <c:pt idx="1">
                  <c:v>SGD Classifier</c:v>
                </c:pt>
                <c:pt idx="2">
                  <c:v>XGB Classifier</c:v>
                </c:pt>
                <c:pt idx="3">
                  <c:v>SVC</c:v>
                </c:pt>
                <c:pt idx="4">
                  <c:v>CatBoost</c:v>
                </c:pt>
                <c:pt idx="5">
                  <c:v>Logistic Regression CV</c:v>
                </c:pt>
                <c:pt idx="6">
                  <c:v>Logistic Regression</c:v>
                </c:pt>
                <c:pt idx="7">
                  <c:v>MLP</c:v>
                </c:pt>
                <c:pt idx="8">
                  <c:v>Hard Voting</c:v>
                </c:pt>
                <c:pt idx="9">
                  <c:v>Soft Voting</c:v>
                </c:pt>
                <c:pt idx="10">
                  <c:v>Weighted Voting</c:v>
                </c:pt>
              </c:strCache>
            </c:strRef>
          </c:cat>
          <c:val>
            <c:numRef>
              <c:f>Sheet4!$D$2:$D$12</c:f>
              <c:numCache>
                <c:formatCode>0.000</c:formatCode>
                <c:ptCount val="11"/>
                <c:pt idx="0">
                  <c:v>0.56182411854573777</c:v>
                </c:pt>
                <c:pt idx="1">
                  <c:v>0.47742512293249889</c:v>
                </c:pt>
                <c:pt idx="2">
                  <c:v>0.56803613053613056</c:v>
                </c:pt>
                <c:pt idx="3">
                  <c:v>0.60361453240081697</c:v>
                </c:pt>
                <c:pt idx="4">
                  <c:v>0.64409322796839052</c:v>
                </c:pt>
                <c:pt idx="5">
                  <c:v>0.47484276729559749</c:v>
                </c:pt>
                <c:pt idx="6">
                  <c:v>0.48148148148148151</c:v>
                </c:pt>
                <c:pt idx="7">
                  <c:v>0.63226978103914133</c:v>
                </c:pt>
                <c:pt idx="8">
                  <c:v>0.60406394740773939</c:v>
                </c:pt>
                <c:pt idx="9">
                  <c:v>0.63563748079877114</c:v>
                </c:pt>
                <c:pt idx="10">
                  <c:v>0.60931397001383547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7-4EE0-96CD-726CC4F4C419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1"/>
                <c:pt idx="0">
                  <c:v>Random Forest</c:v>
                </c:pt>
                <c:pt idx="1">
                  <c:v>SGD Classifier</c:v>
                </c:pt>
                <c:pt idx="2">
                  <c:v>XGB Classifier</c:v>
                </c:pt>
                <c:pt idx="3">
                  <c:v>SVC</c:v>
                </c:pt>
                <c:pt idx="4">
                  <c:v>CatBoost</c:v>
                </c:pt>
                <c:pt idx="5">
                  <c:v>Logistic Regression CV</c:v>
                </c:pt>
                <c:pt idx="6">
                  <c:v>Logistic Regression</c:v>
                </c:pt>
                <c:pt idx="7">
                  <c:v>MLP</c:v>
                </c:pt>
                <c:pt idx="8">
                  <c:v>Hard Voting</c:v>
                </c:pt>
                <c:pt idx="9">
                  <c:v>Soft Voting</c:v>
                </c:pt>
                <c:pt idx="10">
                  <c:v>Weighted Voting</c:v>
                </c:pt>
              </c:strCache>
            </c:strRef>
          </c:cat>
          <c:val>
            <c:numRef>
              <c:f>Sheet4!$E$2:$E$12</c:f>
              <c:numCache>
                <c:formatCode>0.000</c:formatCode>
                <c:ptCount val="11"/>
                <c:pt idx="0">
                  <c:v>0.96880269814502529</c:v>
                </c:pt>
                <c:pt idx="1">
                  <c:v>0.91483979763912315</c:v>
                </c:pt>
                <c:pt idx="2">
                  <c:v>0.94097807757166951</c:v>
                </c:pt>
                <c:pt idx="3">
                  <c:v>0.93170320404721751</c:v>
                </c:pt>
                <c:pt idx="4">
                  <c:v>0.96205733558178752</c:v>
                </c:pt>
                <c:pt idx="5">
                  <c:v>0.90556492411467115</c:v>
                </c:pt>
                <c:pt idx="6">
                  <c:v>0.92917369308600339</c:v>
                </c:pt>
                <c:pt idx="7">
                  <c:v>0.94688026981450257</c:v>
                </c:pt>
                <c:pt idx="8">
                  <c:v>0.95391304347826089</c:v>
                </c:pt>
                <c:pt idx="9">
                  <c:v>0.96290050590219223</c:v>
                </c:pt>
                <c:pt idx="10">
                  <c:v>0.91146711635750421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7-4EE0-96CD-726CC4F4C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701824"/>
        <c:axId val="1621702656"/>
      </c:barChart>
      <c:catAx>
        <c:axId val="16217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02656"/>
        <c:crosses val="autoZero"/>
        <c:auto val="1"/>
        <c:lblAlgn val="ctr"/>
        <c:lblOffset val="100"/>
        <c:noMultiLvlLbl val="0"/>
      </c:catAx>
      <c:valAx>
        <c:axId val="16217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45720</xdr:rowOff>
    </xdr:from>
    <xdr:to>
      <xdr:col>17</xdr:col>
      <xdr:colOff>91440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89D-55B5-4080-96D3-A5C87086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542-A873-4329-BB69-E0FF1D55676D}">
  <dimension ref="A1:L14"/>
  <sheetViews>
    <sheetView workbookViewId="0">
      <selection activeCell="C5" sqref="C5"/>
    </sheetView>
  </sheetViews>
  <sheetFormatPr defaultRowHeight="14.4" x14ac:dyDescent="0.3"/>
  <cols>
    <col min="1" max="1" width="16.88671875" bestFit="1" customWidth="1"/>
    <col min="4" max="4" width="13.44140625" bestFit="1" customWidth="1"/>
    <col min="7" max="7" width="13.44140625" bestFit="1" customWidth="1"/>
  </cols>
  <sheetData>
    <row r="1" spans="1:12" x14ac:dyDescent="0.3">
      <c r="A1" s="15" t="s">
        <v>5</v>
      </c>
      <c r="B1" s="15"/>
      <c r="C1" s="15"/>
      <c r="D1" s="15"/>
      <c r="E1" s="3"/>
      <c r="F1" s="14"/>
      <c r="G1" s="14"/>
      <c r="H1" s="14"/>
      <c r="I1" s="14"/>
      <c r="J1" s="14"/>
      <c r="K1" s="14"/>
      <c r="L1" s="4"/>
    </row>
    <row r="2" spans="1:12" x14ac:dyDescent="0.3">
      <c r="A2" s="2" t="s">
        <v>6</v>
      </c>
      <c r="B2" s="2">
        <v>0</v>
      </c>
      <c r="C2" s="2">
        <v>1</v>
      </c>
      <c r="D2" s="2" t="s">
        <v>7</v>
      </c>
      <c r="E2" s="2"/>
      <c r="F2" s="5"/>
      <c r="G2" s="4"/>
      <c r="H2" s="4"/>
      <c r="I2" s="4"/>
      <c r="J2" s="4"/>
      <c r="K2" s="4"/>
      <c r="L2" s="4"/>
    </row>
    <row r="3" spans="1:12" x14ac:dyDescent="0.3">
      <c r="A3" s="2">
        <v>0</v>
      </c>
      <c r="B3" s="2">
        <v>1146</v>
      </c>
      <c r="C3" s="2">
        <v>4</v>
      </c>
      <c r="D3" s="2">
        <f>B3+C3</f>
        <v>1150</v>
      </c>
      <c r="E3" s="7"/>
      <c r="F3" s="5"/>
      <c r="G3" s="5"/>
      <c r="H3" s="4"/>
      <c r="I3" s="4"/>
      <c r="J3" s="4"/>
      <c r="K3" s="4"/>
      <c r="L3" s="4"/>
    </row>
    <row r="4" spans="1:12" x14ac:dyDescent="0.3">
      <c r="A4" s="2">
        <v>1</v>
      </c>
      <c r="B4" s="2">
        <v>33</v>
      </c>
      <c r="C4" s="2">
        <v>3</v>
      </c>
      <c r="D4" s="2">
        <f>B4+C4</f>
        <v>36</v>
      </c>
      <c r="E4" s="7"/>
      <c r="F4" s="5"/>
      <c r="G4" s="4"/>
      <c r="H4" s="5"/>
      <c r="I4" s="5"/>
      <c r="J4" s="4"/>
      <c r="K4" s="4"/>
      <c r="L4" s="4"/>
    </row>
    <row r="5" spans="1:12" x14ac:dyDescent="0.3">
      <c r="A5" s="2" t="s">
        <v>7</v>
      </c>
      <c r="B5" s="2">
        <f>B3+B4</f>
        <v>1179</v>
      </c>
      <c r="C5" s="2">
        <f>SUM(C3:C4)</f>
        <v>7</v>
      </c>
      <c r="D5" s="2">
        <f>B5+C5</f>
        <v>1186</v>
      </c>
      <c r="E5" s="2"/>
      <c r="F5" s="4"/>
      <c r="G5" s="4"/>
      <c r="H5" s="4"/>
      <c r="I5" s="4"/>
      <c r="J5" s="4"/>
      <c r="K5" s="4"/>
      <c r="L5" s="4"/>
    </row>
    <row r="6" spans="1:12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  <c r="F6" s="4"/>
      <c r="G6" s="4"/>
      <c r="H6" s="4"/>
      <c r="I6" s="4"/>
      <c r="J6" s="4"/>
      <c r="K6" s="4"/>
      <c r="L6" s="4"/>
    </row>
    <row r="7" spans="1:12" x14ac:dyDescent="0.3">
      <c r="A7" s="2" t="s">
        <v>0</v>
      </c>
      <c r="B7" s="10">
        <f>B3/B5</f>
        <v>0.97201017811704837</v>
      </c>
      <c r="C7" s="10">
        <f>C4/C5</f>
        <v>0.42857142857142855</v>
      </c>
      <c r="D7" s="10">
        <f>($B$3*B7+$B$4*C7)/$B$5</f>
        <v>0.95679942431297238</v>
      </c>
      <c r="E7" s="10">
        <f>(B7+C7)/2</f>
        <v>0.70029080334423843</v>
      </c>
      <c r="F7" s="6"/>
      <c r="G7" s="6"/>
      <c r="H7" s="4"/>
      <c r="I7" s="4"/>
      <c r="J7" s="4"/>
      <c r="K7" s="4"/>
      <c r="L7" s="4"/>
    </row>
    <row r="8" spans="1:12" x14ac:dyDescent="0.3">
      <c r="A8" s="2" t="s">
        <v>1</v>
      </c>
      <c r="B8" s="10">
        <f>B3/D3</f>
        <v>0.99652173913043474</v>
      </c>
      <c r="C8" s="10">
        <f>C4/D4</f>
        <v>8.3333333333333329E-2</v>
      </c>
      <c r="D8" s="10">
        <f t="shared" ref="D8:D9" si="0">($B$3*B8+$B$4*C8)/$B$5</f>
        <v>0.97096175830659726</v>
      </c>
      <c r="E8" s="10">
        <f t="shared" ref="E8:E9" si="1">(B8+C8)/2</f>
        <v>0.53992753623188405</v>
      </c>
      <c r="F8" s="6"/>
      <c r="G8" s="6"/>
      <c r="H8" s="4"/>
      <c r="I8" s="4"/>
      <c r="J8" s="4"/>
      <c r="K8" s="4"/>
      <c r="L8" s="4"/>
    </row>
    <row r="9" spans="1:12" x14ac:dyDescent="0.3">
      <c r="A9" s="2" t="s">
        <v>2</v>
      </c>
      <c r="B9" s="10">
        <f>2*B7*B8/(B7+B8)</f>
        <v>0.98411335337054529</v>
      </c>
      <c r="C9" s="10">
        <f>2*C7*C8/(C7+C8)</f>
        <v>0.13953488372093023</v>
      </c>
      <c r="D9" s="10">
        <f t="shared" si="0"/>
        <v>0.96047375243887689</v>
      </c>
      <c r="E9" s="10">
        <f t="shared" si="1"/>
        <v>0.56182411854573777</v>
      </c>
      <c r="F9" s="6"/>
      <c r="G9" s="6"/>
      <c r="H9" s="4"/>
      <c r="I9" s="4"/>
      <c r="J9" s="4"/>
      <c r="K9" s="4"/>
      <c r="L9" s="4"/>
    </row>
    <row r="10" spans="1:12" x14ac:dyDescent="0.3">
      <c r="A10" s="2" t="s">
        <v>3</v>
      </c>
      <c r="B10" s="10">
        <f>(B3+C4)/D5</f>
        <v>0.96880269814502529</v>
      </c>
      <c r="C10" s="10">
        <f>(B3+C4)/D5</f>
        <v>0.96880269814502529</v>
      </c>
      <c r="D10" s="10"/>
      <c r="E10" s="10">
        <f>(B3+C4)/D5</f>
        <v>0.96880269814502529</v>
      </c>
      <c r="F10" s="4"/>
      <c r="G10" s="4"/>
      <c r="H10" s="4"/>
      <c r="I10" s="4"/>
      <c r="J10" s="4"/>
      <c r="K10" s="4"/>
      <c r="L10" s="4"/>
    </row>
    <row r="11" spans="1:12" x14ac:dyDescent="0.3">
      <c r="A11" s="7" t="s">
        <v>19</v>
      </c>
      <c r="B11" s="10">
        <f>B4/B5</f>
        <v>2.7989821882951654E-2</v>
      </c>
      <c r="C11" s="10">
        <f>B4/B5</f>
        <v>2.7989821882951654E-2</v>
      </c>
      <c r="D11" s="2"/>
      <c r="E11" s="10">
        <f>B4/B5</f>
        <v>2.7989821882951654E-2</v>
      </c>
      <c r="F11" s="4"/>
      <c r="G11" s="4"/>
      <c r="H11" s="4"/>
      <c r="I11" s="4"/>
      <c r="J11" s="4"/>
      <c r="K11" s="4"/>
      <c r="L11" s="4"/>
    </row>
    <row r="12" spans="1:12" x14ac:dyDescent="0.3">
      <c r="A12" s="7" t="s">
        <v>20</v>
      </c>
      <c r="B12" s="10">
        <f>C3/C5</f>
        <v>0.5714285714285714</v>
      </c>
      <c r="C12" s="10">
        <f>C3/C5</f>
        <v>0.5714285714285714</v>
      </c>
      <c r="D12" s="2"/>
      <c r="E12" s="10">
        <f>C3/C5</f>
        <v>0.5714285714285714</v>
      </c>
      <c r="F12" s="4"/>
      <c r="G12" s="4"/>
      <c r="H12" s="4"/>
      <c r="I12" s="4"/>
      <c r="J12" s="4"/>
      <c r="K12" s="4"/>
      <c r="L12" s="4"/>
    </row>
    <row r="13" spans="1:12" x14ac:dyDescent="0.3">
      <c r="A13" s="7" t="s">
        <v>21</v>
      </c>
      <c r="B13" s="10">
        <f>$C$3/$D$3</f>
        <v>3.4782608695652175E-3</v>
      </c>
      <c r="C13" s="10">
        <f>$C$3/$D$3</f>
        <v>3.4782608695652175E-3</v>
      </c>
      <c r="D13" s="2"/>
      <c r="E13" s="10">
        <f>$C$3/$D$3</f>
        <v>3.4782608695652175E-3</v>
      </c>
    </row>
    <row r="14" spans="1:12" x14ac:dyDescent="0.3">
      <c r="A14" s="7" t="s">
        <v>22</v>
      </c>
      <c r="B14" s="10">
        <f>$B$4/$D$4</f>
        <v>0.91666666666666663</v>
      </c>
      <c r="C14" s="10">
        <f>$B$4/$D$4</f>
        <v>0.91666666666666663</v>
      </c>
      <c r="D14" s="2"/>
      <c r="E14" s="10">
        <f>$B$4/$D$4</f>
        <v>0.91666666666666663</v>
      </c>
    </row>
  </sheetData>
  <mergeCells count="4">
    <mergeCell ref="H1:I1"/>
    <mergeCell ref="J1:K1"/>
    <mergeCell ref="A1:D1"/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F5D5-487C-47D8-9BBC-1FB10603E755}">
  <dimension ref="A1:E14"/>
  <sheetViews>
    <sheetView workbookViewId="0">
      <selection activeCell="B4" sqref="B4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25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1089</v>
      </c>
      <c r="C3" s="2">
        <v>25</v>
      </c>
      <c r="D3" s="2">
        <f>B3+C3</f>
        <v>1114</v>
      </c>
      <c r="E3" s="7"/>
    </row>
    <row r="4" spans="1:5" x14ac:dyDescent="0.3">
      <c r="A4" s="2">
        <v>1</v>
      </c>
      <c r="B4" s="2">
        <v>28</v>
      </c>
      <c r="C4" s="2">
        <v>8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1117</v>
      </c>
      <c r="C5" s="2">
        <f>SUM(C3:C4)</f>
        <v>33</v>
      </c>
      <c r="D5" s="2">
        <f>B5+C5</f>
        <v>1150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0.9749328558639212</v>
      </c>
      <c r="C7" s="10">
        <f>C4/C5</f>
        <v>0.24242424242424243</v>
      </c>
      <c r="D7" s="10">
        <f>($B$3*B7+$B$4*C7)/$B$5</f>
        <v>0.95657095686990967</v>
      </c>
      <c r="E7" s="10">
        <f>(B7+C7)/2</f>
        <v>0.60867854914408182</v>
      </c>
    </row>
    <row r="8" spans="1:5" x14ac:dyDescent="0.3">
      <c r="A8" s="2" t="s">
        <v>1</v>
      </c>
      <c r="B8" s="10">
        <f>B3/D3</f>
        <v>0.97755834829443444</v>
      </c>
      <c r="C8" s="10">
        <f>C4/D4</f>
        <v>0.22222222222222221</v>
      </c>
      <c r="D8" s="10">
        <f t="shared" ref="D8:D9" si="0">($B$3*B8+$B$4*C8)/$B$5</f>
        <v>0.95862422875099496</v>
      </c>
      <c r="E8" s="10">
        <f t="shared" ref="E8:E9" si="1">(B8+C8)/2</f>
        <v>0.59989028525832833</v>
      </c>
    </row>
    <row r="9" spans="1:5" x14ac:dyDescent="0.3">
      <c r="A9" s="2" t="s">
        <v>2</v>
      </c>
      <c r="B9" s="10">
        <f>2*B7*B8/(B7+B8)</f>
        <v>0.97624383684446425</v>
      </c>
      <c r="C9" s="10">
        <f>2*C7*C8/(C7+C8)</f>
        <v>0.2318840579710145</v>
      </c>
      <c r="D9" s="10">
        <f t="shared" si="0"/>
        <v>0.95758486297834378</v>
      </c>
      <c r="E9" s="10">
        <f t="shared" si="1"/>
        <v>0.60406394740773939</v>
      </c>
    </row>
    <row r="10" spans="1:5" x14ac:dyDescent="0.3">
      <c r="A10" s="2" t="s">
        <v>3</v>
      </c>
      <c r="B10" s="10">
        <f>(B3+C4)/D5</f>
        <v>0.95391304347826089</v>
      </c>
      <c r="C10" s="10">
        <f>(B3+C4)/D5</f>
        <v>0.95391304347826089</v>
      </c>
      <c r="D10" s="10"/>
      <c r="E10" s="10">
        <f>(B3+C4)/D5</f>
        <v>0.95391304347826089</v>
      </c>
    </row>
    <row r="11" spans="1:5" x14ac:dyDescent="0.3">
      <c r="A11" s="7" t="s">
        <v>19</v>
      </c>
      <c r="B11" s="10">
        <f>B4/B5</f>
        <v>2.5067144136078783E-2</v>
      </c>
      <c r="C11" s="10">
        <f>B4/B5</f>
        <v>2.5067144136078783E-2</v>
      </c>
      <c r="D11" s="2"/>
      <c r="E11" s="10">
        <f>B4/B5</f>
        <v>2.5067144136078783E-2</v>
      </c>
    </row>
    <row r="12" spans="1:5" x14ac:dyDescent="0.3">
      <c r="A12" s="7" t="s">
        <v>20</v>
      </c>
      <c r="B12" s="10">
        <f>C3/C5</f>
        <v>0.75757575757575757</v>
      </c>
      <c r="C12" s="10">
        <f>C3/C5</f>
        <v>0.75757575757575757</v>
      </c>
      <c r="D12" s="2"/>
      <c r="E12" s="10">
        <f>C3/C5</f>
        <v>0.75757575757575757</v>
      </c>
    </row>
    <row r="13" spans="1:5" x14ac:dyDescent="0.3">
      <c r="A13" s="7" t="s">
        <v>21</v>
      </c>
      <c r="B13" s="10">
        <f>$C$3/$D$3</f>
        <v>2.244165170556553E-2</v>
      </c>
      <c r="C13" s="10">
        <f>$C$3/$D$3</f>
        <v>2.244165170556553E-2</v>
      </c>
      <c r="D13" s="2"/>
      <c r="E13" s="10">
        <f>$C$3/$D$3</f>
        <v>2.244165170556553E-2</v>
      </c>
    </row>
    <row r="14" spans="1:5" x14ac:dyDescent="0.3">
      <c r="A14" s="7" t="s">
        <v>22</v>
      </c>
      <c r="B14" s="10">
        <f>$B$4/$D$4</f>
        <v>0.77777777777777779</v>
      </c>
      <c r="C14" s="10">
        <f>$B$4/$D$4</f>
        <v>0.77777777777777779</v>
      </c>
      <c r="D14" s="2"/>
      <c r="E14" s="10">
        <f>$B$4/$D$4</f>
        <v>0.77777777777777779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3D01-1E4D-451B-AA4C-3E5AA75108B8}">
  <dimension ref="A1:E14"/>
  <sheetViews>
    <sheetView workbookViewId="0">
      <selection activeCell="B4" sqref="B4"/>
    </sheetView>
  </sheetViews>
  <sheetFormatPr defaultRowHeight="14.4" x14ac:dyDescent="0.3"/>
  <cols>
    <col min="1" max="1" width="16.88671875" bestFit="1" customWidth="1"/>
    <col min="4" max="4" width="11.77734375" bestFit="1" customWidth="1"/>
  </cols>
  <sheetData>
    <row r="1" spans="1:5" x14ac:dyDescent="0.3">
      <c r="A1" s="15" t="s">
        <v>18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1133</v>
      </c>
      <c r="C3" s="2">
        <v>17</v>
      </c>
      <c r="D3" s="2">
        <f>B3+C3</f>
        <v>1150</v>
      </c>
      <c r="E3" s="7"/>
    </row>
    <row r="4" spans="1:5" x14ac:dyDescent="0.3">
      <c r="A4" s="2">
        <v>1</v>
      </c>
      <c r="B4" s="2">
        <v>27</v>
      </c>
      <c r="C4" s="2">
        <v>9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1160</v>
      </c>
      <c r="C5" s="2">
        <f>SUM(C3:C4)</f>
        <v>26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0.97672413793103452</v>
      </c>
      <c r="C7" s="10">
        <f>C4/C5</f>
        <v>0.34615384615384615</v>
      </c>
      <c r="D7" s="10">
        <f>($B$3*B7+$B$4*C7)/$B$5</f>
        <v>0.96204707079484142</v>
      </c>
      <c r="E7" s="10">
        <f>(B7+C7)/2</f>
        <v>0.66143899204244039</v>
      </c>
    </row>
    <row r="8" spans="1:5" x14ac:dyDescent="0.3">
      <c r="A8" s="2" t="s">
        <v>1</v>
      </c>
      <c r="B8" s="10">
        <f>B3/D3</f>
        <v>0.98521739130434782</v>
      </c>
      <c r="C8" s="10">
        <f>C4/D4</f>
        <v>0.25</v>
      </c>
      <c r="D8" s="10">
        <f t="shared" ref="D8:D9" si="0">($B$3*B8+$B$4*C8)/$B$5</f>
        <v>0.96810457271364325</v>
      </c>
      <c r="E8" s="10">
        <f t="shared" ref="E8:E9" si="1">(B8+C8)/2</f>
        <v>0.61760869565217391</v>
      </c>
    </row>
    <row r="9" spans="1:5" x14ac:dyDescent="0.3">
      <c r="A9" s="2" t="s">
        <v>2</v>
      </c>
      <c r="B9" s="10">
        <f>2*B7*B8/(B7+B8)</f>
        <v>0.98095238095238102</v>
      </c>
      <c r="C9" s="10">
        <f>2*C7*C8/(C7+C8)</f>
        <v>0.29032258064516131</v>
      </c>
      <c r="D9" s="10">
        <f t="shared" si="0"/>
        <v>0.96487737697971288</v>
      </c>
      <c r="E9" s="10">
        <f t="shared" si="1"/>
        <v>0.63563748079877114</v>
      </c>
    </row>
    <row r="10" spans="1:5" x14ac:dyDescent="0.3">
      <c r="A10" s="2" t="s">
        <v>3</v>
      </c>
      <c r="B10" s="10">
        <f>(B3+C4)/D5</f>
        <v>0.96290050590219223</v>
      </c>
      <c r="C10" s="10">
        <f>(B3+C4)/D5</f>
        <v>0.96290050590219223</v>
      </c>
      <c r="D10" s="10"/>
      <c r="E10" s="10">
        <f>(B3+C4)/D5</f>
        <v>0.96290050590219223</v>
      </c>
    </row>
    <row r="11" spans="1:5" x14ac:dyDescent="0.3">
      <c r="A11" s="7" t="s">
        <v>19</v>
      </c>
      <c r="B11" s="10">
        <f>B4/B5</f>
        <v>2.3275862068965519E-2</v>
      </c>
      <c r="C11" s="10">
        <f>B4/B5</f>
        <v>2.3275862068965519E-2</v>
      </c>
      <c r="D11" s="2"/>
      <c r="E11" s="10">
        <f>B4/B5</f>
        <v>2.3275862068965519E-2</v>
      </c>
    </row>
    <row r="12" spans="1:5" x14ac:dyDescent="0.3">
      <c r="A12" s="7" t="s">
        <v>20</v>
      </c>
      <c r="B12" s="10">
        <f>C3/C5</f>
        <v>0.65384615384615385</v>
      </c>
      <c r="C12" s="10">
        <f>C3/C5</f>
        <v>0.65384615384615385</v>
      </c>
      <c r="D12" s="2"/>
      <c r="E12" s="10">
        <f>C3/C5</f>
        <v>0.65384615384615385</v>
      </c>
    </row>
    <row r="13" spans="1:5" x14ac:dyDescent="0.3">
      <c r="A13" s="7" t="s">
        <v>21</v>
      </c>
      <c r="B13" s="10">
        <f>$C$3/$D$3</f>
        <v>1.4782608695652174E-2</v>
      </c>
      <c r="C13" s="10">
        <f>$C$3/$D$3</f>
        <v>1.4782608695652174E-2</v>
      </c>
      <c r="D13" s="2"/>
      <c r="E13" s="10">
        <f>$C$3/$D$3</f>
        <v>1.4782608695652174E-2</v>
      </c>
    </row>
    <row r="14" spans="1:5" x14ac:dyDescent="0.3">
      <c r="A14" s="7" t="s">
        <v>22</v>
      </c>
      <c r="B14" s="10">
        <f>$B$4/$D$4</f>
        <v>0.75</v>
      </c>
      <c r="C14" s="10">
        <f>$B$4/$D$4</f>
        <v>0.75</v>
      </c>
      <c r="D14" s="2"/>
      <c r="E14" s="10">
        <f>$B$4/$D$4</f>
        <v>0.75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B187-1814-400C-BBA3-9C1A200925B8}">
  <dimension ref="A1:E14"/>
  <sheetViews>
    <sheetView workbookViewId="0">
      <selection activeCell="B5" sqref="B5"/>
    </sheetView>
  </sheetViews>
  <sheetFormatPr defaultRowHeight="14.4" x14ac:dyDescent="0.3"/>
  <sheetData>
    <row r="1" spans="1:5" x14ac:dyDescent="0.3">
      <c r="A1" s="15" t="s">
        <v>24</v>
      </c>
      <c r="B1" s="17"/>
      <c r="C1" s="17"/>
      <c r="D1" s="18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1062</v>
      </c>
      <c r="C3" s="2">
        <v>88</v>
      </c>
      <c r="D3" s="2">
        <f>B3+C3</f>
        <v>1150</v>
      </c>
      <c r="E3" s="7"/>
    </row>
    <row r="4" spans="1:5" x14ac:dyDescent="0.3">
      <c r="A4" s="2">
        <v>1</v>
      </c>
      <c r="B4" s="2">
        <v>17</v>
      </c>
      <c r="C4" s="2">
        <v>19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1079</v>
      </c>
      <c r="C5" s="2">
        <f>SUM(C3:C4)</f>
        <v>107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0.98424467099165891</v>
      </c>
      <c r="C7" s="10">
        <f>C4/C5</f>
        <v>0.17757009345794392</v>
      </c>
      <c r="D7" s="10">
        <f>($B$3*B7+$B$4*C7)/$B$5</f>
        <v>0.97153524761995069</v>
      </c>
      <c r="E7" s="10">
        <f>(B7+C7)/2</f>
        <v>0.58090738222480143</v>
      </c>
    </row>
    <row r="8" spans="1:5" x14ac:dyDescent="0.3">
      <c r="A8" s="2" t="s">
        <v>1</v>
      </c>
      <c r="B8" s="10">
        <f>B3/D3</f>
        <v>0.92347826086956519</v>
      </c>
      <c r="C8" s="10">
        <f>C4/D4</f>
        <v>0.52777777777777779</v>
      </c>
      <c r="D8" s="10">
        <f t="shared" ref="D8:D9" si="0">($B$3*B8+$B$4*C8)/$B$5</f>
        <v>0.9172438695696945</v>
      </c>
      <c r="E8" s="10">
        <f t="shared" ref="E8:E9" si="1">(B8+C8)/2</f>
        <v>0.72562801932367149</v>
      </c>
    </row>
    <row r="9" spans="1:5" x14ac:dyDescent="0.3">
      <c r="A9" s="2" t="s">
        <v>2</v>
      </c>
      <c r="B9" s="10">
        <f>2*B7*B8/(B7+B8)</f>
        <v>0.9528936742934051</v>
      </c>
      <c r="C9" s="10">
        <f>2*C7*C8/(C7+C8)</f>
        <v>0.26573426573426573</v>
      </c>
      <c r="D9" s="10">
        <f t="shared" si="0"/>
        <v>0.94206725173037886</v>
      </c>
      <c r="E9" s="10">
        <f t="shared" si="1"/>
        <v>0.60931397001383547</v>
      </c>
    </row>
    <row r="10" spans="1:5" x14ac:dyDescent="0.3">
      <c r="A10" s="2" t="s">
        <v>3</v>
      </c>
      <c r="B10" s="10">
        <f>(B3+C4)/D5</f>
        <v>0.91146711635750421</v>
      </c>
      <c r="C10" s="10">
        <f>(B3+C4)/D5</f>
        <v>0.91146711635750421</v>
      </c>
      <c r="D10" s="10"/>
      <c r="E10" s="10">
        <f>(B3+C4)/D5</f>
        <v>0.91146711635750421</v>
      </c>
    </row>
    <row r="11" spans="1:5" x14ac:dyDescent="0.3">
      <c r="A11" s="7" t="s">
        <v>19</v>
      </c>
      <c r="B11" s="10">
        <f>B4/B5</f>
        <v>1.5755329008341055E-2</v>
      </c>
      <c r="C11" s="10">
        <f>B4/B5</f>
        <v>1.5755329008341055E-2</v>
      </c>
      <c r="D11" s="2"/>
      <c r="E11" s="10">
        <f>B4/B5</f>
        <v>1.5755329008341055E-2</v>
      </c>
    </row>
    <row r="12" spans="1:5" x14ac:dyDescent="0.3">
      <c r="A12" s="7" t="s">
        <v>20</v>
      </c>
      <c r="B12" s="10">
        <f>C3/C5</f>
        <v>0.82242990654205606</v>
      </c>
      <c r="C12" s="10">
        <f>C3/C5</f>
        <v>0.82242990654205606</v>
      </c>
      <c r="D12" s="2"/>
      <c r="E12" s="10">
        <f>C3/C5</f>
        <v>0.82242990654205606</v>
      </c>
    </row>
    <row r="13" spans="1:5" x14ac:dyDescent="0.3">
      <c r="A13" s="7" t="s">
        <v>21</v>
      </c>
      <c r="B13" s="10">
        <f>$C$3/$D$3</f>
        <v>7.6521739130434779E-2</v>
      </c>
      <c r="C13" s="10">
        <f>$C$3/$D$3</f>
        <v>7.6521739130434779E-2</v>
      </c>
      <c r="D13" s="2"/>
      <c r="E13" s="10">
        <f>$C$3/$D$3</f>
        <v>7.6521739130434779E-2</v>
      </c>
    </row>
    <row r="14" spans="1:5" x14ac:dyDescent="0.3">
      <c r="A14" s="7" t="s">
        <v>22</v>
      </c>
      <c r="B14" s="10">
        <f>$B$4/$D$4</f>
        <v>0.47222222222222221</v>
      </c>
      <c r="C14" s="10">
        <f>$B$4/$D$4</f>
        <v>0.47222222222222221</v>
      </c>
      <c r="D14" s="2"/>
      <c r="E14" s="10">
        <f>$B$4/$D$4</f>
        <v>0.47222222222222221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5812-F233-4309-AC38-522BA847B31C}">
  <dimension ref="A1:O13"/>
  <sheetViews>
    <sheetView workbookViewId="0">
      <selection activeCell="N13" sqref="N13"/>
    </sheetView>
  </sheetViews>
  <sheetFormatPr defaultRowHeight="14.4" x14ac:dyDescent="0.3"/>
  <cols>
    <col min="1" max="1" width="19.21875" bestFit="1" customWidth="1"/>
    <col min="3" max="3" width="11.77734375" bestFit="1" customWidth="1"/>
    <col min="6" max="6" width="11.77734375" bestFit="1" customWidth="1"/>
    <col min="9" max="9" width="11.77734375" bestFit="1" customWidth="1"/>
    <col min="14" max="14" width="16.88671875" bestFit="1" customWidth="1"/>
    <col min="15" max="15" width="16.88671875" customWidth="1"/>
  </cols>
  <sheetData>
    <row r="1" spans="1:15" x14ac:dyDescent="0.3">
      <c r="B1" s="20" t="s">
        <v>0</v>
      </c>
      <c r="C1" s="14"/>
      <c r="D1" s="21"/>
      <c r="E1" s="20" t="s">
        <v>1</v>
      </c>
      <c r="F1" s="14"/>
      <c r="G1" s="21"/>
      <c r="H1" s="20" t="s">
        <v>2</v>
      </c>
      <c r="I1" s="14"/>
      <c r="J1" s="21"/>
      <c r="K1" s="19" t="s">
        <v>3</v>
      </c>
    </row>
    <row r="2" spans="1:15" x14ac:dyDescent="0.3">
      <c r="A2" s="8" t="s">
        <v>17</v>
      </c>
      <c r="B2">
        <v>1</v>
      </c>
      <c r="C2" s="2" t="s">
        <v>4</v>
      </c>
      <c r="D2" s="2" t="s">
        <v>11</v>
      </c>
      <c r="E2">
        <v>1</v>
      </c>
      <c r="F2" s="2" t="s">
        <v>4</v>
      </c>
      <c r="G2" s="2" t="s">
        <v>11</v>
      </c>
      <c r="H2">
        <v>1</v>
      </c>
      <c r="I2" s="2" t="s">
        <v>4</v>
      </c>
      <c r="J2" s="2" t="s">
        <v>11</v>
      </c>
      <c r="K2" s="20"/>
      <c r="L2" s="7" t="s">
        <v>19</v>
      </c>
      <c r="M2" s="7" t="s">
        <v>20</v>
      </c>
      <c r="N2" s="7" t="s">
        <v>21</v>
      </c>
      <c r="O2" s="7" t="s">
        <v>22</v>
      </c>
    </row>
    <row r="3" spans="1:15" x14ac:dyDescent="0.3">
      <c r="A3" t="str">
        <f>RF!A1</f>
        <v>Random Forest</v>
      </c>
      <c r="B3" s="1">
        <f>RF!$C$7</f>
        <v>0.42857142857142855</v>
      </c>
      <c r="C3" s="1">
        <f>RF!$D$7</f>
        <v>0.95679942431297238</v>
      </c>
      <c r="D3" s="1">
        <f>RF!$E$7</f>
        <v>0.70029080334423843</v>
      </c>
      <c r="E3" s="1">
        <f>RF!$C$8</f>
        <v>8.3333333333333329E-2</v>
      </c>
      <c r="F3" s="1">
        <f>RF!$D$8</f>
        <v>0.97096175830659726</v>
      </c>
      <c r="G3" s="1">
        <f>RF!$E$8</f>
        <v>0.53992753623188405</v>
      </c>
      <c r="H3" s="1">
        <f>RF!$C$9</f>
        <v>0.13953488372093023</v>
      </c>
      <c r="I3" s="1">
        <f>RF!$D$9</f>
        <v>0.96047375243887689</v>
      </c>
      <c r="J3" s="1">
        <f>RF!$E$9</f>
        <v>0.56182411854573777</v>
      </c>
      <c r="K3" s="1">
        <f>RF!$C$10</f>
        <v>0.96880269814502529</v>
      </c>
      <c r="L3" s="1">
        <f>RF!$C$11</f>
        <v>2.7989821882951654E-2</v>
      </c>
      <c r="M3" s="1">
        <f>RF!$C$12</f>
        <v>0.5714285714285714</v>
      </c>
      <c r="N3" s="1">
        <f>RF!$C$13</f>
        <v>3.4782608695652175E-3</v>
      </c>
      <c r="O3" s="1">
        <f>RF!$C$14</f>
        <v>0.91666666666666663</v>
      </c>
    </row>
    <row r="4" spans="1:15" x14ac:dyDescent="0.3">
      <c r="A4" t="str">
        <f>SGD!A1</f>
        <v>SGD Classifier</v>
      </c>
      <c r="B4" s="1">
        <f>SGD!$C$7</f>
        <v>0</v>
      </c>
      <c r="C4" s="1">
        <f>SGD!$D$7</f>
        <v>0.96534692430150093</v>
      </c>
      <c r="D4" s="1">
        <f>SGD!$E$7</f>
        <v>0.49126034958601655</v>
      </c>
      <c r="E4" s="1">
        <f>SGD!$C$8</f>
        <v>0.47222222222222221</v>
      </c>
      <c r="F4" s="1">
        <f>SGD!$D$8</f>
        <v>0.92071681577181352</v>
      </c>
      <c r="G4" s="1">
        <f>SGD!$E$8</f>
        <v>0.70045893719806762</v>
      </c>
      <c r="H4" s="1">
        <f>SGD!$C$9</f>
        <v>0</v>
      </c>
      <c r="I4" s="1">
        <f>SGD!$D$9</f>
        <v>0.93816013117186536</v>
      </c>
      <c r="J4" s="1">
        <f>SGD!$E$9</f>
        <v>0.47742512293249889</v>
      </c>
      <c r="K4" s="1">
        <f>SGD!$C$10</f>
        <v>0.91483979763912315</v>
      </c>
      <c r="L4" s="1">
        <f>SGD!$C$11</f>
        <v>1.7479300827966882E-2</v>
      </c>
      <c r="M4" s="1">
        <f>SGD!$C$12</f>
        <v>0</v>
      </c>
      <c r="N4" s="1">
        <f>SGD!$C$13</f>
        <v>7.1304347826086953E-2</v>
      </c>
      <c r="O4" s="1">
        <f>SGD!$C$14</f>
        <v>0.52777777777777779</v>
      </c>
    </row>
    <row r="5" spans="1:15" x14ac:dyDescent="0.3">
      <c r="A5" t="str">
        <f>XGB!A1</f>
        <v>XGB Classifier</v>
      </c>
      <c r="B5" s="1">
        <f>XGB!$C$7</f>
        <v>0.14583333333333334</v>
      </c>
      <c r="C5" s="1">
        <f>XGB!$D$7</f>
        <v>0.95339910587336552</v>
      </c>
      <c r="D5" s="1">
        <f>XGB!$E$7</f>
        <v>0.56017501464557706</v>
      </c>
      <c r="E5" s="1">
        <f>XGB!$C$8</f>
        <v>0.19444444444444445</v>
      </c>
      <c r="F5" s="1">
        <f>XGB!$D$8</f>
        <v>0.94472814412945849</v>
      </c>
      <c r="G5" s="1">
        <f>XGB!$E$8</f>
        <v>0.57939613526570055</v>
      </c>
      <c r="H5" s="1">
        <f>XGB!$C$9</f>
        <v>0.16666666666666666</v>
      </c>
      <c r="I5" s="1">
        <f>XGB!$D$9</f>
        <v>0.94894915424353021</v>
      </c>
      <c r="J5" s="1">
        <f>XGB!$E$9</f>
        <v>0.56803613053613056</v>
      </c>
      <c r="K5" s="1">
        <f>XGB!$C$10</f>
        <v>0.94097807757166951</v>
      </c>
      <c r="L5" s="1">
        <f>XGB!$C$11</f>
        <v>2.5483304042179262E-2</v>
      </c>
      <c r="M5" s="1">
        <f>XGB!$C$12</f>
        <v>0.85416666666666663</v>
      </c>
      <c r="N5" s="1">
        <f>XGB!$C$13</f>
        <v>3.5652173913043476E-2</v>
      </c>
      <c r="O5" s="1">
        <f>XGB!$C$14</f>
        <v>0.80555555555555558</v>
      </c>
    </row>
    <row r="6" spans="1:15" x14ac:dyDescent="0.3">
      <c r="A6" t="str">
        <f>SVC!A1</f>
        <v>SVC</v>
      </c>
      <c r="B6" s="1">
        <f>SVC!$C$7</f>
        <v>0.18309859154929578</v>
      </c>
      <c r="C6" s="1">
        <f>SVC!$D$7</f>
        <v>0.96294682248207808</v>
      </c>
      <c r="D6" s="1">
        <f>SVC!$E$7</f>
        <v>0.58123539442935646</v>
      </c>
      <c r="E6" s="1">
        <f>SVC!$C$8</f>
        <v>0.3611111111111111</v>
      </c>
      <c r="F6" s="1">
        <f>SVC!$D$8</f>
        <v>0.93742670219449331</v>
      </c>
      <c r="G6" s="1">
        <f>SVC!$E$8</f>
        <v>0.65533816425120772</v>
      </c>
      <c r="H6" s="1">
        <f>SVC!$C$9</f>
        <v>0.24299065420560745</v>
      </c>
      <c r="I6" s="1">
        <f>SVC!$D$9</f>
        <v>0.94936065418617932</v>
      </c>
      <c r="J6" s="1">
        <f>SVC!$E$9</f>
        <v>0.60361453240081697</v>
      </c>
      <c r="K6" s="1">
        <f>SVC!$C$10</f>
        <v>0.93170320404721751</v>
      </c>
      <c r="L6" s="1">
        <f>SVC!$C$11</f>
        <v>2.062780269058296E-2</v>
      </c>
      <c r="M6" s="1">
        <f>SVC!$C$12</f>
        <v>0.81690140845070425</v>
      </c>
      <c r="N6" s="1">
        <f>SVC!$C$13</f>
        <v>5.0434782608695654E-2</v>
      </c>
      <c r="O6" s="1">
        <f>SVC!$C$14</f>
        <v>0.63888888888888884</v>
      </c>
    </row>
    <row r="7" spans="1:15" x14ac:dyDescent="0.3">
      <c r="A7" t="str">
        <f>CatBoost!A1</f>
        <v>CatBoost</v>
      </c>
      <c r="B7" s="1">
        <f>CatBoost!$C$7</f>
        <v>0.34482758620689657</v>
      </c>
      <c r="C7" s="1">
        <f>CatBoost!$D$7</f>
        <v>0.96331010104088211</v>
      </c>
      <c r="D7" s="1">
        <f>CatBoost!$E$7</f>
        <v>0.66117783804726848</v>
      </c>
      <c r="E7" s="1">
        <f>CatBoost!$C$8</f>
        <v>0.27777777777777779</v>
      </c>
      <c r="F7" s="1">
        <f>CatBoost!$D$8</f>
        <v>0.96761982304727789</v>
      </c>
      <c r="G7" s="1">
        <f>CatBoost!$E$8</f>
        <v>0.63062801932367152</v>
      </c>
      <c r="H7" s="1">
        <f>CatBoost!$C$9</f>
        <v>0.30769230769230771</v>
      </c>
      <c r="I7" s="1">
        <f>CatBoost!$D$9</f>
        <v>0.965375005760155</v>
      </c>
      <c r="J7" s="1">
        <f>CatBoost!$E$9</f>
        <v>0.64409322796839052</v>
      </c>
      <c r="K7" s="1">
        <f>CatBoost!$C$10</f>
        <v>0.96205733558178752</v>
      </c>
      <c r="L7" s="1">
        <f>CatBoost!$C$11</f>
        <v>2.247191011235955E-2</v>
      </c>
      <c r="M7" s="1">
        <f>CatBoost!$C$12</f>
        <v>0.65517241379310343</v>
      </c>
      <c r="N7" s="1">
        <f>CatBoost!$C$13</f>
        <v>1.6521739130434782E-2</v>
      </c>
      <c r="O7" s="1">
        <f>CatBoost!$C$14</f>
        <v>0.72222222222222221</v>
      </c>
    </row>
    <row r="8" spans="1:15" x14ac:dyDescent="0.3">
      <c r="A8" t="str">
        <f>LRCV!A1</f>
        <v>Logistic Regression CV</v>
      </c>
      <c r="B8" s="1">
        <f>LRCV!$C$7</f>
        <v>0</v>
      </c>
      <c r="C8" s="1">
        <f>LRCV!$D$7</f>
        <v>0.96499581957131608</v>
      </c>
      <c r="D8" s="1">
        <f>LRCV!$E$7</f>
        <v>0.49117100371747213</v>
      </c>
      <c r="E8" s="1">
        <f>LRCV!$C$8</f>
        <v>0.47222222222222221</v>
      </c>
      <c r="F8" s="1">
        <f>LRCV!$D$8</f>
        <v>0.91123893288795499</v>
      </c>
      <c r="G8" s="1">
        <f>LRCV!$E$8</f>
        <v>0.69567632850241545</v>
      </c>
      <c r="H8" s="1">
        <f>LRCV!$C$9</f>
        <v>0</v>
      </c>
      <c r="I8" s="1">
        <f>LRCV!$D$9</f>
        <v>0.93291599448224261</v>
      </c>
      <c r="J8" s="1">
        <f>LRCV!$E$9</f>
        <v>0.47484276729559749</v>
      </c>
      <c r="K8" s="1">
        <f>LRCV!$C$10</f>
        <v>0.90556492411467115</v>
      </c>
      <c r="L8" s="1">
        <f>LRCV!$C$11</f>
        <v>1.7657992565055763E-2</v>
      </c>
      <c r="M8" s="1">
        <f>LRCV!$C$12</f>
        <v>0</v>
      </c>
      <c r="N8" s="1">
        <f>LRCV!$C$13</f>
        <v>8.0869565217391304E-2</v>
      </c>
      <c r="O8" s="1">
        <f>LRCV!$C$14</f>
        <v>0.52777777777777779</v>
      </c>
    </row>
    <row r="9" spans="1:15" x14ac:dyDescent="0.3">
      <c r="A9" t="str">
        <f>LR!A1</f>
        <v>Logistic Regression</v>
      </c>
      <c r="B9" s="1">
        <f>LR!$C$7</f>
        <v>0</v>
      </c>
      <c r="C9" s="1">
        <f>LR!$D$7</f>
        <v>0.95402920497566235</v>
      </c>
      <c r="D9" s="1">
        <f>LR!$E$7</f>
        <v>0.48837209302325579</v>
      </c>
      <c r="E9" s="1">
        <f>LR!$C$8</f>
        <v>0.27777777777777779</v>
      </c>
      <c r="F9" s="1">
        <f>LR!$D$8</f>
        <v>0.9339422536793619</v>
      </c>
      <c r="G9" s="1">
        <f>LR!$E$8</f>
        <v>0.61367149758454109</v>
      </c>
      <c r="H9" s="1">
        <f>LR!$C$9</f>
        <v>0</v>
      </c>
      <c r="I9" s="1">
        <f>LR!$D$9</f>
        <v>0.94056847545219646</v>
      </c>
      <c r="J9" s="1">
        <f>LR!$E$9</f>
        <v>0.48148148148148151</v>
      </c>
      <c r="K9" s="1">
        <f>LR!$C$10</f>
        <v>0.92917369308600339</v>
      </c>
      <c r="L9" s="1">
        <f>LR!$C$11</f>
        <v>2.3255813953488372E-2</v>
      </c>
      <c r="M9" s="1">
        <f>LR!$C$12</f>
        <v>0</v>
      </c>
      <c r="N9" s="1">
        <f>LR!$C$13</f>
        <v>5.0434782608695654E-2</v>
      </c>
      <c r="O9" s="1">
        <f>LR!$C$14</f>
        <v>0.72222222222222221</v>
      </c>
    </row>
    <row r="10" spans="1:15" x14ac:dyDescent="0.3">
      <c r="A10" t="str">
        <f>MLP!A1</f>
        <v>MLP</v>
      </c>
      <c r="B10" s="1">
        <f>MLP!$C$7</f>
        <v>0.24528301886792453</v>
      </c>
      <c r="C10" s="1">
        <f>MLP!$D$7</f>
        <v>0.96479118399291364</v>
      </c>
      <c r="D10" s="1">
        <f>MLP!$E$7</f>
        <v>0.61249146530333565</v>
      </c>
      <c r="E10" s="1">
        <f>MLP!$C$8</f>
        <v>0.3611111111111111</v>
      </c>
      <c r="F10" s="1">
        <f>MLP!$D$8</f>
        <v>0.95295398049724767</v>
      </c>
      <c r="G10" s="1">
        <f>MLP!$E$8</f>
        <v>0.66316425120772948</v>
      </c>
      <c r="H10" s="1">
        <f>MLP!$C$9</f>
        <v>0.29213483146067415</v>
      </c>
      <c r="I10" s="1">
        <f>MLP!$D$9</f>
        <v>0.9585951916232488</v>
      </c>
      <c r="J10" s="1">
        <f>MLP!$E$9</f>
        <v>0.63226978103914133</v>
      </c>
      <c r="K10" s="1">
        <f>MLP!$C$10</f>
        <v>0.94688026981450257</v>
      </c>
      <c r="L10" s="1">
        <f>MLP!$C$11</f>
        <v>2.0300088261253312E-2</v>
      </c>
      <c r="M10" s="1">
        <f>MLP!$C$12</f>
        <v>0.75471698113207553</v>
      </c>
      <c r="N10" s="1">
        <f>MLP!$C$13</f>
        <v>3.4782608695652174E-2</v>
      </c>
      <c r="O10" s="1">
        <f>MLP!$C$14</f>
        <v>0.63888888888888884</v>
      </c>
    </row>
    <row r="11" spans="1:15" x14ac:dyDescent="0.3">
      <c r="A11" t="str">
        <f>Soft!A1</f>
        <v>Soft Voting</v>
      </c>
      <c r="B11" s="1">
        <f>Soft!$C$7</f>
        <v>0.34615384615384615</v>
      </c>
      <c r="C11" s="1">
        <f>Soft!$D$7</f>
        <v>0.96204707079484142</v>
      </c>
      <c r="D11" s="1">
        <f>Soft!$E$7</f>
        <v>0.66143899204244039</v>
      </c>
      <c r="E11" s="1">
        <f>Soft!$C$8</f>
        <v>0.25</v>
      </c>
      <c r="F11" s="1">
        <f>Soft!$D$8</f>
        <v>0.96810457271364325</v>
      </c>
      <c r="G11" s="1">
        <f>Soft!$E$8</f>
        <v>0.61760869565217391</v>
      </c>
      <c r="H11" s="1">
        <f>Soft!$C$9</f>
        <v>0.29032258064516131</v>
      </c>
      <c r="I11" s="1">
        <f>Soft!$D$9</f>
        <v>0.96487737697971288</v>
      </c>
      <c r="J11" s="1">
        <f>Soft!$E$9</f>
        <v>0.63563748079877114</v>
      </c>
      <c r="K11" s="1">
        <f>Soft!$C$10</f>
        <v>0.96290050590219223</v>
      </c>
      <c r="L11" s="1">
        <f>Soft!$C$11</f>
        <v>2.3275862068965519E-2</v>
      </c>
      <c r="M11" s="1">
        <f>Soft!$C$12</f>
        <v>0.65384615384615385</v>
      </c>
      <c r="N11" s="1">
        <f>Soft!$C$13</f>
        <v>1.4782608695652174E-2</v>
      </c>
      <c r="O11" s="1">
        <f>Soft!$C$14</f>
        <v>0.75</v>
      </c>
    </row>
    <row r="12" spans="1:15" x14ac:dyDescent="0.3">
      <c r="A12" t="str">
        <f>Hard!A1</f>
        <v>Hard Voting</v>
      </c>
      <c r="B12" s="1">
        <f>Hard!$C$7</f>
        <v>0.24242424242424243</v>
      </c>
      <c r="C12" s="1">
        <f>Hard!$D$7</f>
        <v>0.95657095686990967</v>
      </c>
      <c r="D12" s="1">
        <f>Hard!$E$7</f>
        <v>0.60867854914408182</v>
      </c>
      <c r="E12" s="1">
        <f>Hard!$C$8</f>
        <v>0.22222222222222221</v>
      </c>
      <c r="F12" s="1">
        <f>Hard!$D$8</f>
        <v>0.95862422875099496</v>
      </c>
      <c r="G12" s="1">
        <f>Hard!$E$8</f>
        <v>0.59989028525832833</v>
      </c>
      <c r="H12" s="1">
        <f>Hard!$C$9</f>
        <v>0.2318840579710145</v>
      </c>
      <c r="I12" s="1">
        <f>Hard!$D$9</f>
        <v>0.95758486297834378</v>
      </c>
      <c r="J12" s="1">
        <f>Hard!$E$9</f>
        <v>0.60406394740773939</v>
      </c>
      <c r="K12" s="1">
        <f>Hard!$C$10</f>
        <v>0.95391304347826089</v>
      </c>
      <c r="L12" s="1">
        <f>Hard!$C$11</f>
        <v>2.5067144136078783E-2</v>
      </c>
      <c r="M12" s="1">
        <f>Hard!$C$12</f>
        <v>0.75757575757575757</v>
      </c>
      <c r="N12" s="1">
        <f>Hard!$C$13</f>
        <v>2.244165170556553E-2</v>
      </c>
      <c r="O12" s="1">
        <f>Hard!$C$14</f>
        <v>0.77777777777777779</v>
      </c>
    </row>
    <row r="13" spans="1:15" x14ac:dyDescent="0.3">
      <c r="A13" t="str">
        <f>AVG!A1</f>
        <v>Weighted Voting</v>
      </c>
      <c r="B13" s="1">
        <f>AVG!$C$7</f>
        <v>0.17757009345794392</v>
      </c>
      <c r="C13" s="1">
        <f>AVG!$D$7</f>
        <v>0.97153524761995069</v>
      </c>
      <c r="D13" s="1">
        <f>AVG!$E$7</f>
        <v>0.58090738222480143</v>
      </c>
      <c r="E13" s="1">
        <f>AVG!$C$8</f>
        <v>0.52777777777777779</v>
      </c>
      <c r="F13" s="1">
        <f>AVG!$D$8</f>
        <v>0.9172438695696945</v>
      </c>
      <c r="G13" s="1">
        <f>AVG!$E$8</f>
        <v>0.72562801932367149</v>
      </c>
      <c r="H13" s="1">
        <f>AVG!$C$9</f>
        <v>0.26573426573426573</v>
      </c>
      <c r="I13" s="1">
        <f>AVG!$D$9</f>
        <v>0.94206725173037886</v>
      </c>
      <c r="J13" s="1">
        <f>AVG!$E$9</f>
        <v>0.60931397001383547</v>
      </c>
      <c r="K13" s="1">
        <f>AVG!$C$10</f>
        <v>0.91146711635750421</v>
      </c>
      <c r="L13" s="1">
        <f>AVG!$C$11</f>
        <v>1.5755329008341055E-2</v>
      </c>
      <c r="M13" s="1">
        <f>AVG!$C$12</f>
        <v>0.82242990654205606</v>
      </c>
      <c r="N13" s="1">
        <f>AVG!$C$13</f>
        <v>7.6521739130434779E-2</v>
      </c>
      <c r="O13" s="1">
        <f>AVG!$C$14</f>
        <v>0.47222222222222221</v>
      </c>
    </row>
  </sheetData>
  <mergeCells count="4">
    <mergeCell ref="K1:K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E7C7-E2C4-45F1-928B-E9A1D209C23A}">
  <dimension ref="A1:E28"/>
  <sheetViews>
    <sheetView tabSelected="1" workbookViewId="0">
      <selection activeCell="B21" sqref="B21"/>
    </sheetView>
  </sheetViews>
  <sheetFormatPr defaultRowHeight="14.4" x14ac:dyDescent="0.3"/>
  <cols>
    <col min="1" max="1" width="19.21875" bestFit="1" customWidth="1"/>
  </cols>
  <sheetData>
    <row r="1" spans="1:5" x14ac:dyDescent="0.3">
      <c r="A1" s="8" t="s">
        <v>17</v>
      </c>
      <c r="B1" s="11" t="s">
        <v>0</v>
      </c>
      <c r="C1" s="11" t="s">
        <v>1</v>
      </c>
      <c r="D1" s="11" t="s">
        <v>2</v>
      </c>
      <c r="E1" s="12" t="s">
        <v>3</v>
      </c>
    </row>
    <row r="2" spans="1:5" x14ac:dyDescent="0.3">
      <c r="A2" t="str">
        <f>RF!A1</f>
        <v>Random Forest</v>
      </c>
      <c r="B2" s="22">
        <f>RF!$E$7</f>
        <v>0.70029080334423843</v>
      </c>
      <c r="C2" s="22">
        <f>RF!$E$8</f>
        <v>0.53992753623188405</v>
      </c>
      <c r="D2" s="22">
        <f>RF!$E$9</f>
        <v>0.56182411854573777</v>
      </c>
      <c r="E2" s="22">
        <f>RF!$C$10</f>
        <v>0.96880269814502529</v>
      </c>
    </row>
    <row r="3" spans="1:5" x14ac:dyDescent="0.3">
      <c r="A3" t="str">
        <f>SGD!A1</f>
        <v>SGD Classifier</v>
      </c>
      <c r="B3" s="22">
        <f>SGD!$E$7</f>
        <v>0.49126034958601655</v>
      </c>
      <c r="C3" s="22">
        <f>SGD!$E$8</f>
        <v>0.70045893719806762</v>
      </c>
      <c r="D3" s="22">
        <f>SGD!$E$9</f>
        <v>0.47742512293249889</v>
      </c>
      <c r="E3" s="22">
        <f>SGD!$C$10</f>
        <v>0.91483979763912315</v>
      </c>
    </row>
    <row r="4" spans="1:5" x14ac:dyDescent="0.3">
      <c r="A4" t="str">
        <f>XGB!A1</f>
        <v>XGB Classifier</v>
      </c>
      <c r="B4" s="22">
        <f>XGB!$E$7</f>
        <v>0.56017501464557706</v>
      </c>
      <c r="C4" s="22">
        <f>XGB!$E$8</f>
        <v>0.57939613526570055</v>
      </c>
      <c r="D4" s="22">
        <f>XGB!$E$9</f>
        <v>0.56803613053613056</v>
      </c>
      <c r="E4" s="22">
        <f>XGB!$C$10</f>
        <v>0.94097807757166951</v>
      </c>
    </row>
    <row r="5" spans="1:5" x14ac:dyDescent="0.3">
      <c r="A5" t="str">
        <f>SVC!A1</f>
        <v>SVC</v>
      </c>
      <c r="B5" s="22">
        <f>SVC!$E$7</f>
        <v>0.58123539442935646</v>
      </c>
      <c r="C5" s="22">
        <f>SVC!$E$8</f>
        <v>0.65533816425120772</v>
      </c>
      <c r="D5" s="22">
        <f>SVC!$E$9</f>
        <v>0.60361453240081697</v>
      </c>
      <c r="E5" s="22">
        <f>SVC!$C$10</f>
        <v>0.93170320404721751</v>
      </c>
    </row>
    <row r="6" spans="1:5" x14ac:dyDescent="0.3">
      <c r="A6" t="str">
        <f>CatBoost!A1</f>
        <v>CatBoost</v>
      </c>
      <c r="B6" s="22">
        <f>CatBoost!$E$7</f>
        <v>0.66117783804726848</v>
      </c>
      <c r="C6" s="22">
        <f>CatBoost!$E$8</f>
        <v>0.63062801932367152</v>
      </c>
      <c r="D6" s="22">
        <f>CatBoost!$E$9</f>
        <v>0.64409322796839052</v>
      </c>
      <c r="E6" s="22">
        <f>CatBoost!$C$10</f>
        <v>0.96205733558178752</v>
      </c>
    </row>
    <row r="7" spans="1:5" x14ac:dyDescent="0.3">
      <c r="A7" t="str">
        <f>LRCV!A1</f>
        <v>Logistic Regression CV</v>
      </c>
      <c r="B7" s="22">
        <f>LRCV!$E$7</f>
        <v>0.49117100371747213</v>
      </c>
      <c r="C7" s="22">
        <f>LRCV!$E$8</f>
        <v>0.69567632850241545</v>
      </c>
      <c r="D7" s="22">
        <f>LRCV!$E$9</f>
        <v>0.47484276729559749</v>
      </c>
      <c r="E7" s="22">
        <f>LRCV!$C$10</f>
        <v>0.90556492411467115</v>
      </c>
    </row>
    <row r="8" spans="1:5" x14ac:dyDescent="0.3">
      <c r="A8" t="str">
        <f>LR!A1</f>
        <v>Logistic Regression</v>
      </c>
      <c r="B8" s="22">
        <f>LR!$E$7</f>
        <v>0.48837209302325579</v>
      </c>
      <c r="C8" s="22">
        <f>LR!$E$8</f>
        <v>0.61367149758454109</v>
      </c>
      <c r="D8" s="22">
        <f>LR!$E$9</f>
        <v>0.48148148148148151</v>
      </c>
      <c r="E8" s="22">
        <f>LR!$C$10</f>
        <v>0.92917369308600339</v>
      </c>
    </row>
    <row r="9" spans="1:5" x14ac:dyDescent="0.3">
      <c r="A9" t="str">
        <f>MLP!A1</f>
        <v>MLP</v>
      </c>
      <c r="B9" s="22">
        <f>MLP!$E$7</f>
        <v>0.61249146530333565</v>
      </c>
      <c r="C9" s="22">
        <f>MLP!$E$8</f>
        <v>0.66316425120772948</v>
      </c>
      <c r="D9" s="22">
        <f>MLP!$E$9</f>
        <v>0.63226978103914133</v>
      </c>
      <c r="E9" s="22">
        <f>MLP!$C$10</f>
        <v>0.94688026981450257</v>
      </c>
    </row>
    <row r="10" spans="1:5" x14ac:dyDescent="0.3">
      <c r="A10" t="str">
        <f>Hard!A1</f>
        <v>Hard Voting</v>
      </c>
      <c r="B10" s="22">
        <f>Hard!$E$7</f>
        <v>0.60867854914408182</v>
      </c>
      <c r="C10" s="22">
        <f>Hard!$E$8</f>
        <v>0.59989028525832833</v>
      </c>
      <c r="D10" s="22">
        <f>Hard!$E$9</f>
        <v>0.60406394740773939</v>
      </c>
      <c r="E10" s="22">
        <f>Hard!$C$10</f>
        <v>0.95391304347826089</v>
      </c>
    </row>
    <row r="11" spans="1:5" x14ac:dyDescent="0.3">
      <c r="A11" t="str">
        <f>Soft!A1</f>
        <v>Soft Voting</v>
      </c>
      <c r="B11" s="22">
        <f>Soft!$E$7</f>
        <v>0.66143899204244039</v>
      </c>
      <c r="C11" s="22">
        <f>Soft!$E$8</f>
        <v>0.61760869565217391</v>
      </c>
      <c r="D11" s="22">
        <f>Soft!$E$9</f>
        <v>0.63563748079877114</v>
      </c>
      <c r="E11" s="22">
        <f>Soft!$C$10</f>
        <v>0.96290050590219223</v>
      </c>
    </row>
    <row r="12" spans="1:5" x14ac:dyDescent="0.3">
      <c r="A12" t="str">
        <f>AVG!A1</f>
        <v>Weighted Voting</v>
      </c>
      <c r="B12" s="22">
        <f>AVG!$E$7</f>
        <v>0.58090738222480143</v>
      </c>
      <c r="C12" s="22">
        <f>AVG!$E$8</f>
        <v>0.72562801932367149</v>
      </c>
      <c r="D12" s="22">
        <f>AVG!$E$9</f>
        <v>0.60931397001383547</v>
      </c>
      <c r="E12" s="22">
        <f>AVG!$C$10</f>
        <v>0.91146711635750421</v>
      </c>
    </row>
    <row r="13" spans="1:5" x14ac:dyDescent="0.3">
      <c r="B13" s="1"/>
      <c r="C13" s="1"/>
      <c r="D13" s="1"/>
      <c r="E13" s="1"/>
    </row>
    <row r="16" spans="1:5" x14ac:dyDescent="0.3">
      <c r="A16" s="8" t="s">
        <v>17</v>
      </c>
      <c r="B16" s="11" t="s">
        <v>0</v>
      </c>
      <c r="C16" s="11" t="s">
        <v>1</v>
      </c>
      <c r="D16" s="11" t="s">
        <v>2</v>
      </c>
      <c r="E16" s="12" t="s">
        <v>3</v>
      </c>
    </row>
    <row r="17" spans="1:5" x14ac:dyDescent="0.3">
      <c r="A17">
        <f>RF!A16</f>
        <v>0</v>
      </c>
      <c r="B17" s="1">
        <f>RF!$E$7</f>
        <v>0.70029080334423843</v>
      </c>
      <c r="C17" s="1">
        <f>RF!$E$8</f>
        <v>0.53992753623188405</v>
      </c>
      <c r="D17" s="1">
        <f>RF!$E$9</f>
        <v>0.56182411854573777</v>
      </c>
      <c r="E17" s="1">
        <f>RF!$C$10</f>
        <v>0.96880269814502529</v>
      </c>
    </row>
    <row r="18" spans="1:5" x14ac:dyDescent="0.3">
      <c r="A18">
        <f>SGD!A16</f>
        <v>0</v>
      </c>
      <c r="B18" s="1">
        <v>0</v>
      </c>
      <c r="C18" s="1">
        <f>SGD!$E$8</f>
        <v>0.70045893719806762</v>
      </c>
      <c r="D18" s="1">
        <v>0</v>
      </c>
      <c r="E18" s="1">
        <f>SGD!$C$10</f>
        <v>0.91483979763912315</v>
      </c>
    </row>
    <row r="19" spans="1:5" x14ac:dyDescent="0.3">
      <c r="A19">
        <f>LSVC!A16</f>
        <v>0</v>
      </c>
      <c r="B19" s="1">
        <f>LSVC!$E$7</f>
        <v>0.56430156734211478</v>
      </c>
      <c r="C19" s="1">
        <f>LSVC!$E$8</f>
        <v>0.72603864734299517</v>
      </c>
      <c r="D19" s="1">
        <f>LSVC!$E$9</f>
        <v>0.58356200013004744</v>
      </c>
      <c r="E19" s="1">
        <f>LSVC!$C$10</f>
        <v>0.88617200674536256</v>
      </c>
    </row>
    <row r="20" spans="1:5" x14ac:dyDescent="0.3">
      <c r="A20">
        <f>SVC!A16</f>
        <v>0</v>
      </c>
      <c r="B20" s="1">
        <f>SVC!$E$7</f>
        <v>0.58123539442935646</v>
      </c>
      <c r="C20" s="1">
        <f>SVC!$E$8</f>
        <v>0.65533816425120772</v>
      </c>
      <c r="D20" s="1">
        <f>SVC!$E$9</f>
        <v>0.60361453240081697</v>
      </c>
      <c r="E20" s="1">
        <f>SVC!$C$10</f>
        <v>0.93170320404721751</v>
      </c>
    </row>
    <row r="21" spans="1:5" x14ac:dyDescent="0.3">
      <c r="A21">
        <f>XGB!A16</f>
        <v>0</v>
      </c>
      <c r="B21" s="1">
        <v>0</v>
      </c>
      <c r="C21" s="1">
        <f>XGB!$E$8</f>
        <v>0.57939613526570055</v>
      </c>
      <c r="D21" s="1">
        <v>0</v>
      </c>
      <c r="E21" s="1">
        <f>XGB!$C$10</f>
        <v>0.94097807757166951</v>
      </c>
    </row>
    <row r="22" spans="1:5" x14ac:dyDescent="0.3">
      <c r="A22">
        <f>CatBoost!A16</f>
        <v>0</v>
      </c>
      <c r="B22" s="1">
        <f>CatBoost!$E$7</f>
        <v>0.66117783804726848</v>
      </c>
      <c r="C22" s="1">
        <f>CatBoost!$E$8</f>
        <v>0.63062801932367152</v>
      </c>
      <c r="D22" s="1">
        <f>CatBoost!$E$9</f>
        <v>0.64409322796839052</v>
      </c>
      <c r="E22" s="1">
        <f>CatBoost!$C$10</f>
        <v>0.96205733558178752</v>
      </c>
    </row>
    <row r="23" spans="1:5" x14ac:dyDescent="0.3">
      <c r="A23">
        <f>LRCV!A16</f>
        <v>0</v>
      </c>
      <c r="B23" s="1">
        <v>0</v>
      </c>
      <c r="C23" s="1">
        <f>LRCV!$E$8</f>
        <v>0.69567632850241545</v>
      </c>
      <c r="D23" s="1">
        <v>0</v>
      </c>
      <c r="E23" s="1">
        <f>LRCV!$C$10</f>
        <v>0.90556492411467115</v>
      </c>
    </row>
    <row r="24" spans="1:5" x14ac:dyDescent="0.3">
      <c r="A24">
        <f>LR!A16</f>
        <v>0</v>
      </c>
      <c r="B24" s="1">
        <v>0</v>
      </c>
      <c r="C24" s="1">
        <f>LR!$E$8</f>
        <v>0.61367149758454109</v>
      </c>
      <c r="D24" s="1">
        <v>0</v>
      </c>
      <c r="E24" s="1">
        <f>LR!$C$10</f>
        <v>0.92917369308600339</v>
      </c>
    </row>
    <row r="25" spans="1:5" x14ac:dyDescent="0.3">
      <c r="A25">
        <f>Hard!A16</f>
        <v>0</v>
      </c>
      <c r="B25" s="1">
        <f>Hard!$E$7</f>
        <v>0.60867854914408182</v>
      </c>
      <c r="C25" s="1">
        <f>Hard!$E$8</f>
        <v>0.59989028525832833</v>
      </c>
      <c r="D25" s="1">
        <f>Hard!$E$9</f>
        <v>0.60406394740773939</v>
      </c>
      <c r="E25" s="1">
        <f>Hard!$C$10</f>
        <v>0.95391304347826089</v>
      </c>
    </row>
    <row r="26" spans="1:5" x14ac:dyDescent="0.3">
      <c r="A26">
        <f>MLP!A16</f>
        <v>0</v>
      </c>
      <c r="B26" s="1">
        <f>MLP!$E$7</f>
        <v>0.61249146530333565</v>
      </c>
      <c r="C26" s="1">
        <f>MLP!$E$8</f>
        <v>0.66316425120772948</v>
      </c>
      <c r="D26" s="1">
        <f>MLP!$E$9</f>
        <v>0.63226978103914133</v>
      </c>
      <c r="E26" s="1">
        <f>MLP!$C$10</f>
        <v>0.94688026981450257</v>
      </c>
    </row>
    <row r="27" spans="1:5" x14ac:dyDescent="0.3">
      <c r="A27">
        <f>Soft!A16</f>
        <v>0</v>
      </c>
      <c r="B27" s="1">
        <f>Soft!$E$7</f>
        <v>0.66143899204244039</v>
      </c>
      <c r="C27" s="1">
        <f>Soft!$E$8</f>
        <v>0.61760869565217391</v>
      </c>
      <c r="D27" s="1">
        <f>Soft!$E$9</f>
        <v>0.63563748079877114</v>
      </c>
      <c r="E27" s="1">
        <f>Soft!$C$10</f>
        <v>0.96290050590219223</v>
      </c>
    </row>
    <row r="28" spans="1:5" x14ac:dyDescent="0.3">
      <c r="A28">
        <f>AVG!A16</f>
        <v>0</v>
      </c>
      <c r="B28" s="1">
        <f>AVG!$E$7</f>
        <v>0.58090738222480143</v>
      </c>
      <c r="C28" s="1">
        <f>AVG!$E$8</f>
        <v>0.72562801932367149</v>
      </c>
      <c r="D28" s="1">
        <f>AVG!$E$9</f>
        <v>0.60931397001383547</v>
      </c>
      <c r="E28" s="1">
        <f>AVG!$C$10</f>
        <v>0.91146711635750421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B062-E7BC-40C8-B651-90CE3716E93B}">
  <dimension ref="A1:F14"/>
  <sheetViews>
    <sheetView workbookViewId="0">
      <selection activeCell="B2" sqref="B2"/>
    </sheetView>
  </sheetViews>
  <sheetFormatPr defaultRowHeight="14.4" x14ac:dyDescent="0.3"/>
  <cols>
    <col min="4" max="4" width="11.77734375" bestFit="1" customWidth="1"/>
  </cols>
  <sheetData>
    <row r="1" spans="1:6" x14ac:dyDescent="0.3">
      <c r="A1" s="15" t="s">
        <v>8</v>
      </c>
      <c r="B1" s="15"/>
      <c r="C1" s="15"/>
      <c r="D1" s="15"/>
      <c r="E1" s="13"/>
      <c r="F1" s="9"/>
    </row>
    <row r="2" spans="1:6" x14ac:dyDescent="0.3">
      <c r="A2" s="2" t="s">
        <v>6</v>
      </c>
      <c r="B2" s="2">
        <v>0</v>
      </c>
      <c r="C2" s="2">
        <v>1</v>
      </c>
      <c r="D2" s="2" t="s">
        <v>7</v>
      </c>
      <c r="E2" s="2"/>
      <c r="F2" s="4"/>
    </row>
    <row r="3" spans="1:6" x14ac:dyDescent="0.3">
      <c r="A3" s="2">
        <v>0</v>
      </c>
      <c r="B3" s="2">
        <v>1068</v>
      </c>
      <c r="C3" s="2">
        <v>82</v>
      </c>
      <c r="D3" s="2">
        <f>B3+C3</f>
        <v>1150</v>
      </c>
      <c r="E3" s="2"/>
      <c r="F3" s="5"/>
    </row>
    <row r="4" spans="1:6" x14ac:dyDescent="0.3">
      <c r="A4" s="2">
        <v>1</v>
      </c>
      <c r="B4" s="2">
        <v>19</v>
      </c>
      <c r="C4" s="2">
        <v>17</v>
      </c>
      <c r="D4" s="2">
        <f>B4+C4</f>
        <v>36</v>
      </c>
      <c r="E4" s="2"/>
      <c r="F4" s="5"/>
    </row>
    <row r="5" spans="1:6" x14ac:dyDescent="0.3">
      <c r="A5" s="2" t="s">
        <v>7</v>
      </c>
      <c r="B5" s="2">
        <f>B3+B4</f>
        <v>1087</v>
      </c>
      <c r="C5" s="2">
        <f>SUM(C3:C4)</f>
        <v>99</v>
      </c>
      <c r="D5" s="2">
        <f>B5+C5</f>
        <v>1186</v>
      </c>
      <c r="E5" s="2"/>
      <c r="F5" s="4"/>
    </row>
    <row r="6" spans="1:6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  <c r="F6" s="4"/>
    </row>
    <row r="7" spans="1:6" x14ac:dyDescent="0.3">
      <c r="A7" s="2" t="s">
        <v>0</v>
      </c>
      <c r="B7" s="10">
        <f>B3/B5</f>
        <v>0.98252069917203311</v>
      </c>
      <c r="C7" s="10">
        <v>0</v>
      </c>
      <c r="D7" s="10">
        <f>($B$3*B7+$B$4*C7)/$B$5</f>
        <v>0.96534692430150093</v>
      </c>
      <c r="E7" s="10">
        <f>(B7+C7)/2</f>
        <v>0.49126034958601655</v>
      </c>
      <c r="F7" s="6"/>
    </row>
    <row r="8" spans="1:6" x14ac:dyDescent="0.3">
      <c r="A8" s="2" t="s">
        <v>1</v>
      </c>
      <c r="B8" s="10">
        <f>B3/D3</f>
        <v>0.92869565217391303</v>
      </c>
      <c r="C8" s="10">
        <f>C4/D4</f>
        <v>0.47222222222222221</v>
      </c>
      <c r="D8" s="10">
        <f t="shared" ref="D8:D9" si="0">($B$3*B8+$B$4*C8)/$B$5</f>
        <v>0.92071681577181352</v>
      </c>
      <c r="E8" s="10">
        <f t="shared" ref="E8:E9" si="1">(B8+C8)/2</f>
        <v>0.70045893719806762</v>
      </c>
      <c r="F8" s="6"/>
    </row>
    <row r="9" spans="1:6" x14ac:dyDescent="0.3">
      <c r="A9" s="2" t="s">
        <v>2</v>
      </c>
      <c r="B9" s="10">
        <f>2*B7*B8/(B7+B8)</f>
        <v>0.95485024586499778</v>
      </c>
      <c r="C9" s="10">
        <v>0</v>
      </c>
      <c r="D9" s="10">
        <f t="shared" si="0"/>
        <v>0.93816013117186536</v>
      </c>
      <c r="E9" s="10">
        <f t="shared" si="1"/>
        <v>0.47742512293249889</v>
      </c>
      <c r="F9" s="6"/>
    </row>
    <row r="10" spans="1:6" x14ac:dyDescent="0.3">
      <c r="A10" s="2" t="s">
        <v>3</v>
      </c>
      <c r="B10" s="10">
        <f>(B3+C4)/D5</f>
        <v>0.91483979763912315</v>
      </c>
      <c r="C10" s="10">
        <f>(B3+C4)/D5</f>
        <v>0.91483979763912315</v>
      </c>
      <c r="D10" s="10"/>
      <c r="E10" s="10">
        <f>(B3+C4)/D5</f>
        <v>0.91483979763912315</v>
      </c>
      <c r="F10" s="6"/>
    </row>
    <row r="11" spans="1:6" x14ac:dyDescent="0.3">
      <c r="A11" s="7" t="s">
        <v>19</v>
      </c>
      <c r="B11" s="10">
        <f>B4/B5</f>
        <v>1.7479300827966882E-2</v>
      </c>
      <c r="C11" s="10">
        <f>B4/B5</f>
        <v>1.7479300827966882E-2</v>
      </c>
      <c r="D11" s="2"/>
      <c r="E11" s="10">
        <f>B4/B5</f>
        <v>1.7479300827966882E-2</v>
      </c>
    </row>
    <row r="12" spans="1:6" x14ac:dyDescent="0.3">
      <c r="A12" s="7" t="s">
        <v>20</v>
      </c>
      <c r="B12" s="10">
        <v>0</v>
      </c>
      <c r="C12" s="10">
        <v>0</v>
      </c>
      <c r="D12" s="2"/>
      <c r="E12" s="10">
        <v>0</v>
      </c>
    </row>
    <row r="13" spans="1:6" x14ac:dyDescent="0.3">
      <c r="A13" s="7" t="s">
        <v>21</v>
      </c>
      <c r="B13" s="10">
        <f>$C$3/$D$3</f>
        <v>7.1304347826086953E-2</v>
      </c>
      <c r="C13" s="10">
        <f>$C$3/$D$3</f>
        <v>7.1304347826086953E-2</v>
      </c>
      <c r="D13" s="2"/>
      <c r="E13" s="10">
        <f>$C$3/$D$3</f>
        <v>7.1304347826086953E-2</v>
      </c>
    </row>
    <row r="14" spans="1:6" x14ac:dyDescent="0.3">
      <c r="A14" s="7" t="s">
        <v>22</v>
      </c>
      <c r="B14" s="10">
        <f>$B$4/$D$4</f>
        <v>0.52777777777777779</v>
      </c>
      <c r="C14" s="10">
        <f>$B$4/$D$4</f>
        <v>0.52777777777777779</v>
      </c>
      <c r="D14" s="2"/>
      <c r="E14" s="10">
        <f>$B$4/$D$4</f>
        <v>0.52777777777777779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9529-ABC7-4477-AD29-6FD0876FA028}">
  <dimension ref="A1:E14"/>
  <sheetViews>
    <sheetView workbookViewId="0">
      <selection activeCell="C10" sqref="C10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6" t="s">
        <v>13</v>
      </c>
      <c r="B1" s="17"/>
      <c r="C1" s="17"/>
      <c r="D1" s="18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</row>
    <row r="3" spans="1:5" x14ac:dyDescent="0.3">
      <c r="A3" s="2">
        <v>0</v>
      </c>
      <c r="B3" s="2">
        <v>1031</v>
      </c>
      <c r="C3" s="2">
        <v>119</v>
      </c>
      <c r="D3" s="2">
        <f>B3+C3</f>
        <v>1150</v>
      </c>
    </row>
    <row r="4" spans="1:5" x14ac:dyDescent="0.3">
      <c r="A4" s="2">
        <v>1</v>
      </c>
      <c r="B4" s="2">
        <v>16</v>
      </c>
      <c r="C4" s="2">
        <v>20</v>
      </c>
      <c r="D4" s="2">
        <f>B4+C4</f>
        <v>36</v>
      </c>
    </row>
    <row r="5" spans="1:5" x14ac:dyDescent="0.3">
      <c r="A5" s="2" t="s">
        <v>7</v>
      </c>
      <c r="B5" s="2">
        <f>B3+B4</f>
        <v>1047</v>
      </c>
      <c r="C5" s="2">
        <f>SUM(C3:C4)</f>
        <v>139</v>
      </c>
      <c r="D5" s="2">
        <f>B5+C5</f>
        <v>1186</v>
      </c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0.98471824259789875</v>
      </c>
      <c r="C7" s="10">
        <f>C4/C5</f>
        <v>0.14388489208633093</v>
      </c>
      <c r="D7" s="10">
        <f>($B$3*B7+$B$4*C7)/$B$5</f>
        <v>0.97186883131978508</v>
      </c>
      <c r="E7" s="10">
        <f>(B7+C7)/2</f>
        <v>0.56430156734211478</v>
      </c>
    </row>
    <row r="8" spans="1:5" x14ac:dyDescent="0.3">
      <c r="A8" s="2" t="s">
        <v>1</v>
      </c>
      <c r="B8" s="10">
        <f>B3/D3</f>
        <v>0.89652173913043476</v>
      </c>
      <c r="C8" s="10">
        <f>C4/D4</f>
        <v>0.55555555555555558</v>
      </c>
      <c r="D8" s="10">
        <f t="shared" ref="D8:D9" si="0">($B$3*B8+$B$4*C8)/$B$5</f>
        <v>0.89131117663072312</v>
      </c>
      <c r="E8" s="10">
        <f t="shared" ref="E8:E9" si="1">(B8+C8)/2</f>
        <v>0.72603864734299517</v>
      </c>
    </row>
    <row r="9" spans="1:5" x14ac:dyDescent="0.3">
      <c r="A9" s="2" t="s">
        <v>2</v>
      </c>
      <c r="B9" s="10">
        <f>2*B7*B8/(B7+B8)</f>
        <v>0.93855257168866624</v>
      </c>
      <c r="C9" s="10">
        <f>2*C7*C8/(C7+C8)</f>
        <v>0.22857142857142854</v>
      </c>
      <c r="D9" s="10">
        <f t="shared" si="0"/>
        <v>0.92770281209948202</v>
      </c>
      <c r="E9" s="10">
        <f t="shared" si="1"/>
        <v>0.58356200013004744</v>
      </c>
    </row>
    <row r="10" spans="1:5" x14ac:dyDescent="0.3">
      <c r="A10" s="2" t="s">
        <v>3</v>
      </c>
      <c r="B10" s="10">
        <f>(B3+C4)/D5</f>
        <v>0.88617200674536256</v>
      </c>
      <c r="C10" s="10">
        <f>(B3+C4)/D5</f>
        <v>0.88617200674536256</v>
      </c>
      <c r="D10" s="10"/>
      <c r="E10" s="10">
        <f>(B3+C4)/D5</f>
        <v>0.88617200674536256</v>
      </c>
    </row>
    <row r="11" spans="1:5" x14ac:dyDescent="0.3">
      <c r="A11" s="7" t="s">
        <v>19</v>
      </c>
      <c r="B11" s="10">
        <f>B4/B5</f>
        <v>1.5281757402101241E-2</v>
      </c>
      <c r="C11" s="10">
        <f>B4/B5</f>
        <v>1.5281757402101241E-2</v>
      </c>
      <c r="D11" s="2"/>
      <c r="E11" s="10">
        <f>B4/B5</f>
        <v>1.5281757402101241E-2</v>
      </c>
    </row>
    <row r="12" spans="1:5" x14ac:dyDescent="0.3">
      <c r="A12" s="7" t="s">
        <v>20</v>
      </c>
      <c r="B12" s="10">
        <f>C3/C5</f>
        <v>0.85611510791366907</v>
      </c>
      <c r="C12" s="10">
        <f>C3/C5</f>
        <v>0.85611510791366907</v>
      </c>
      <c r="D12" s="2"/>
      <c r="E12" s="10">
        <f>C3/C5</f>
        <v>0.85611510791366907</v>
      </c>
    </row>
    <row r="13" spans="1:5" x14ac:dyDescent="0.3">
      <c r="A13" s="7" t="s">
        <v>21</v>
      </c>
      <c r="B13" s="10">
        <f>$C$3/$D$3</f>
        <v>0.10347826086956521</v>
      </c>
      <c r="C13" s="10">
        <f>$C$3/$D$3</f>
        <v>0.10347826086956521</v>
      </c>
      <c r="D13" s="2"/>
      <c r="E13" s="10">
        <f>$C$3/$D$3</f>
        <v>0.10347826086956521</v>
      </c>
    </row>
    <row r="14" spans="1:5" x14ac:dyDescent="0.3">
      <c r="A14" s="7" t="s">
        <v>22</v>
      </c>
      <c r="B14" s="10">
        <f>$B$4/$D$4</f>
        <v>0.44444444444444442</v>
      </c>
      <c r="C14" s="10">
        <f>$B$4/$D$4</f>
        <v>0.44444444444444442</v>
      </c>
      <c r="D14" s="2"/>
      <c r="E14" s="10">
        <f>$B$4/$D$4</f>
        <v>0.44444444444444442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00C-F099-4913-80DD-F9336941AEBA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10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1092</v>
      </c>
      <c r="C3" s="2">
        <v>58</v>
      </c>
      <c r="D3" s="2">
        <f>B3+C3</f>
        <v>1150</v>
      </c>
      <c r="E3" s="7"/>
    </row>
    <row r="4" spans="1:5" x14ac:dyDescent="0.3">
      <c r="A4" s="2">
        <v>1</v>
      </c>
      <c r="B4" s="2">
        <v>23</v>
      </c>
      <c r="C4" s="2">
        <v>13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1115</v>
      </c>
      <c r="C5" s="2">
        <f>SUM(C3:C4)</f>
        <v>71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0.97937219730941705</v>
      </c>
      <c r="C7" s="10">
        <f>C4/C5</f>
        <v>0.18309859154929578</v>
      </c>
      <c r="D7" s="10">
        <f>($B$3*B7+$B$4*C7)/$B$5</f>
        <v>0.96294682248207808</v>
      </c>
      <c r="E7" s="10">
        <f>(B7+C7)/2</f>
        <v>0.58123539442935646</v>
      </c>
    </row>
    <row r="8" spans="1:5" x14ac:dyDescent="0.3">
      <c r="A8" s="2" t="s">
        <v>1</v>
      </c>
      <c r="B8" s="10">
        <f>B3/D3</f>
        <v>0.94956521739130439</v>
      </c>
      <c r="C8" s="10">
        <f>C4/D4</f>
        <v>0.3611111111111111</v>
      </c>
      <c r="D8" s="10">
        <f t="shared" ref="D8:D9" si="0">($B$3*B8+$B$4*C8)/$B$5</f>
        <v>0.93742670219449331</v>
      </c>
      <c r="E8" s="10">
        <f t="shared" ref="E8:E9" si="1">(B8+C8)/2</f>
        <v>0.65533816425120772</v>
      </c>
    </row>
    <row r="9" spans="1:5" x14ac:dyDescent="0.3">
      <c r="A9" s="2" t="s">
        <v>2</v>
      </c>
      <c r="B9" s="10">
        <f>2*B7*B8/(B7+B8)</f>
        <v>0.96423841059602644</v>
      </c>
      <c r="C9" s="10">
        <f>2*C7*C8/(C7+C8)</f>
        <v>0.24299065420560745</v>
      </c>
      <c r="D9" s="10">
        <f t="shared" si="0"/>
        <v>0.94936065418617932</v>
      </c>
      <c r="E9" s="10">
        <f t="shared" si="1"/>
        <v>0.60361453240081697</v>
      </c>
    </row>
    <row r="10" spans="1:5" x14ac:dyDescent="0.3">
      <c r="A10" s="2" t="s">
        <v>3</v>
      </c>
      <c r="B10" s="10">
        <f>(B3+C4)/D5</f>
        <v>0.93170320404721751</v>
      </c>
      <c r="C10" s="10">
        <f>(B3+C4)/D5</f>
        <v>0.93170320404721751</v>
      </c>
      <c r="D10" s="10"/>
      <c r="E10" s="10">
        <f>(B3+C4)/D5</f>
        <v>0.93170320404721751</v>
      </c>
    </row>
    <row r="11" spans="1:5" x14ac:dyDescent="0.3">
      <c r="A11" s="7" t="s">
        <v>19</v>
      </c>
      <c r="B11" s="10">
        <f>B4/B5</f>
        <v>2.062780269058296E-2</v>
      </c>
      <c r="C11" s="10">
        <f>B4/B5</f>
        <v>2.062780269058296E-2</v>
      </c>
      <c r="D11" s="2"/>
      <c r="E11" s="10">
        <f>B4/B5</f>
        <v>2.062780269058296E-2</v>
      </c>
    </row>
    <row r="12" spans="1:5" x14ac:dyDescent="0.3">
      <c r="A12" s="7" t="s">
        <v>20</v>
      </c>
      <c r="B12" s="10">
        <f>C3/C5</f>
        <v>0.81690140845070425</v>
      </c>
      <c r="C12" s="10">
        <f>C3/C5</f>
        <v>0.81690140845070425</v>
      </c>
      <c r="D12" s="2"/>
      <c r="E12" s="10">
        <f>C3/C5</f>
        <v>0.81690140845070425</v>
      </c>
    </row>
    <row r="13" spans="1:5" x14ac:dyDescent="0.3">
      <c r="A13" s="7" t="s">
        <v>21</v>
      </c>
      <c r="B13" s="10">
        <f>$C$3/$D$3</f>
        <v>5.0434782608695654E-2</v>
      </c>
      <c r="C13" s="10">
        <f>$C$3/$D$3</f>
        <v>5.0434782608695654E-2</v>
      </c>
      <c r="D13" s="2"/>
      <c r="E13" s="10">
        <f>$C$3/$D$3</f>
        <v>5.0434782608695654E-2</v>
      </c>
    </row>
    <row r="14" spans="1:5" x14ac:dyDescent="0.3">
      <c r="A14" s="7" t="s">
        <v>22</v>
      </c>
      <c r="B14" s="10">
        <f>$B$4/$D$4</f>
        <v>0.63888888888888884</v>
      </c>
      <c r="C14" s="10">
        <f>$B$4/$D$4</f>
        <v>0.63888888888888884</v>
      </c>
      <c r="D14" s="2"/>
      <c r="E14" s="10">
        <f>$B$4/$D$4</f>
        <v>0.63888888888888884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0244-8C72-4CAC-92CB-9354466845BB}">
  <dimension ref="A1:E14"/>
  <sheetViews>
    <sheetView workbookViewId="0">
      <selection activeCell="C4" sqref="C4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12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1109</v>
      </c>
      <c r="C3" s="2">
        <v>41</v>
      </c>
      <c r="D3" s="2">
        <f>B3+C3</f>
        <v>1150</v>
      </c>
      <c r="E3" s="7"/>
    </row>
    <row r="4" spans="1:5" x14ac:dyDescent="0.3">
      <c r="A4" s="2">
        <v>1</v>
      </c>
      <c r="B4" s="2">
        <v>29</v>
      </c>
      <c r="C4" s="2">
        <v>7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1138</v>
      </c>
      <c r="C5" s="2">
        <f>SUM(C3:C4)</f>
        <v>48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0.97451669595782076</v>
      </c>
      <c r="C7" s="10">
        <f>C4/C5</f>
        <v>0.14583333333333334</v>
      </c>
      <c r="D7" s="10">
        <f>($B$3*B7+$B$4*C7)/$B$5</f>
        <v>0.95339910587336552</v>
      </c>
      <c r="E7" s="10">
        <f>(B7+C7)/2</f>
        <v>0.56017501464557706</v>
      </c>
    </row>
    <row r="8" spans="1:5" x14ac:dyDescent="0.3">
      <c r="A8" s="2" t="s">
        <v>1</v>
      </c>
      <c r="B8" s="10">
        <f>B3/D3</f>
        <v>0.96434782608695657</v>
      </c>
      <c r="C8" s="10">
        <f>C4/D4</f>
        <v>0.19444444444444445</v>
      </c>
      <c r="D8" s="10">
        <f t="shared" ref="D8:D9" si="0">($B$3*B8+$B$4*C8)/$B$5</f>
        <v>0.94472814412945849</v>
      </c>
      <c r="E8" s="10">
        <f t="shared" ref="E8:E9" si="1">(B8+C8)/2</f>
        <v>0.57939613526570055</v>
      </c>
    </row>
    <row r="9" spans="1:5" x14ac:dyDescent="0.3">
      <c r="A9" s="2" t="s">
        <v>2</v>
      </c>
      <c r="B9" s="10">
        <f>2*B7*B8/(B7+B8)</f>
        <v>0.96940559440559437</v>
      </c>
      <c r="C9" s="10">
        <f>2*C7*C8/(C7+C8)</f>
        <v>0.16666666666666666</v>
      </c>
      <c r="D9" s="10">
        <f t="shared" si="0"/>
        <v>0.94894915424353021</v>
      </c>
      <c r="E9" s="10">
        <f t="shared" si="1"/>
        <v>0.56803613053613056</v>
      </c>
    </row>
    <row r="10" spans="1:5" x14ac:dyDescent="0.3">
      <c r="A10" s="2" t="s">
        <v>3</v>
      </c>
      <c r="B10" s="10">
        <f>(B3+C4)/D5</f>
        <v>0.94097807757166951</v>
      </c>
      <c r="C10" s="10">
        <f>(B3+C4)/D5</f>
        <v>0.94097807757166951</v>
      </c>
      <c r="D10" s="10"/>
      <c r="E10" s="10">
        <f>(B3+C4)/D5</f>
        <v>0.94097807757166951</v>
      </c>
    </row>
    <row r="11" spans="1:5" x14ac:dyDescent="0.3">
      <c r="A11" s="7" t="s">
        <v>19</v>
      </c>
      <c r="B11" s="10">
        <f>B4/B5</f>
        <v>2.5483304042179262E-2</v>
      </c>
      <c r="C11" s="10">
        <f>B4/B5</f>
        <v>2.5483304042179262E-2</v>
      </c>
      <c r="D11" s="2"/>
      <c r="E11" s="10">
        <f>B4/B5</f>
        <v>2.5483304042179262E-2</v>
      </c>
    </row>
    <row r="12" spans="1:5" x14ac:dyDescent="0.3">
      <c r="A12" s="7" t="s">
        <v>20</v>
      </c>
      <c r="B12" s="10">
        <f>C3/C5</f>
        <v>0.85416666666666663</v>
      </c>
      <c r="C12" s="10">
        <f>C3/C5</f>
        <v>0.85416666666666663</v>
      </c>
      <c r="D12" s="2"/>
      <c r="E12" s="10">
        <f>C3/C5</f>
        <v>0.85416666666666663</v>
      </c>
    </row>
    <row r="13" spans="1:5" x14ac:dyDescent="0.3">
      <c r="A13" s="7" t="s">
        <v>21</v>
      </c>
      <c r="B13" s="10">
        <f>$C$3/$D$3</f>
        <v>3.5652173913043476E-2</v>
      </c>
      <c r="C13" s="10">
        <f>$C$3/$D$3</f>
        <v>3.5652173913043476E-2</v>
      </c>
      <c r="D13" s="2"/>
      <c r="E13" s="10">
        <f>$C$3/$D$3</f>
        <v>3.5652173913043476E-2</v>
      </c>
    </row>
    <row r="14" spans="1:5" x14ac:dyDescent="0.3">
      <c r="A14" s="7" t="s">
        <v>22</v>
      </c>
      <c r="B14" s="10">
        <f>$B$4/$D$4</f>
        <v>0.80555555555555558</v>
      </c>
      <c r="C14" s="10">
        <f>$B$4/$D$4</f>
        <v>0.80555555555555558</v>
      </c>
      <c r="D14" s="2"/>
      <c r="E14" s="10">
        <f>$B$4/$D$4</f>
        <v>0.80555555555555558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06C1-BB35-43A2-994E-79DE7ABF3568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14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1131</v>
      </c>
      <c r="C3" s="2">
        <v>19</v>
      </c>
      <c r="D3" s="2">
        <f>B3+C3</f>
        <v>1150</v>
      </c>
      <c r="E3" s="7"/>
    </row>
    <row r="4" spans="1:5" x14ac:dyDescent="0.3">
      <c r="A4" s="2">
        <v>1</v>
      </c>
      <c r="B4" s="2">
        <v>26</v>
      </c>
      <c r="C4" s="2">
        <v>10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1157</v>
      </c>
      <c r="C5" s="2">
        <f>SUM(C3:C4)</f>
        <v>29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0.97752808988764039</v>
      </c>
      <c r="C7" s="10">
        <f>C4/C5</f>
        <v>0.34482758620689657</v>
      </c>
      <c r="D7" s="10">
        <f>($B$3*B7+$B$4*C7)/$B$5</f>
        <v>0.96331010104088211</v>
      </c>
      <c r="E7" s="10">
        <f>(B7+C7)/2</f>
        <v>0.66117783804726848</v>
      </c>
    </row>
    <row r="8" spans="1:5" x14ac:dyDescent="0.3">
      <c r="A8" s="2" t="s">
        <v>1</v>
      </c>
      <c r="B8" s="10">
        <f>B3/D3</f>
        <v>0.98347826086956525</v>
      </c>
      <c r="C8" s="10">
        <f>C4/D4</f>
        <v>0.27777777777777779</v>
      </c>
      <c r="D8" s="10">
        <f t="shared" ref="D8:D9" si="0">($B$3*B8+$B$4*C8)/$B$5</f>
        <v>0.96761982304727789</v>
      </c>
      <c r="E8" s="10">
        <f t="shared" ref="E8:E9" si="1">(B8+C8)/2</f>
        <v>0.63062801932367152</v>
      </c>
    </row>
    <row r="9" spans="1:5" x14ac:dyDescent="0.3">
      <c r="A9" s="2" t="s">
        <v>2</v>
      </c>
      <c r="B9" s="10">
        <f>2*B7*B8/(B7+B8)</f>
        <v>0.98049414824447334</v>
      </c>
      <c r="C9" s="10">
        <f>2*C7*C8/(C7+C8)</f>
        <v>0.30769230769230771</v>
      </c>
      <c r="D9" s="10">
        <f t="shared" si="0"/>
        <v>0.965375005760155</v>
      </c>
      <c r="E9" s="10">
        <f t="shared" si="1"/>
        <v>0.64409322796839052</v>
      </c>
    </row>
    <row r="10" spans="1:5" x14ac:dyDescent="0.3">
      <c r="A10" s="2" t="s">
        <v>3</v>
      </c>
      <c r="B10" s="10">
        <f>(B3+C4)/D5</f>
        <v>0.96205733558178752</v>
      </c>
      <c r="C10" s="10">
        <f>(B3+C4)/D5</f>
        <v>0.96205733558178752</v>
      </c>
      <c r="D10" s="10"/>
      <c r="E10" s="10">
        <f>(B3+C4)/D5</f>
        <v>0.96205733558178752</v>
      </c>
    </row>
    <row r="11" spans="1:5" x14ac:dyDescent="0.3">
      <c r="A11" s="7" t="s">
        <v>19</v>
      </c>
      <c r="B11" s="10">
        <f>B4/B5</f>
        <v>2.247191011235955E-2</v>
      </c>
      <c r="C11" s="10">
        <f>B4/B5</f>
        <v>2.247191011235955E-2</v>
      </c>
      <c r="D11" s="2"/>
      <c r="E11" s="10">
        <f>B4/B5</f>
        <v>2.247191011235955E-2</v>
      </c>
    </row>
    <row r="12" spans="1:5" x14ac:dyDescent="0.3">
      <c r="A12" s="7" t="s">
        <v>20</v>
      </c>
      <c r="B12" s="10">
        <f>C3/C5</f>
        <v>0.65517241379310343</v>
      </c>
      <c r="C12" s="10">
        <f>C3/C5</f>
        <v>0.65517241379310343</v>
      </c>
      <c r="D12" s="2"/>
      <c r="E12" s="10">
        <f>C3/C5</f>
        <v>0.65517241379310343</v>
      </c>
    </row>
    <row r="13" spans="1:5" x14ac:dyDescent="0.3">
      <c r="A13" s="7" t="s">
        <v>21</v>
      </c>
      <c r="B13" s="10">
        <f>$C$3/$D$3</f>
        <v>1.6521739130434782E-2</v>
      </c>
      <c r="C13" s="10">
        <f>$C$3/$D$3</f>
        <v>1.6521739130434782E-2</v>
      </c>
      <c r="D13" s="2"/>
      <c r="E13" s="10">
        <f>$C$3/$D$3</f>
        <v>1.6521739130434782E-2</v>
      </c>
    </row>
    <row r="14" spans="1:5" x14ac:dyDescent="0.3">
      <c r="A14" s="7" t="s">
        <v>22</v>
      </c>
      <c r="B14" s="10">
        <f>$B$4/$D$4</f>
        <v>0.72222222222222221</v>
      </c>
      <c r="C14" s="10">
        <f>$B$4/$D$4</f>
        <v>0.72222222222222221</v>
      </c>
      <c r="D14" s="2"/>
      <c r="E14" s="10">
        <f>$B$4/$D$4</f>
        <v>0.72222222222222221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983-3ED8-4403-914F-9757C8C81957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15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1057</v>
      </c>
      <c r="C3" s="2">
        <v>93</v>
      </c>
      <c r="D3" s="2">
        <f>B3+C3</f>
        <v>1150</v>
      </c>
      <c r="E3" s="7"/>
    </row>
    <row r="4" spans="1:5" x14ac:dyDescent="0.3">
      <c r="A4" s="2">
        <v>1</v>
      </c>
      <c r="B4" s="2">
        <v>19</v>
      </c>
      <c r="C4" s="2">
        <v>17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1076</v>
      </c>
      <c r="C5" s="2">
        <f>SUM(C3:C4)</f>
        <v>110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0.98234200743494426</v>
      </c>
      <c r="C7" s="10">
        <v>0</v>
      </c>
      <c r="D7" s="10">
        <f>($B$3*B7+$B$4*C7)/$B$5</f>
        <v>0.96499581957131608</v>
      </c>
      <c r="E7" s="10">
        <f>(B7+C7)/2</f>
        <v>0.49117100371747213</v>
      </c>
    </row>
    <row r="8" spans="1:5" x14ac:dyDescent="0.3">
      <c r="A8" s="2" t="s">
        <v>1</v>
      </c>
      <c r="B8" s="10">
        <f>B3/D3</f>
        <v>0.9191304347826087</v>
      </c>
      <c r="C8" s="10">
        <f>C4/D4</f>
        <v>0.47222222222222221</v>
      </c>
      <c r="D8" s="10">
        <f t="shared" ref="D8:D9" si="0">($B$3*B8+$B$4*C8)/$B$5</f>
        <v>0.91123893288795499</v>
      </c>
      <c r="E8" s="10">
        <f t="shared" ref="E8:E9" si="1">(B8+C8)/2</f>
        <v>0.69567632850241545</v>
      </c>
    </row>
    <row r="9" spans="1:5" x14ac:dyDescent="0.3">
      <c r="A9" s="2" t="s">
        <v>2</v>
      </c>
      <c r="B9" s="10">
        <f>2*B7*B8/(B7+B8)</f>
        <v>0.94968553459119498</v>
      </c>
      <c r="C9" s="10">
        <v>0</v>
      </c>
      <c r="D9" s="10">
        <f t="shared" si="0"/>
        <v>0.93291599448224261</v>
      </c>
      <c r="E9" s="10">
        <f t="shared" si="1"/>
        <v>0.47484276729559749</v>
      </c>
    </row>
    <row r="10" spans="1:5" x14ac:dyDescent="0.3">
      <c r="A10" s="2" t="s">
        <v>3</v>
      </c>
      <c r="B10" s="10">
        <f>(B3+C4)/D5</f>
        <v>0.90556492411467115</v>
      </c>
      <c r="C10" s="10">
        <f>(B3+C4)/D5</f>
        <v>0.90556492411467115</v>
      </c>
      <c r="D10" s="10"/>
      <c r="E10" s="10">
        <f>(B3+C4)/D5</f>
        <v>0.90556492411467115</v>
      </c>
    </row>
    <row r="11" spans="1:5" x14ac:dyDescent="0.3">
      <c r="A11" s="7" t="s">
        <v>19</v>
      </c>
      <c r="B11" s="10">
        <f>B4/B5</f>
        <v>1.7657992565055763E-2</v>
      </c>
      <c r="C11" s="10">
        <f>B4/B5</f>
        <v>1.7657992565055763E-2</v>
      </c>
      <c r="D11" s="2"/>
      <c r="E11" s="10">
        <f>B4/B5</f>
        <v>1.7657992565055763E-2</v>
      </c>
    </row>
    <row r="12" spans="1:5" x14ac:dyDescent="0.3">
      <c r="A12" s="7" t="s">
        <v>20</v>
      </c>
      <c r="B12" s="10">
        <v>0</v>
      </c>
      <c r="C12" s="10">
        <v>0</v>
      </c>
      <c r="D12" s="2"/>
      <c r="E12" s="10">
        <v>0</v>
      </c>
    </row>
    <row r="13" spans="1:5" x14ac:dyDescent="0.3">
      <c r="A13" s="7" t="s">
        <v>21</v>
      </c>
      <c r="B13" s="10">
        <f>$C$3/$D$3</f>
        <v>8.0869565217391304E-2</v>
      </c>
      <c r="C13" s="10">
        <f>$C$3/$D$3</f>
        <v>8.0869565217391304E-2</v>
      </c>
      <c r="D13" s="2"/>
      <c r="E13" s="10">
        <f>$C$3/$D$3</f>
        <v>8.0869565217391304E-2</v>
      </c>
    </row>
    <row r="14" spans="1:5" x14ac:dyDescent="0.3">
      <c r="A14" s="7" t="s">
        <v>22</v>
      </c>
      <c r="B14" s="10">
        <f>$B$4/$D$4</f>
        <v>0.52777777777777779</v>
      </c>
      <c r="C14" s="10">
        <f>$B$4/$D$4</f>
        <v>0.52777777777777779</v>
      </c>
      <c r="D14" s="2"/>
      <c r="E14" s="10">
        <f>$B$4/$D$4</f>
        <v>0.52777777777777779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4C11-DA30-4D9A-A9C1-56581E3D7580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16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1092</v>
      </c>
      <c r="C3" s="2">
        <v>58</v>
      </c>
      <c r="D3" s="2">
        <f>B3+C3</f>
        <v>1150</v>
      </c>
      <c r="E3" s="7"/>
    </row>
    <row r="4" spans="1:5" x14ac:dyDescent="0.3">
      <c r="A4" s="2">
        <v>1</v>
      </c>
      <c r="B4" s="2">
        <v>26</v>
      </c>
      <c r="C4" s="2">
        <v>10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1118</v>
      </c>
      <c r="C5" s="2">
        <f>SUM(C3:C4)</f>
        <v>68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0.97674418604651159</v>
      </c>
      <c r="C7" s="10">
        <v>0</v>
      </c>
      <c r="D7" s="10">
        <f>($B$3*B7+$B$4*C7)/$B$5</f>
        <v>0.95402920497566235</v>
      </c>
      <c r="E7" s="10">
        <f>(B7+C7)/2</f>
        <v>0.48837209302325579</v>
      </c>
    </row>
    <row r="8" spans="1:5" x14ac:dyDescent="0.3">
      <c r="A8" s="2" t="s">
        <v>1</v>
      </c>
      <c r="B8" s="10">
        <f>B3/D3</f>
        <v>0.94956521739130439</v>
      </c>
      <c r="C8" s="10">
        <f>C4/D4</f>
        <v>0.27777777777777779</v>
      </c>
      <c r="D8" s="10">
        <f t="shared" ref="D8:D9" si="0">($B$3*B8+$B$4*C8)/$B$5</f>
        <v>0.9339422536793619</v>
      </c>
      <c r="E8" s="10">
        <f t="shared" ref="E8:E9" si="1">(B8+C8)/2</f>
        <v>0.61367149758454109</v>
      </c>
    </row>
    <row r="9" spans="1:5" x14ac:dyDescent="0.3">
      <c r="A9" s="2" t="s">
        <v>2</v>
      </c>
      <c r="B9" s="10">
        <f>2*B7*B8/(B7+B8)</f>
        <v>0.96296296296296302</v>
      </c>
      <c r="C9" s="10">
        <v>0</v>
      </c>
      <c r="D9" s="10">
        <f t="shared" si="0"/>
        <v>0.94056847545219646</v>
      </c>
      <c r="E9" s="10">
        <f t="shared" si="1"/>
        <v>0.48148148148148151</v>
      </c>
    </row>
    <row r="10" spans="1:5" x14ac:dyDescent="0.3">
      <c r="A10" s="2" t="s">
        <v>3</v>
      </c>
      <c r="B10" s="10">
        <f>(B3+C4)/D5</f>
        <v>0.92917369308600339</v>
      </c>
      <c r="C10" s="10">
        <f>(B3+C4)/D5</f>
        <v>0.92917369308600339</v>
      </c>
      <c r="D10" s="10"/>
      <c r="E10" s="10">
        <f>(B3+C4)/D5</f>
        <v>0.92917369308600339</v>
      </c>
    </row>
    <row r="11" spans="1:5" x14ac:dyDescent="0.3">
      <c r="A11" s="7" t="s">
        <v>19</v>
      </c>
      <c r="B11" s="10">
        <f>B4/B5</f>
        <v>2.3255813953488372E-2</v>
      </c>
      <c r="C11" s="10">
        <f>B4/B5</f>
        <v>2.3255813953488372E-2</v>
      </c>
      <c r="D11" s="2"/>
      <c r="E11" s="10">
        <f>B4/B5</f>
        <v>2.3255813953488372E-2</v>
      </c>
    </row>
    <row r="12" spans="1:5" x14ac:dyDescent="0.3">
      <c r="A12" s="7" t="s">
        <v>20</v>
      </c>
      <c r="B12" s="10">
        <v>0</v>
      </c>
      <c r="C12" s="10">
        <v>0</v>
      </c>
      <c r="D12" s="2"/>
      <c r="E12" s="10">
        <v>0</v>
      </c>
    </row>
    <row r="13" spans="1:5" x14ac:dyDescent="0.3">
      <c r="A13" s="7" t="s">
        <v>21</v>
      </c>
      <c r="B13" s="10">
        <f>$C$3/$D$3</f>
        <v>5.0434782608695654E-2</v>
      </c>
      <c r="C13" s="10">
        <f>$C$3/$D$3</f>
        <v>5.0434782608695654E-2</v>
      </c>
      <c r="D13" s="2"/>
      <c r="E13" s="10">
        <f>$C$3/$D$3</f>
        <v>5.0434782608695654E-2</v>
      </c>
    </row>
    <row r="14" spans="1:5" x14ac:dyDescent="0.3">
      <c r="A14" s="7" t="s">
        <v>22</v>
      </c>
      <c r="B14" s="10">
        <f>$B$4/$D$4</f>
        <v>0.72222222222222221</v>
      </c>
      <c r="C14" s="10">
        <f>$B$4/$D$4</f>
        <v>0.72222222222222221</v>
      </c>
      <c r="D14" s="2"/>
      <c r="E14" s="10">
        <f>$B$4/$D$4</f>
        <v>0.72222222222222221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D32F-A4E4-40DD-A679-86B8A3F92423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23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1110</v>
      </c>
      <c r="C3" s="2">
        <v>40</v>
      </c>
      <c r="D3" s="2">
        <f>B3+C3</f>
        <v>1150</v>
      </c>
      <c r="E3" s="7"/>
    </row>
    <row r="4" spans="1:5" x14ac:dyDescent="0.3">
      <c r="A4" s="2">
        <v>1</v>
      </c>
      <c r="B4" s="2">
        <v>23</v>
      </c>
      <c r="C4" s="2">
        <v>13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1133</v>
      </c>
      <c r="C5" s="2">
        <f>SUM(C3:C4)</f>
        <v>53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0.97969991173874671</v>
      </c>
      <c r="C7" s="10">
        <f>C4/C5</f>
        <v>0.24528301886792453</v>
      </c>
      <c r="D7" s="10">
        <f>($B$3*B7+$B$4*C7)/$B$5</f>
        <v>0.96479118399291364</v>
      </c>
      <c r="E7" s="10">
        <f>(B7+C7)/2</f>
        <v>0.61249146530333565</v>
      </c>
    </row>
    <row r="8" spans="1:5" x14ac:dyDescent="0.3">
      <c r="A8" s="2" t="s">
        <v>1</v>
      </c>
      <c r="B8" s="10">
        <f>B3/D3</f>
        <v>0.9652173913043478</v>
      </c>
      <c r="C8" s="10">
        <f>C4/D4</f>
        <v>0.3611111111111111</v>
      </c>
      <c r="D8" s="10">
        <f t="shared" ref="D8:D9" si="0">($B$3*B8+$B$4*C8)/$B$5</f>
        <v>0.95295398049724767</v>
      </c>
      <c r="E8" s="10">
        <f t="shared" ref="E8:E9" si="1">(B8+C8)/2</f>
        <v>0.66316425120772948</v>
      </c>
    </row>
    <row r="9" spans="1:5" x14ac:dyDescent="0.3">
      <c r="A9" s="2" t="s">
        <v>2</v>
      </c>
      <c r="B9" s="10">
        <f>2*B7*B8/(B7+B8)</f>
        <v>0.97240473061760846</v>
      </c>
      <c r="C9" s="10">
        <f>2*C7*C8/(C7+C8)</f>
        <v>0.29213483146067415</v>
      </c>
      <c r="D9" s="10">
        <f t="shared" si="0"/>
        <v>0.9585951916232488</v>
      </c>
      <c r="E9" s="10">
        <f t="shared" si="1"/>
        <v>0.63226978103914133</v>
      </c>
    </row>
    <row r="10" spans="1:5" x14ac:dyDescent="0.3">
      <c r="A10" s="2" t="s">
        <v>3</v>
      </c>
      <c r="B10" s="10">
        <f>(B3+C4)/D5</f>
        <v>0.94688026981450257</v>
      </c>
      <c r="C10" s="10">
        <f>(B3+C4)/D5</f>
        <v>0.94688026981450257</v>
      </c>
      <c r="D10" s="10"/>
      <c r="E10" s="10">
        <f>(B3+C4)/D5</f>
        <v>0.94688026981450257</v>
      </c>
    </row>
    <row r="11" spans="1:5" x14ac:dyDescent="0.3">
      <c r="A11" s="7" t="s">
        <v>19</v>
      </c>
      <c r="B11" s="10">
        <f>B4/B5</f>
        <v>2.0300088261253312E-2</v>
      </c>
      <c r="C11" s="10">
        <f>B4/B5</f>
        <v>2.0300088261253312E-2</v>
      </c>
      <c r="D11" s="2"/>
      <c r="E11" s="10">
        <f>B4/B5</f>
        <v>2.0300088261253312E-2</v>
      </c>
    </row>
    <row r="12" spans="1:5" x14ac:dyDescent="0.3">
      <c r="A12" s="7" t="s">
        <v>20</v>
      </c>
      <c r="B12" s="10">
        <f>C3/C5</f>
        <v>0.75471698113207553</v>
      </c>
      <c r="C12" s="10">
        <f>C3/C5</f>
        <v>0.75471698113207553</v>
      </c>
      <c r="D12" s="2"/>
      <c r="E12" s="10">
        <f>C3/C5</f>
        <v>0.75471698113207553</v>
      </c>
    </row>
    <row r="13" spans="1:5" x14ac:dyDescent="0.3">
      <c r="A13" s="7" t="s">
        <v>21</v>
      </c>
      <c r="B13" s="10">
        <f>$C$3/$D$3</f>
        <v>3.4782608695652174E-2</v>
      </c>
      <c r="C13" s="10">
        <f>$C$3/$D$3</f>
        <v>3.4782608695652174E-2</v>
      </c>
      <c r="D13" s="2"/>
      <c r="E13" s="10">
        <f>$C$3/$D$3</f>
        <v>3.4782608695652174E-2</v>
      </c>
    </row>
    <row r="14" spans="1:5" x14ac:dyDescent="0.3">
      <c r="A14" s="7" t="s">
        <v>22</v>
      </c>
      <c r="B14" s="10">
        <f>$B$4/$D$4</f>
        <v>0.63888888888888884</v>
      </c>
      <c r="C14" s="10">
        <f>$B$4/$D$4</f>
        <v>0.63888888888888884</v>
      </c>
      <c r="D14" s="2"/>
      <c r="E14" s="10">
        <f>$B$4/$D$4</f>
        <v>0.63888888888888884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RF</vt:lpstr>
      <vt:lpstr>SGD</vt:lpstr>
      <vt:lpstr>LSVC</vt:lpstr>
      <vt:lpstr>SVC</vt:lpstr>
      <vt:lpstr>XGB</vt:lpstr>
      <vt:lpstr>CatBoost</vt:lpstr>
      <vt:lpstr>LRCV</vt:lpstr>
      <vt:lpstr>LR</vt:lpstr>
      <vt:lpstr>MLP</vt:lpstr>
      <vt:lpstr>Hard</vt:lpstr>
      <vt:lpstr>Soft</vt:lpstr>
      <vt:lpstr>AVG</vt:lpstr>
      <vt:lpstr>All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2020-12-17T10:14:09Z</dcterms:created>
  <dcterms:modified xsi:type="dcterms:W3CDTF">2021-01-08T20:33:10Z</dcterms:modified>
</cp:coreProperties>
</file>