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edhat\Desktop\"/>
    </mc:Choice>
  </mc:AlternateContent>
  <xr:revisionPtr revIDLastSave="0" documentId="13_ncr:1_{A72A6653-9E72-435B-A4BE-7EC9DB17869E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dataonlin" sheetId="1" r:id="rId1"/>
    <sheet name="الشهادة" sheetId="2" r:id="rId2"/>
  </sheets>
  <definedNames>
    <definedName name="mydata">dataonlin!$A$4:$P$121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I13" i="2"/>
  <c r="H13" i="2"/>
  <c r="G13" i="2"/>
  <c r="F13" i="2"/>
  <c r="E13" i="2"/>
  <c r="D13" i="2"/>
  <c r="C13" i="2"/>
  <c r="H8" i="2"/>
  <c r="G8" i="2"/>
  <c r="F8" i="2"/>
  <c r="E8" i="2"/>
  <c r="D8" i="2"/>
  <c r="H3" i="2"/>
  <c r="C3" i="2"/>
</calcChain>
</file>

<file path=xl/sharedStrings.xml><?xml version="1.0" encoding="utf-8"?>
<sst xmlns="http://schemas.openxmlformats.org/spreadsheetml/2006/main" count="294" uniqueCount="145">
  <si>
    <t>الرقم القومى</t>
  </si>
  <si>
    <t xml:space="preserve"> اسم الطالب</t>
  </si>
  <si>
    <t>اللغة العربية والخط العربي</t>
  </si>
  <si>
    <t>اللغة الانجليزية</t>
  </si>
  <si>
    <t>الدراسات الاجتماعية</t>
  </si>
  <si>
    <t>رياضيات</t>
  </si>
  <si>
    <t>العلوم</t>
  </si>
  <si>
    <t>مجموع كلي</t>
  </si>
  <si>
    <t>نشاط اختياري 1</t>
  </si>
  <si>
    <t>نشاط اختياري 2</t>
  </si>
  <si>
    <t>التربية الفنية</t>
  </si>
  <si>
    <t>الكمبيوتر وتكنولوجيا المعلومات</t>
  </si>
  <si>
    <t>التربية الدينية</t>
  </si>
  <si>
    <t>التربية الرياضية</t>
  </si>
  <si>
    <t>التربية الموسيقية</t>
  </si>
  <si>
    <t>احمد تهامي حسانين تهامي حسانين</t>
  </si>
  <si>
    <t>احمد سامي جمال عبد العزيز عبد الله</t>
  </si>
  <si>
    <t>احمد عادل محمد يوسف السيد بلتاجى</t>
  </si>
  <si>
    <t>ادم محمد كامل عبدالحميد كامل</t>
  </si>
  <si>
    <t>اياد النبراوى السيد محمد على النبراوى</t>
  </si>
  <si>
    <t>زياد اسلام حمدي عبد العزيز حسيني</t>
  </si>
  <si>
    <t>عبد الرحمن احمد رفاعي محمد بنداري النبراوي</t>
  </si>
  <si>
    <t>عدى احمد تهامى السيد يوسف</t>
  </si>
  <si>
    <t>فتحي اشرف فتحي صبيح عواد</t>
  </si>
  <si>
    <t>محمد احمد رشاد محمد يوسف حسانين</t>
  </si>
  <si>
    <t>محمد حمدي محمدي السيد محمد نصار</t>
  </si>
  <si>
    <t>محمد هلال السيد عبد المقصود</t>
  </si>
  <si>
    <t>مؤمن محمد بيومى يوسف حسانين يوسف</t>
  </si>
  <si>
    <t>هاني ايمن السعيد علي السيد مبارك</t>
  </si>
  <si>
    <t>يوسف عصام محمود حسن محمد الدراوي</t>
  </si>
  <si>
    <t>امنيه احمد اسامه فهمي فايز منصور</t>
  </si>
  <si>
    <t>جنا ابراهيم حسن محمود احمد ابراهيم</t>
  </si>
  <si>
    <t>جنه السيد شحته عبدالوهاب محمد احمد</t>
  </si>
  <si>
    <t>حنان محمد عبدالحميد محمود بيومى النبراوى</t>
  </si>
  <si>
    <t>دينا جمعه سعد صبيح عواد</t>
  </si>
  <si>
    <t>رانا محمد يوسف عبد الحليم احمد</t>
  </si>
  <si>
    <t>سلمى ياسر عبدالرحمن غريب محمد حسانين يوسف</t>
  </si>
  <si>
    <t>سما وليد عدلى فهيم عبدالمجيد</t>
  </si>
  <si>
    <t>شهد السيد ابراهيم محمد محمد سالم</t>
  </si>
  <si>
    <t>فاطمة غريب ابراهيم غريب بدوي</t>
  </si>
  <si>
    <t>فاطمه السعيد السيد عبدالمقصود</t>
  </si>
  <si>
    <t>مريم فهيم عدلي فهيم عبد المجيد احمد</t>
  </si>
  <si>
    <t>ملك السيد علي عطية يوسف</t>
  </si>
  <si>
    <t>نجلاء ميمى فوزى على الشموتى</t>
  </si>
  <si>
    <t>نورهان سلامة محمود محمد محمد سالم</t>
  </si>
  <si>
    <t>احمد حمدان فؤاد محمد على النبراوى</t>
  </si>
  <si>
    <t>اسلام  محمد مهدى محمد مصطفى</t>
  </si>
  <si>
    <t>ايمن فوزي عبد الوهاب حسانين يوسف</t>
  </si>
  <si>
    <t>خالد عاطف طلعت الهادي الشموتي</t>
  </si>
  <si>
    <t>رافت طلعت محمد احمد حجازي</t>
  </si>
  <si>
    <t>سيف ناصر محمود تهامى حسانين</t>
  </si>
  <si>
    <t>على رياض السيد يوسف حسانين</t>
  </si>
  <si>
    <t>كامل النبراوى احمد عبدالحليم احمد بيومى</t>
  </si>
  <si>
    <t>محمد احمد السيد محمد محمد سالم</t>
  </si>
  <si>
    <t>محمد بيومي السعيد بيومي بلال</t>
  </si>
  <si>
    <t>محمد حمدى عبدالحميد محمد سليمان</t>
  </si>
  <si>
    <t>محمد رضا محمد عبد الفتاح محمد</t>
  </si>
  <si>
    <t>محمد عاطف احمد حسن محمد</t>
  </si>
  <si>
    <t>محمود محمد صبحي حسين بكري الدراوي</t>
  </si>
  <si>
    <t>مهند محمد عبد ربه السيد تهامي حسانين</t>
  </si>
  <si>
    <t>مؤمن رفيق السيد محمد على النبراوى</t>
  </si>
  <si>
    <t>يوسف اسامه شحته محمد محمد سالم</t>
  </si>
  <si>
    <t>ايات ايمن بيومى محمود بيومى النبراوى</t>
  </si>
  <si>
    <t>جنا صبحى رشاد رشاد محمد يوسف حسانين</t>
  </si>
  <si>
    <t>جنا مصطفى جمعه محمد على منصور</t>
  </si>
  <si>
    <t>جنى جلال بيومى تهامى مصطفى</t>
  </si>
  <si>
    <t>حنان حسين مصطفى احمد مصطفى عمارة</t>
  </si>
  <si>
    <t>رغد السعيد احمد محمد يوسف منصور</t>
  </si>
  <si>
    <t>سلمى فارس عاطف احمد إبراهيم</t>
  </si>
  <si>
    <t>فرحه محمد عطا عبد الوهاب محمد</t>
  </si>
  <si>
    <t>كريمة سمير سعيد تهامي محمد عمارة</t>
  </si>
  <si>
    <t>لميس وائل جوده محمد تهامى الطويل</t>
  </si>
  <si>
    <t>مريم عمرو ابراهيم غريب محمد</t>
  </si>
  <si>
    <t>ملك باسم عزت عبدالفتاح الشموتى</t>
  </si>
  <si>
    <t>ملك محمود كمال ابراهيم عبد الهادى علي</t>
  </si>
  <si>
    <t>الصف</t>
  </si>
  <si>
    <t>الأول الاعدادى</t>
  </si>
  <si>
    <t>احمد حمدي طلعت الهادي الشموتي</t>
  </si>
  <si>
    <t>احمد محمود احمد تهامى</t>
  </si>
  <si>
    <t>رفعت السعيد احمد الهادى</t>
  </si>
  <si>
    <t>زياد غريب ابراهيم غريب</t>
  </si>
  <si>
    <t>سيف الدين حسن محمد محمد علي النبراوي</t>
  </si>
  <si>
    <t>شكرى محمود شكرى عبدالحميد عبدالمحسن</t>
  </si>
  <si>
    <t>عبد العزيز محمد عبد العزيز السيد تهامي</t>
  </si>
  <si>
    <t>على احمد محمد عبد المقصود</t>
  </si>
  <si>
    <t>عمر السيد عزت محمد النبراوي</t>
  </si>
  <si>
    <t>محمد احمد السعيد علي السيد مبارك</t>
  </si>
  <si>
    <t>محمد اسامه عبدالحميد عبدالمقصود</t>
  </si>
  <si>
    <t>محمد السعيد صلاح على عبدالمحسن شحاته</t>
  </si>
  <si>
    <t>محمد السيد حسنى صالح عبدالفتاح</t>
  </si>
  <si>
    <t>محمد حماده حسين مهدى ابوزيد</t>
  </si>
  <si>
    <t>محمد سامح جمال محروس</t>
  </si>
  <si>
    <t>محمد شريف فكرى السعيد</t>
  </si>
  <si>
    <t>محمد عادل غريب محمد النبراوى</t>
  </si>
  <si>
    <t>محمد وائل حسن السيد حسن</t>
  </si>
  <si>
    <t>ياسين محمد محمود محمدى</t>
  </si>
  <si>
    <t>اسماء عمرو محمد السيد سليمان</t>
  </si>
  <si>
    <t>الاء على بيومى يوسف حسانين</t>
  </si>
  <si>
    <t>بسنت أمير شحته محمد محمد سالم</t>
  </si>
  <si>
    <t>رفيده وائل ابراهيم بكرى</t>
  </si>
  <si>
    <t>روان سامح سعد محمد</t>
  </si>
  <si>
    <t>رؤى عماد على حنفى على النبراوى</t>
  </si>
  <si>
    <t>ريماس محمود احمد عبد المقصود محمد</t>
  </si>
  <si>
    <t>سلوى فوزى حسينى بكرى</t>
  </si>
  <si>
    <t>مريم حمدى محمد صابر</t>
  </si>
  <si>
    <t>مريم عيسى عبد المحسن عبد الفتاح</t>
  </si>
  <si>
    <t>هبه احمد رشاد محمد يوسف حسانين</t>
  </si>
  <si>
    <t>هنا نبيل تهامي السيد يوسف</t>
  </si>
  <si>
    <t>احمد احمد احمد تهامى حسانين</t>
  </si>
  <si>
    <t>احمد اسامة عبد المجيد محمد بكري</t>
  </si>
  <si>
    <t>احمد حمدى احمد يوسف السيد بلتاجى</t>
  </si>
  <si>
    <t>سعد وجيه سعد صبيح عواد</t>
  </si>
  <si>
    <t>طاهر هشام تهامى تهامى حسانين يوسف</t>
  </si>
  <si>
    <t>عزت هانى عزت على</t>
  </si>
  <si>
    <t>على حمدى السيد ابراهيم محمد ابراهيم</t>
  </si>
  <si>
    <t>علي محمد علي ابراهيم محمد</t>
  </si>
  <si>
    <t>عمر جمعه خضير محمد</t>
  </si>
  <si>
    <t>عمر كمال محمود تهامى حسانين</t>
  </si>
  <si>
    <t>محمد حمدي حسانين تهامى حسانين يوسف</t>
  </si>
  <si>
    <t>محمد رضا عمر عبد الرؤف</t>
  </si>
  <si>
    <t>محمد مصطفى السعيد محمد دنيا</t>
  </si>
  <si>
    <t>غ</t>
  </si>
  <si>
    <t>محمود اشرف محمود تهامى حسانين</t>
  </si>
  <si>
    <t>معاذ مصطفى محمد عبد الفتاح</t>
  </si>
  <si>
    <t>يوسف محمد حسن محمود احمد</t>
  </si>
  <si>
    <t>سامية مدحت رضا على</t>
  </si>
  <si>
    <t>سماء هانى محمد المهدى عبدالحليم</t>
  </si>
  <si>
    <t>مريم احمد حامد احمد زعزوع</t>
  </si>
  <si>
    <t>مريم محمد محمود عبدالرحمن زين</t>
  </si>
  <si>
    <t>ملك سمير سعيد تهامي محمد  عمارة</t>
  </si>
  <si>
    <t>منه الله محمد عبدالخالق مرسى جعفر</t>
  </si>
  <si>
    <t>نرمين محمد محمود محمد</t>
  </si>
  <si>
    <t>نور مسعد دسوق عبد الله تهامي حسانين</t>
  </si>
  <si>
    <t>هنا محمد صلاح بلتاجى السيد بلتاجى</t>
  </si>
  <si>
    <t>كريم مروان محمد فتحى</t>
  </si>
  <si>
    <t>معفى</t>
  </si>
  <si>
    <t>الثانى الاعدادى</t>
  </si>
  <si>
    <t>المادة</t>
  </si>
  <si>
    <t>نهاية كبرى</t>
  </si>
  <si>
    <t>نهاية صغرى</t>
  </si>
  <si>
    <t>اسم الطالب</t>
  </si>
  <si>
    <t>اكتب الرقم القومى للطالب</t>
  </si>
  <si>
    <t>درجة الطالب</t>
  </si>
  <si>
    <t>مواد نجاح ورسوب وهى مواد أساسية وتضاف الى المجموع الكلى للطالب</t>
  </si>
  <si>
    <t>مواد نجاح ورسوب وهى مواد غير مضافة الى المجموع الكلى للطالب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</si>
</sst>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"/>
  </numFmts>
  <fonts count="14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b/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12"/>
      <name val="Arial"/>
      <family val="2"/>
      <charset val="178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92D050"/>
        </stop>
      </gradientFill>
    </fill>
    <fill>
      <gradientFill type="path" left="0.5" right="0.5" top="0.5" bottom="0.5">
        <stop position="0">
          <color theme="0"/>
        </stop>
        <stop position="1">
          <color rgb="FF00B0F0"/>
        </stop>
      </gradientFill>
    </fill>
    <fill>
      <gradientFill type="path" left="0.5" right="0.5" top="0.5" bottom="0.5">
        <stop position="0">
          <color theme="0"/>
        </stop>
        <stop position="1">
          <color rgb="FF9553DD"/>
        </stop>
      </gradientFill>
    </fill>
    <fill>
      <gradientFill type="path" left="0.5" right="0.5" top="0.5" bottom="0.5">
        <stop position="0">
          <color theme="0"/>
        </stop>
        <stop position="1">
          <color theme="9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8">
    <xf numFmtId="0" fontId="0" fillId="0" borderId="0"/>
    <xf numFmtId="164" fontId="1" fillId="0" borderId="0"/>
    <xf numFmtId="0" fontId="1" fillId="0" borderId="0"/>
    <xf numFmtId="164" fontId="7" fillId="4" borderId="4">
      <alignment horizontal="center" vertical="center" shrinkToFit="1" readingOrder="2"/>
      <protection locked="0"/>
    </xf>
    <xf numFmtId="164" fontId="7" fillId="5" borderId="4" applyAlignment="0">
      <alignment horizontal="center" vertical="center" shrinkToFit="1" readingOrder="2"/>
      <protection locked="0"/>
    </xf>
    <xf numFmtId="0" fontId="10" fillId="6" borderId="4" applyFont="0" applyAlignment="0" applyProtection="0">
      <alignment horizontal="center" vertical="center"/>
    </xf>
    <xf numFmtId="164" fontId="7" fillId="7" borderId="4">
      <alignment horizontal="center" vertical="center" shrinkToFit="1" readingOrder="2"/>
      <protection locked="0"/>
    </xf>
    <xf numFmtId="164" fontId="7" fillId="8" borderId="4">
      <alignment horizontal="center" vertical="center" shrinkToFit="1" readingOrder="2"/>
      <protection locked="0"/>
    </xf>
  </cellStyleXfs>
  <cellXfs count="35">
    <xf numFmtId="0" fontId="0" fillId="0" borderId="0" xfId="0"/>
    <xf numFmtId="164" fontId="4" fillId="2" borderId="1" xfId="1" applyFont="1" applyFill="1" applyBorder="1" applyAlignment="1" applyProtection="1">
      <alignment horizontal="center" vertical="center" wrapText="1" shrinkToFit="1"/>
      <protection locked="0"/>
    </xf>
    <xf numFmtId="164" fontId="5" fillId="2" borderId="1" xfId="1" applyFont="1" applyFill="1" applyBorder="1" applyAlignment="1" applyProtection="1">
      <alignment horizontal="center" vertical="center" wrapText="1" shrinkToFit="1"/>
      <protection locked="0"/>
    </xf>
    <xf numFmtId="164" fontId="6" fillId="2" borderId="1" xfId="1" applyFont="1" applyFill="1" applyBorder="1" applyAlignment="1" applyProtection="1">
      <alignment horizontal="center" vertical="center" shrinkToFit="1" readingOrder="2"/>
      <protection locked="0"/>
    </xf>
    <xf numFmtId="1" fontId="7" fillId="3" borderId="2" xfId="0" applyNumberFormat="1" applyFont="1" applyFill="1" applyBorder="1" applyAlignment="1" applyProtection="1">
      <alignment horizontal="center" vertical="center" shrinkToFit="1" readingOrder="2"/>
      <protection locked="0"/>
    </xf>
    <xf numFmtId="164" fontId="8" fillId="0" borderId="1" xfId="1" applyFont="1" applyBorder="1" applyAlignment="1" applyProtection="1">
      <alignment horizontal="right" vertical="center" shrinkToFit="1"/>
      <protection hidden="1"/>
    </xf>
    <xf numFmtId="165" fontId="9" fillId="0" borderId="1" xfId="2" applyNumberFormat="1" applyFont="1" applyBorder="1" applyAlignment="1" applyProtection="1">
      <alignment horizontal="center" vertical="center" shrinkToFit="1" readingOrder="2"/>
      <protection hidden="1"/>
    </xf>
    <xf numFmtId="164" fontId="5" fillId="2" borderId="3" xfId="1" applyFont="1" applyFill="1" applyBorder="1" applyAlignment="1" applyProtection="1">
      <alignment horizontal="center" vertical="center" wrapText="1" shrinkToFit="1"/>
      <protection locked="0"/>
    </xf>
    <xf numFmtId="164" fontId="7" fillId="4" borderId="4" xfId="3">
      <alignment horizontal="center" vertical="center" shrinkToFit="1" readingOrder="2"/>
      <protection locked="0"/>
    </xf>
    <xf numFmtId="164" fontId="7" fillId="5" borderId="4" xfId="4" applyAlignment="1">
      <alignment horizontal="center" vertical="center" shrinkToFit="1" readingOrder="2"/>
      <protection locked="0"/>
    </xf>
    <xf numFmtId="0" fontId="7" fillId="6" borderId="4" xfId="5" applyFont="1" applyAlignment="1" applyProtection="1">
      <alignment horizontal="center" vertical="center" wrapText="1" shrinkToFit="1"/>
      <protection locked="0"/>
    </xf>
    <xf numFmtId="164" fontId="7" fillId="5" borderId="4" xfId="4" applyAlignment="1">
      <alignment horizontal="center" vertical="center"/>
      <protection locked="0"/>
    </xf>
    <xf numFmtId="164" fontId="7" fillId="5" borderId="5" xfId="4" applyBorder="1" applyAlignment="1">
      <alignment horizontal="center" vertical="center"/>
      <protection locked="0"/>
    </xf>
    <xf numFmtId="0" fontId="7" fillId="6" borderId="4" xfId="5" applyFont="1" applyAlignment="1" applyProtection="1">
      <alignment horizontal="center" vertical="center" shrinkToFit="1" readingOrder="2"/>
      <protection locked="0"/>
    </xf>
    <xf numFmtId="164" fontId="7" fillId="4" borderId="6" xfId="3" applyBorder="1">
      <alignment horizontal="center" vertical="center" shrinkToFit="1" readingOrder="2"/>
      <protection locked="0"/>
    </xf>
    <xf numFmtId="0" fontId="11" fillId="6" borderId="4" xfId="5" applyFont="1" applyAlignment="1">
      <alignment horizontal="center" vertical="center"/>
    </xf>
    <xf numFmtId="0" fontId="8" fillId="6" borderId="4" xfId="5" applyFont="1" applyAlignment="1" applyProtection="1">
      <alignment horizontal="center" vertical="center" shrinkToFit="1" readingOrder="2"/>
      <protection locked="0"/>
    </xf>
    <xf numFmtId="0" fontId="12" fillId="0" borderId="0" xfId="0" applyFont="1"/>
    <xf numFmtId="0" fontId="13" fillId="6" borderId="4" xfId="5" applyFont="1" applyAlignment="1">
      <alignment horizontal="center" vertical="center"/>
    </xf>
    <xf numFmtId="0" fontId="2" fillId="6" borderId="4" xfId="5" applyFont="1" applyAlignment="1" applyProtection="1">
      <alignment horizontal="center" vertical="center" wrapText="1" shrinkToFit="1"/>
      <protection locked="0"/>
    </xf>
    <xf numFmtId="0" fontId="11" fillId="10" borderId="5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164" fontId="7" fillId="7" borderId="4" xfId="6">
      <alignment horizontal="center" vertical="center" shrinkToFit="1" readingOrder="2"/>
      <protection locked="0"/>
    </xf>
    <xf numFmtId="0" fontId="11" fillId="6" borderId="4" xfId="5" applyFont="1" applyAlignment="1">
      <alignment horizontal="center" vertical="center"/>
    </xf>
    <xf numFmtId="1" fontId="7" fillId="8" borderId="4" xfId="7" applyNumberFormat="1" applyAlignment="1">
      <alignment horizontal="center" vertical="center" shrinkToFit="1" readingOrder="1"/>
      <protection locked="0"/>
    </xf>
    <xf numFmtId="164" fontId="7" fillId="4" borderId="5" xfId="3" applyBorder="1">
      <alignment horizontal="center" vertical="center" shrinkToFit="1" readingOrder="2"/>
      <protection locked="0"/>
    </xf>
    <xf numFmtId="164" fontId="7" fillId="4" borderId="6" xfId="3" applyBorder="1">
      <alignment horizontal="center" vertical="center" shrinkToFit="1" readingOrder="2"/>
      <protection locked="0"/>
    </xf>
    <xf numFmtId="0" fontId="2" fillId="6" borderId="4" xfId="5" applyFont="1" applyAlignment="1" applyProtection="1">
      <alignment horizontal="center" vertical="center" wrapText="1" shrinkToFit="1"/>
      <protection locked="0"/>
    </xf>
    <xf numFmtId="164" fontId="7" fillId="5" borderId="4" xfId="4" applyAlignment="1">
      <alignment horizontal="center" vertical="center" shrinkToFit="1" readingOrder="2"/>
      <protection locked="0"/>
    </xf>
    <xf numFmtId="0" fontId="11" fillId="9" borderId="5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164" fontId="3" fillId="2" borderId="1" xfId="1" applyFont="1" applyFill="1" applyBorder="1" applyAlignment="1" applyProtection="1">
      <alignment vertical="center" shrinkToFit="1"/>
      <protection locked="0"/>
    </xf>
    <xf numFmtId="164" fontId="2" fillId="2" borderId="1" xfId="1" applyFont="1" applyFill="1" applyBorder="1" applyAlignment="1" applyProtection="1">
      <alignment vertical="center"/>
      <protection locked="0"/>
    </xf>
  </cellXfs>
  <cellStyles count="8">
    <cellStyle name="Normal_Sheet1" xfId="2" xr:uid="{8E3061B7-2D1B-43C3-A1FE-8DE6A63C1C06}"/>
    <cellStyle name="Normal_ملاحق 2011" xfId="1" xr:uid="{AD2B8EFD-1CC2-446C-8A9E-C465113B899D}"/>
    <cellStyle name="عادي" xfId="0" builtinId="0"/>
    <cellStyle name="نمط 1" xfId="3" xr:uid="{DCE62911-2131-4CE4-A369-09E20A181F05}"/>
    <cellStyle name="نمط 2" xfId="4" xr:uid="{3DB3F309-AC7F-4A2A-8888-20712B60D175}"/>
    <cellStyle name="نمط 3" xfId="5" xr:uid="{0BCAA80D-DB90-4BE4-A62D-A4DD25E444FD}"/>
    <cellStyle name="نمط 4" xfId="6" xr:uid="{5143E304-8E66-4CA2-9634-1C9349BD5B8C}"/>
    <cellStyle name="نمط 5" xfId="7" xr:uid="{E6DE7964-8E37-4ACC-A88A-9E21EF9438FD}"/>
  </cellStyles>
  <dxfs count="7">
    <dxf>
      <fill>
        <patternFill>
          <bgColor theme="6" tint="0.79998168889431442"/>
        </patternFill>
      </fill>
    </dxf>
    <dxf>
      <font>
        <strike/>
        <condense val="0"/>
        <extend val="0"/>
        <color indexed="10"/>
      </font>
    </dxf>
    <dxf>
      <font>
        <strike/>
        <condense val="0"/>
        <extend val="0"/>
        <color indexed="10"/>
      </font>
    </dxf>
    <dxf>
      <font>
        <strike/>
        <condense val="0"/>
        <extend val="0"/>
        <color indexed="10"/>
      </font>
    </dxf>
    <dxf>
      <font>
        <strike/>
        <condense val="0"/>
        <extend val="0"/>
        <color indexed="10"/>
      </font>
    </dxf>
    <dxf>
      <font>
        <strike/>
        <condense val="0"/>
        <extend val="0"/>
        <color indexed="10"/>
      </font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99CC"/>
      <color rgb="FF955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rightToLeft="1" tabSelected="1" workbookViewId="0">
      <selection sqref="A1:A3"/>
    </sheetView>
  </sheetViews>
  <sheetFormatPr defaultRowHeight="14.25" x14ac:dyDescent="0.2"/>
  <cols>
    <col min="1" max="1" width="20.5" bestFit="1" customWidth="1"/>
    <col min="2" max="2" width="35" bestFit="1" customWidth="1"/>
  </cols>
  <sheetData>
    <row r="1" spans="1:16" ht="38.25" x14ac:dyDescent="0.2">
      <c r="A1" s="34" t="s">
        <v>0</v>
      </c>
      <c r="B1" s="33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75</v>
      </c>
    </row>
    <row r="2" spans="1:16" ht="15.75" customHeight="1" x14ac:dyDescent="0.2">
      <c r="A2" s="34" t="s">
        <v>0</v>
      </c>
      <c r="B2" s="33" t="s">
        <v>1</v>
      </c>
      <c r="C2" s="3">
        <v>40</v>
      </c>
      <c r="D2" s="3">
        <v>30</v>
      </c>
      <c r="E2" s="3">
        <v>20</v>
      </c>
      <c r="F2" s="3">
        <v>30</v>
      </c>
      <c r="G2" s="3">
        <v>20</v>
      </c>
      <c r="H2" s="3">
        <v>140</v>
      </c>
      <c r="I2" s="3">
        <v>9.5</v>
      </c>
      <c r="J2" s="3">
        <v>9.5</v>
      </c>
      <c r="K2" s="3">
        <v>10</v>
      </c>
      <c r="L2" s="3">
        <v>10</v>
      </c>
      <c r="M2" s="3">
        <v>20</v>
      </c>
      <c r="N2" s="3">
        <v>10</v>
      </c>
      <c r="O2" s="3">
        <v>10</v>
      </c>
      <c r="P2" s="7" t="s">
        <v>75</v>
      </c>
    </row>
    <row r="3" spans="1:16" ht="15.75" customHeight="1" x14ac:dyDescent="0.2">
      <c r="A3" s="34" t="s">
        <v>0</v>
      </c>
      <c r="B3" s="33" t="s">
        <v>1</v>
      </c>
      <c r="C3" s="3">
        <v>20</v>
      </c>
      <c r="D3" s="3">
        <v>15</v>
      </c>
      <c r="E3" s="3">
        <v>10</v>
      </c>
      <c r="F3" s="3">
        <v>15</v>
      </c>
      <c r="G3" s="3">
        <v>10</v>
      </c>
      <c r="H3" s="3">
        <v>70</v>
      </c>
      <c r="I3" s="3">
        <v>4.75</v>
      </c>
      <c r="J3" s="3">
        <v>4.75</v>
      </c>
      <c r="K3" s="3">
        <v>5</v>
      </c>
      <c r="L3" s="3">
        <v>5</v>
      </c>
      <c r="M3" s="3">
        <v>10</v>
      </c>
      <c r="N3" s="3">
        <v>5</v>
      </c>
      <c r="O3" s="3">
        <v>5</v>
      </c>
      <c r="P3" s="7" t="s">
        <v>75</v>
      </c>
    </row>
    <row r="4" spans="1:16" ht="18" x14ac:dyDescent="0.2">
      <c r="A4" s="4">
        <v>31207031302295</v>
      </c>
      <c r="B4" s="5" t="s">
        <v>15</v>
      </c>
      <c r="C4" s="6">
        <v>36</v>
      </c>
      <c r="D4" s="6">
        <v>21.9</v>
      </c>
      <c r="E4" s="6">
        <v>12.4</v>
      </c>
      <c r="F4" s="6">
        <v>16.5</v>
      </c>
      <c r="G4" s="6">
        <v>15.4</v>
      </c>
      <c r="H4" s="6">
        <v>102.2</v>
      </c>
      <c r="I4" s="6">
        <v>9</v>
      </c>
      <c r="J4" s="6">
        <v>9.5</v>
      </c>
      <c r="K4" s="6">
        <v>8</v>
      </c>
      <c r="L4" s="6">
        <v>9.65</v>
      </c>
      <c r="M4" s="6">
        <v>14.8</v>
      </c>
      <c r="N4" s="6">
        <v>9.5</v>
      </c>
      <c r="O4" s="6">
        <v>8</v>
      </c>
      <c r="P4" s="2" t="s">
        <v>76</v>
      </c>
    </row>
    <row r="5" spans="1:16" ht="18" x14ac:dyDescent="0.2">
      <c r="A5" s="4">
        <v>31208061300218</v>
      </c>
      <c r="B5" s="5" t="s">
        <v>16</v>
      </c>
      <c r="C5" s="6">
        <v>33.6</v>
      </c>
      <c r="D5" s="6">
        <v>22.8</v>
      </c>
      <c r="E5" s="6">
        <v>12.9</v>
      </c>
      <c r="F5" s="6">
        <v>15.9</v>
      </c>
      <c r="G5" s="6">
        <v>15.8</v>
      </c>
      <c r="H5" s="6">
        <v>101.00000000000001</v>
      </c>
      <c r="I5" s="6">
        <v>9.5</v>
      </c>
      <c r="J5" s="6">
        <v>9</v>
      </c>
      <c r="K5" s="6">
        <v>7.9</v>
      </c>
      <c r="L5" s="6">
        <v>8.9</v>
      </c>
      <c r="M5" s="6">
        <v>13.9</v>
      </c>
      <c r="N5" s="6">
        <v>9</v>
      </c>
      <c r="O5" s="6">
        <v>8.5</v>
      </c>
      <c r="P5" s="2" t="s">
        <v>76</v>
      </c>
    </row>
    <row r="6" spans="1:16" ht="18" x14ac:dyDescent="0.2">
      <c r="A6" s="4">
        <v>31201171300375</v>
      </c>
      <c r="B6" s="5" t="s">
        <v>17</v>
      </c>
      <c r="C6" s="6">
        <v>27.6</v>
      </c>
      <c r="D6" s="6">
        <v>21.15</v>
      </c>
      <c r="E6" s="6">
        <v>11.7</v>
      </c>
      <c r="F6" s="6">
        <v>15.3</v>
      </c>
      <c r="G6" s="6">
        <v>12.7</v>
      </c>
      <c r="H6" s="6">
        <v>88.45</v>
      </c>
      <c r="I6" s="6">
        <v>9</v>
      </c>
      <c r="J6" s="6">
        <v>9.5</v>
      </c>
      <c r="K6" s="6">
        <v>7.2</v>
      </c>
      <c r="L6" s="6">
        <v>8.1999999999999993</v>
      </c>
      <c r="M6" s="6">
        <v>13.6</v>
      </c>
      <c r="N6" s="6">
        <v>9.5</v>
      </c>
      <c r="O6" s="6">
        <v>8</v>
      </c>
      <c r="P6" s="2" t="s">
        <v>76</v>
      </c>
    </row>
    <row r="7" spans="1:16" ht="18" x14ac:dyDescent="0.2">
      <c r="A7" s="4">
        <v>31205071302252</v>
      </c>
      <c r="B7" s="5" t="s">
        <v>18</v>
      </c>
      <c r="C7" s="6">
        <v>27</v>
      </c>
      <c r="D7" s="6">
        <v>20.55</v>
      </c>
      <c r="E7" s="6">
        <v>10</v>
      </c>
      <c r="F7" s="6">
        <v>12.15</v>
      </c>
      <c r="G7" s="6">
        <v>12.3</v>
      </c>
      <c r="H7" s="6">
        <v>82</v>
      </c>
      <c r="I7" s="6">
        <v>9.5</v>
      </c>
      <c r="J7" s="6">
        <v>9</v>
      </c>
      <c r="K7" s="6">
        <v>7.3</v>
      </c>
      <c r="L7" s="6">
        <v>8.3000000000000007</v>
      </c>
      <c r="M7" s="6">
        <v>13.1</v>
      </c>
      <c r="N7" s="6">
        <v>9</v>
      </c>
      <c r="O7" s="6">
        <v>8.5</v>
      </c>
      <c r="P7" s="2" t="s">
        <v>76</v>
      </c>
    </row>
    <row r="8" spans="1:16" ht="18" x14ac:dyDescent="0.2">
      <c r="A8" s="4">
        <v>31208161301513</v>
      </c>
      <c r="B8" s="5" t="s">
        <v>19</v>
      </c>
      <c r="C8" s="6">
        <v>33.6</v>
      </c>
      <c r="D8" s="6">
        <v>18.3</v>
      </c>
      <c r="E8" s="6">
        <v>10.5</v>
      </c>
      <c r="F8" s="6">
        <v>16.95</v>
      </c>
      <c r="G8" s="6">
        <v>12.3</v>
      </c>
      <c r="H8" s="6">
        <v>91.65</v>
      </c>
      <c r="I8" s="6">
        <v>9</v>
      </c>
      <c r="J8" s="6">
        <v>9.5</v>
      </c>
      <c r="K8" s="6">
        <v>7.3</v>
      </c>
      <c r="L8" s="6">
        <v>7.5</v>
      </c>
      <c r="M8" s="6">
        <v>13.4</v>
      </c>
      <c r="N8" s="6">
        <v>9.5</v>
      </c>
      <c r="O8" s="6">
        <v>8</v>
      </c>
      <c r="P8" s="2" t="s">
        <v>76</v>
      </c>
    </row>
    <row r="9" spans="1:16" ht="18" x14ac:dyDescent="0.2">
      <c r="A9" s="4">
        <v>31201171300332</v>
      </c>
      <c r="B9" s="5" t="s">
        <v>20</v>
      </c>
      <c r="C9" s="6">
        <v>24.8</v>
      </c>
      <c r="D9" s="6">
        <v>18.45</v>
      </c>
      <c r="E9" s="6">
        <v>10.1</v>
      </c>
      <c r="F9" s="6">
        <v>9.9</v>
      </c>
      <c r="G9" s="6">
        <v>12.2</v>
      </c>
      <c r="H9" s="6">
        <v>75.45</v>
      </c>
      <c r="I9" s="6">
        <v>9.5</v>
      </c>
      <c r="J9" s="6">
        <v>9</v>
      </c>
      <c r="K9" s="6">
        <v>7.8</v>
      </c>
      <c r="L9" s="6">
        <v>8.6</v>
      </c>
      <c r="M9" s="6">
        <v>12.9</v>
      </c>
      <c r="N9" s="6">
        <v>9</v>
      </c>
      <c r="O9" s="6">
        <v>8.5</v>
      </c>
      <c r="P9" s="2" t="s">
        <v>76</v>
      </c>
    </row>
    <row r="10" spans="1:16" ht="18" x14ac:dyDescent="0.2">
      <c r="A10" s="4">
        <v>31110231300277</v>
      </c>
      <c r="B10" s="5" t="s">
        <v>21</v>
      </c>
      <c r="C10" s="6">
        <v>16.399999999999999</v>
      </c>
      <c r="D10" s="6">
        <v>12</v>
      </c>
      <c r="E10" s="6">
        <v>5.9</v>
      </c>
      <c r="F10" s="6">
        <v>9</v>
      </c>
      <c r="G10" s="6">
        <v>8</v>
      </c>
      <c r="H10" s="6">
        <v>51.3</v>
      </c>
      <c r="I10" s="6">
        <v>9</v>
      </c>
      <c r="J10" s="6">
        <v>9.5</v>
      </c>
      <c r="K10" s="6">
        <v>7.9</v>
      </c>
      <c r="L10" s="6">
        <v>6.7</v>
      </c>
      <c r="M10" s="6">
        <v>10.6</v>
      </c>
      <c r="N10" s="6">
        <v>9.5</v>
      </c>
      <c r="O10" s="6">
        <v>8</v>
      </c>
      <c r="P10" s="2" t="s">
        <v>76</v>
      </c>
    </row>
    <row r="11" spans="1:16" ht="18" x14ac:dyDescent="0.2">
      <c r="A11" s="4">
        <v>31209031300732</v>
      </c>
      <c r="B11" s="5" t="s">
        <v>22</v>
      </c>
      <c r="C11" s="6">
        <v>28.8</v>
      </c>
      <c r="D11" s="6">
        <v>21</v>
      </c>
      <c r="E11" s="6">
        <v>12.2</v>
      </c>
      <c r="F11" s="6">
        <v>15.45</v>
      </c>
      <c r="G11" s="6">
        <v>16.2</v>
      </c>
      <c r="H11" s="6">
        <v>93.65</v>
      </c>
      <c r="I11" s="6">
        <v>9.5</v>
      </c>
      <c r="J11" s="6">
        <v>9</v>
      </c>
      <c r="K11" s="6">
        <v>8.1999999999999993</v>
      </c>
      <c r="L11" s="6">
        <v>8.8000000000000007</v>
      </c>
      <c r="M11" s="6">
        <v>15.8</v>
      </c>
      <c r="N11" s="6">
        <v>9</v>
      </c>
      <c r="O11" s="6">
        <v>8.5</v>
      </c>
      <c r="P11" s="2" t="s">
        <v>76</v>
      </c>
    </row>
    <row r="12" spans="1:16" ht="18" x14ac:dyDescent="0.2">
      <c r="A12" s="4">
        <v>31201221300673</v>
      </c>
      <c r="B12" s="5" t="s">
        <v>23</v>
      </c>
      <c r="C12" s="6">
        <v>34.6</v>
      </c>
      <c r="D12" s="6">
        <v>22.8</v>
      </c>
      <c r="E12" s="6">
        <v>13.6</v>
      </c>
      <c r="F12" s="6">
        <v>19.8</v>
      </c>
      <c r="G12" s="6">
        <v>16.5</v>
      </c>
      <c r="H12" s="6">
        <v>107.3</v>
      </c>
      <c r="I12" s="6">
        <v>9</v>
      </c>
      <c r="J12" s="6">
        <v>9.5</v>
      </c>
      <c r="K12" s="6">
        <v>8.6</v>
      </c>
      <c r="L12" s="6">
        <v>9.35</v>
      </c>
      <c r="M12" s="6">
        <v>14.2</v>
      </c>
      <c r="N12" s="6">
        <v>9.5</v>
      </c>
      <c r="O12" s="6">
        <v>8</v>
      </c>
      <c r="P12" s="2" t="s">
        <v>76</v>
      </c>
    </row>
    <row r="13" spans="1:16" ht="18" x14ac:dyDescent="0.2">
      <c r="A13" s="4">
        <v>31202231300155</v>
      </c>
      <c r="B13" s="5" t="s">
        <v>24</v>
      </c>
      <c r="C13" s="6">
        <v>23.6</v>
      </c>
      <c r="D13" s="6">
        <v>19.8</v>
      </c>
      <c r="E13" s="6">
        <v>10.5</v>
      </c>
      <c r="F13" s="6">
        <v>11.55</v>
      </c>
      <c r="G13" s="6">
        <v>11.3</v>
      </c>
      <c r="H13" s="6">
        <v>76.75</v>
      </c>
      <c r="I13" s="6">
        <v>9.5</v>
      </c>
      <c r="J13" s="6">
        <v>9</v>
      </c>
      <c r="K13" s="6">
        <v>7.6</v>
      </c>
      <c r="L13" s="6">
        <v>6.9</v>
      </c>
      <c r="M13" s="6">
        <v>11.2</v>
      </c>
      <c r="N13" s="6">
        <v>9</v>
      </c>
      <c r="O13" s="6">
        <v>8.5</v>
      </c>
      <c r="P13" s="2" t="s">
        <v>76</v>
      </c>
    </row>
    <row r="14" spans="1:16" ht="18" x14ac:dyDescent="0.2">
      <c r="A14" s="4">
        <v>31203261300458</v>
      </c>
      <c r="B14" s="5" t="s">
        <v>25</v>
      </c>
      <c r="C14" s="6">
        <v>23.4</v>
      </c>
      <c r="D14" s="6">
        <v>14.7</v>
      </c>
      <c r="E14" s="6">
        <v>11.1</v>
      </c>
      <c r="F14" s="6">
        <v>15.9</v>
      </c>
      <c r="G14" s="6">
        <v>13.8</v>
      </c>
      <c r="H14" s="6">
        <v>78.899999999999991</v>
      </c>
      <c r="I14" s="6">
        <v>9</v>
      </c>
      <c r="J14" s="6">
        <v>9.5</v>
      </c>
      <c r="K14" s="6">
        <v>7.5</v>
      </c>
      <c r="L14" s="6">
        <v>6.6</v>
      </c>
      <c r="M14" s="6">
        <v>14.4</v>
      </c>
      <c r="N14" s="6">
        <v>9.5</v>
      </c>
      <c r="O14" s="6">
        <v>8</v>
      </c>
      <c r="P14" s="2" t="s">
        <v>76</v>
      </c>
    </row>
    <row r="15" spans="1:16" ht="18" x14ac:dyDescent="0.2">
      <c r="A15" s="4">
        <v>31209111301977</v>
      </c>
      <c r="B15" s="5" t="s">
        <v>26</v>
      </c>
      <c r="C15" s="6">
        <v>22</v>
      </c>
      <c r="D15" s="6">
        <v>12.9</v>
      </c>
      <c r="E15" s="6">
        <v>6.1</v>
      </c>
      <c r="F15" s="6">
        <v>9.3000000000000007</v>
      </c>
      <c r="G15" s="6">
        <v>7.6</v>
      </c>
      <c r="H15" s="6">
        <v>57.9</v>
      </c>
      <c r="I15" s="6">
        <v>9.5</v>
      </c>
      <c r="J15" s="6">
        <v>9</v>
      </c>
      <c r="K15" s="6">
        <v>7.4</v>
      </c>
      <c r="L15" s="6">
        <v>6.9</v>
      </c>
      <c r="M15" s="6">
        <v>7.8</v>
      </c>
      <c r="N15" s="6">
        <v>9</v>
      </c>
      <c r="O15" s="6">
        <v>8.5</v>
      </c>
      <c r="P15" s="2" t="s">
        <v>76</v>
      </c>
    </row>
    <row r="16" spans="1:16" ht="18" x14ac:dyDescent="0.2">
      <c r="A16" s="4">
        <v>31202011300111</v>
      </c>
      <c r="B16" s="5" t="s">
        <v>27</v>
      </c>
      <c r="C16" s="6">
        <v>35.6</v>
      </c>
      <c r="D16" s="6">
        <v>24.3</v>
      </c>
      <c r="E16" s="6">
        <v>14.4</v>
      </c>
      <c r="F16" s="6">
        <v>24.45</v>
      </c>
      <c r="G16" s="6">
        <v>17</v>
      </c>
      <c r="H16" s="6">
        <v>115.75000000000001</v>
      </c>
      <c r="I16" s="6">
        <v>9</v>
      </c>
      <c r="J16" s="6">
        <v>9.5</v>
      </c>
      <c r="K16" s="6">
        <v>8.5</v>
      </c>
      <c r="L16" s="6">
        <v>9.85</v>
      </c>
      <c r="M16" s="6">
        <v>16.8</v>
      </c>
      <c r="N16" s="6">
        <v>9.5</v>
      </c>
      <c r="O16" s="6">
        <v>8</v>
      </c>
      <c r="P16" s="2" t="s">
        <v>76</v>
      </c>
    </row>
    <row r="17" spans="1:16" ht="18" x14ac:dyDescent="0.2">
      <c r="A17" s="4">
        <v>31209291305894</v>
      </c>
      <c r="B17" s="5" t="s">
        <v>28</v>
      </c>
      <c r="C17" s="6">
        <v>35.799999999999997</v>
      </c>
      <c r="D17" s="6">
        <v>25.5</v>
      </c>
      <c r="E17" s="6">
        <v>14.6</v>
      </c>
      <c r="F17" s="6">
        <v>23.55</v>
      </c>
      <c r="G17" s="6">
        <v>16.600000000000001</v>
      </c>
      <c r="H17" s="6">
        <v>116.04999999999998</v>
      </c>
      <c r="I17" s="6">
        <v>9.5</v>
      </c>
      <c r="J17" s="6">
        <v>9</v>
      </c>
      <c r="K17" s="6">
        <v>8.6</v>
      </c>
      <c r="L17" s="6">
        <v>9.85</v>
      </c>
      <c r="M17" s="6">
        <v>16.399999999999999</v>
      </c>
      <c r="N17" s="6">
        <v>9</v>
      </c>
      <c r="O17" s="6">
        <v>8.5</v>
      </c>
      <c r="P17" s="2" t="s">
        <v>76</v>
      </c>
    </row>
    <row r="18" spans="1:16" ht="18" x14ac:dyDescent="0.2">
      <c r="A18" s="4">
        <v>31206191300535</v>
      </c>
      <c r="B18" s="5" t="s">
        <v>29</v>
      </c>
      <c r="C18" s="6">
        <v>29.2</v>
      </c>
      <c r="D18" s="6">
        <v>21</v>
      </c>
      <c r="E18" s="6">
        <v>11</v>
      </c>
      <c r="F18" s="6">
        <v>15.9</v>
      </c>
      <c r="G18" s="6">
        <v>14</v>
      </c>
      <c r="H18" s="6">
        <v>91.100000000000009</v>
      </c>
      <c r="I18" s="6">
        <v>9</v>
      </c>
      <c r="J18" s="6">
        <v>9.5</v>
      </c>
      <c r="K18" s="6">
        <v>8.1</v>
      </c>
      <c r="L18" s="6">
        <v>8.4</v>
      </c>
      <c r="M18" s="6">
        <v>12.1</v>
      </c>
      <c r="N18" s="6">
        <v>9.5</v>
      </c>
      <c r="O18" s="6">
        <v>8</v>
      </c>
      <c r="P18" s="2" t="s">
        <v>76</v>
      </c>
    </row>
    <row r="19" spans="1:16" ht="18" x14ac:dyDescent="0.2">
      <c r="A19" s="4">
        <v>31209051300925</v>
      </c>
      <c r="B19" s="5" t="s">
        <v>30</v>
      </c>
      <c r="C19" s="6">
        <v>27.6</v>
      </c>
      <c r="D19" s="6">
        <v>21.45</v>
      </c>
      <c r="E19" s="6">
        <v>10.5</v>
      </c>
      <c r="F19" s="6">
        <v>10.95</v>
      </c>
      <c r="G19" s="6">
        <v>13.6</v>
      </c>
      <c r="H19" s="6">
        <v>84.1</v>
      </c>
      <c r="I19" s="6">
        <v>9.5</v>
      </c>
      <c r="J19" s="6">
        <v>9</v>
      </c>
      <c r="K19" s="6">
        <v>8</v>
      </c>
      <c r="L19" s="6">
        <v>8.6</v>
      </c>
      <c r="M19" s="6">
        <v>12.2</v>
      </c>
      <c r="N19" s="6">
        <v>9</v>
      </c>
      <c r="O19" s="6">
        <v>8.5</v>
      </c>
      <c r="P19" s="2" t="s">
        <v>76</v>
      </c>
    </row>
    <row r="20" spans="1:16" ht="18" x14ac:dyDescent="0.2">
      <c r="A20" s="4">
        <v>31202211300248</v>
      </c>
      <c r="B20" s="5" t="s">
        <v>31</v>
      </c>
      <c r="C20" s="6">
        <v>35.200000000000003</v>
      </c>
      <c r="D20" s="6">
        <v>23.1</v>
      </c>
      <c r="E20" s="6">
        <v>14.3</v>
      </c>
      <c r="F20" s="6">
        <v>15.15</v>
      </c>
      <c r="G20" s="6">
        <v>17.2</v>
      </c>
      <c r="H20" s="6">
        <v>104.95000000000002</v>
      </c>
      <c r="I20" s="6">
        <v>9</v>
      </c>
      <c r="J20" s="6">
        <v>9.5</v>
      </c>
      <c r="K20" s="6">
        <v>8</v>
      </c>
      <c r="L20" s="6">
        <v>9.5</v>
      </c>
      <c r="M20" s="6">
        <v>16.100000000000001</v>
      </c>
      <c r="N20" s="6">
        <v>9.5</v>
      </c>
      <c r="O20" s="6">
        <v>8</v>
      </c>
      <c r="P20" s="2" t="s">
        <v>76</v>
      </c>
    </row>
    <row r="21" spans="1:16" ht="18" x14ac:dyDescent="0.2">
      <c r="A21" s="4">
        <v>31207031301604</v>
      </c>
      <c r="B21" s="5" t="s">
        <v>32</v>
      </c>
      <c r="C21" s="6">
        <v>29.4</v>
      </c>
      <c r="D21" s="6">
        <v>18.899999999999999</v>
      </c>
      <c r="E21" s="6">
        <v>11.8</v>
      </c>
      <c r="F21" s="6">
        <v>10.050000000000001</v>
      </c>
      <c r="G21" s="6">
        <v>12.4</v>
      </c>
      <c r="H21" s="6">
        <v>82.55</v>
      </c>
      <c r="I21" s="6">
        <v>9.5</v>
      </c>
      <c r="J21" s="6">
        <v>9</v>
      </c>
      <c r="K21" s="6">
        <v>7.7</v>
      </c>
      <c r="L21" s="6">
        <v>8.3000000000000007</v>
      </c>
      <c r="M21" s="6">
        <v>14.8</v>
      </c>
      <c r="N21" s="6">
        <v>9</v>
      </c>
      <c r="O21" s="6">
        <v>8.5</v>
      </c>
      <c r="P21" s="2" t="s">
        <v>76</v>
      </c>
    </row>
    <row r="22" spans="1:16" ht="18" x14ac:dyDescent="0.2">
      <c r="A22" s="4">
        <v>31209141301769</v>
      </c>
      <c r="B22" s="5" t="s">
        <v>33</v>
      </c>
      <c r="C22" s="6">
        <v>30</v>
      </c>
      <c r="D22" s="6">
        <v>21.15</v>
      </c>
      <c r="E22" s="6">
        <v>6.8</v>
      </c>
      <c r="F22" s="6">
        <v>12.15</v>
      </c>
      <c r="G22" s="6">
        <v>12.9</v>
      </c>
      <c r="H22" s="6">
        <v>83</v>
      </c>
      <c r="I22" s="6">
        <v>9</v>
      </c>
      <c r="J22" s="6">
        <v>9.5</v>
      </c>
      <c r="K22" s="6">
        <v>8.1</v>
      </c>
      <c r="L22" s="6">
        <v>9.1</v>
      </c>
      <c r="M22" s="6">
        <v>14.4</v>
      </c>
      <c r="N22" s="6">
        <v>9.5</v>
      </c>
      <c r="O22" s="6">
        <v>8</v>
      </c>
      <c r="P22" s="2" t="s">
        <v>76</v>
      </c>
    </row>
    <row r="23" spans="1:16" ht="18" x14ac:dyDescent="0.2">
      <c r="A23" s="4">
        <v>31203071300044</v>
      </c>
      <c r="B23" s="5" t="s">
        <v>34</v>
      </c>
      <c r="C23" s="6">
        <v>24.4</v>
      </c>
      <c r="D23" s="6">
        <v>19.95</v>
      </c>
      <c r="E23" s="6">
        <v>10</v>
      </c>
      <c r="F23" s="6">
        <v>10.8</v>
      </c>
      <c r="G23" s="6">
        <v>11.2</v>
      </c>
      <c r="H23" s="6">
        <v>76.349999999999994</v>
      </c>
      <c r="I23" s="6">
        <v>9.5</v>
      </c>
      <c r="J23" s="6">
        <v>9</v>
      </c>
      <c r="K23" s="6">
        <v>7.5</v>
      </c>
      <c r="L23" s="6">
        <v>8</v>
      </c>
      <c r="M23" s="6">
        <v>15.6</v>
      </c>
      <c r="N23" s="6">
        <v>9</v>
      </c>
      <c r="O23" s="6">
        <v>8.5</v>
      </c>
      <c r="P23" s="2" t="s">
        <v>76</v>
      </c>
    </row>
    <row r="24" spans="1:16" ht="18" x14ac:dyDescent="0.2">
      <c r="A24" s="4">
        <v>31205161301581</v>
      </c>
      <c r="B24" s="5" t="s">
        <v>35</v>
      </c>
      <c r="C24" s="6">
        <v>22.8</v>
      </c>
      <c r="D24" s="6">
        <v>18</v>
      </c>
      <c r="E24" s="6">
        <v>7.7</v>
      </c>
      <c r="F24" s="6">
        <v>8.25</v>
      </c>
      <c r="G24" s="6">
        <v>10.199999999999999</v>
      </c>
      <c r="H24" s="6">
        <v>66.95</v>
      </c>
      <c r="I24" s="6">
        <v>9</v>
      </c>
      <c r="J24" s="6">
        <v>9.5</v>
      </c>
      <c r="K24" s="6">
        <v>7.1</v>
      </c>
      <c r="L24" s="6">
        <v>7.8</v>
      </c>
      <c r="M24" s="6">
        <v>13.5</v>
      </c>
      <c r="N24" s="6">
        <v>9.5</v>
      </c>
      <c r="O24" s="6">
        <v>8</v>
      </c>
      <c r="P24" s="2" t="s">
        <v>76</v>
      </c>
    </row>
    <row r="25" spans="1:16" ht="18" x14ac:dyDescent="0.2">
      <c r="A25" s="4">
        <v>31203161300108</v>
      </c>
      <c r="B25" s="5" t="s">
        <v>36</v>
      </c>
      <c r="C25" s="6">
        <v>31.6</v>
      </c>
      <c r="D25" s="6">
        <v>22.95</v>
      </c>
      <c r="E25" s="6">
        <v>12.8</v>
      </c>
      <c r="F25" s="6">
        <v>15.75</v>
      </c>
      <c r="G25" s="6">
        <v>15.7</v>
      </c>
      <c r="H25" s="6">
        <v>98.8</v>
      </c>
      <c r="I25" s="6">
        <v>9.5</v>
      </c>
      <c r="J25" s="6">
        <v>9</v>
      </c>
      <c r="K25" s="6">
        <v>8.1</v>
      </c>
      <c r="L25" s="6">
        <v>9</v>
      </c>
      <c r="M25" s="6">
        <v>18.3</v>
      </c>
      <c r="N25" s="6">
        <v>9</v>
      </c>
      <c r="O25" s="6">
        <v>8.5</v>
      </c>
      <c r="P25" s="2" t="s">
        <v>76</v>
      </c>
    </row>
    <row r="26" spans="1:16" ht="18" x14ac:dyDescent="0.2">
      <c r="A26" s="4">
        <v>31206021301529</v>
      </c>
      <c r="B26" s="5" t="s">
        <v>37</v>
      </c>
      <c r="C26" s="6">
        <v>37</v>
      </c>
      <c r="D26" s="6">
        <v>23.55</v>
      </c>
      <c r="E26" s="6">
        <v>15.8</v>
      </c>
      <c r="F26" s="6">
        <v>20.25</v>
      </c>
      <c r="G26" s="6">
        <v>18.2</v>
      </c>
      <c r="H26" s="6">
        <v>114.8</v>
      </c>
      <c r="I26" s="6">
        <v>9</v>
      </c>
      <c r="J26" s="6">
        <v>9.5</v>
      </c>
      <c r="K26" s="6">
        <v>8.4</v>
      </c>
      <c r="L26" s="6">
        <v>9.4</v>
      </c>
      <c r="M26" s="6">
        <v>17.5</v>
      </c>
      <c r="N26" s="6">
        <v>9.5</v>
      </c>
      <c r="O26" s="6">
        <v>8</v>
      </c>
      <c r="P26" s="2" t="s">
        <v>76</v>
      </c>
    </row>
    <row r="27" spans="1:16" ht="18" x14ac:dyDescent="0.2">
      <c r="A27" s="4">
        <v>31206131300242</v>
      </c>
      <c r="B27" s="5" t="s">
        <v>38</v>
      </c>
      <c r="C27" s="6">
        <v>34.200000000000003</v>
      </c>
      <c r="D27" s="6">
        <v>22.95</v>
      </c>
      <c r="E27" s="6">
        <v>14.7</v>
      </c>
      <c r="F27" s="6">
        <v>18.75</v>
      </c>
      <c r="G27" s="6">
        <v>17.8</v>
      </c>
      <c r="H27" s="6">
        <v>108.4</v>
      </c>
      <c r="I27" s="6">
        <v>9.5</v>
      </c>
      <c r="J27" s="6">
        <v>9</v>
      </c>
      <c r="K27" s="6">
        <v>8.6</v>
      </c>
      <c r="L27" s="6">
        <v>9</v>
      </c>
      <c r="M27" s="6">
        <v>17.8</v>
      </c>
      <c r="N27" s="6">
        <v>9</v>
      </c>
      <c r="O27" s="6">
        <v>8.5</v>
      </c>
      <c r="P27" s="2" t="s">
        <v>76</v>
      </c>
    </row>
    <row r="28" spans="1:16" ht="18" x14ac:dyDescent="0.2">
      <c r="A28" s="4">
        <v>31207021302149</v>
      </c>
      <c r="B28" s="5" t="s">
        <v>39</v>
      </c>
      <c r="C28" s="6">
        <v>29.6</v>
      </c>
      <c r="D28" s="6">
        <v>23.1</v>
      </c>
      <c r="E28" s="6">
        <v>11.7</v>
      </c>
      <c r="F28" s="6">
        <v>18.45</v>
      </c>
      <c r="G28" s="6">
        <v>14.9</v>
      </c>
      <c r="H28" s="6">
        <v>97.750000000000014</v>
      </c>
      <c r="I28" s="6">
        <v>9</v>
      </c>
      <c r="J28" s="6">
        <v>9.5</v>
      </c>
      <c r="K28" s="6">
        <v>8.1999999999999993</v>
      </c>
      <c r="L28" s="6">
        <v>8.1</v>
      </c>
      <c r="M28" s="6">
        <v>16.399999999999999</v>
      </c>
      <c r="N28" s="6">
        <v>9.5</v>
      </c>
      <c r="O28" s="6">
        <v>8</v>
      </c>
      <c r="P28" s="2" t="s">
        <v>76</v>
      </c>
    </row>
    <row r="29" spans="1:16" ht="18" x14ac:dyDescent="0.2">
      <c r="A29" s="4">
        <v>31206231302285</v>
      </c>
      <c r="B29" s="5" t="s">
        <v>40</v>
      </c>
      <c r="C29" s="6">
        <v>28.8</v>
      </c>
      <c r="D29" s="6">
        <v>20.7</v>
      </c>
      <c r="E29" s="6">
        <v>10.199999999999999</v>
      </c>
      <c r="F29" s="6">
        <v>11.1</v>
      </c>
      <c r="G29" s="6">
        <v>14.6</v>
      </c>
      <c r="H29" s="6">
        <v>85.399999999999991</v>
      </c>
      <c r="I29" s="6">
        <v>9.5</v>
      </c>
      <c r="J29" s="6">
        <v>9</v>
      </c>
      <c r="K29" s="6">
        <v>8</v>
      </c>
      <c r="L29" s="6">
        <v>8.5</v>
      </c>
      <c r="M29" s="6">
        <v>16.2</v>
      </c>
      <c r="N29" s="6">
        <v>9</v>
      </c>
      <c r="O29" s="6">
        <v>8.5</v>
      </c>
      <c r="P29" s="2" t="s">
        <v>76</v>
      </c>
    </row>
    <row r="30" spans="1:16" ht="18" x14ac:dyDescent="0.2">
      <c r="A30" s="4">
        <v>31210011340043</v>
      </c>
      <c r="B30" s="5" t="s">
        <v>41</v>
      </c>
      <c r="C30" s="6">
        <v>29.6</v>
      </c>
      <c r="D30" s="6">
        <v>19.2</v>
      </c>
      <c r="E30" s="6">
        <v>10</v>
      </c>
      <c r="F30" s="6">
        <v>9.3000000000000007</v>
      </c>
      <c r="G30" s="6">
        <v>14.8</v>
      </c>
      <c r="H30" s="6">
        <v>82.899999999999991</v>
      </c>
      <c r="I30" s="6">
        <v>9</v>
      </c>
      <c r="J30" s="6">
        <v>9.5</v>
      </c>
      <c r="K30" s="6">
        <v>8</v>
      </c>
      <c r="L30" s="6">
        <v>8</v>
      </c>
      <c r="M30" s="6">
        <v>16.399999999999999</v>
      </c>
      <c r="N30" s="6">
        <v>9.5</v>
      </c>
      <c r="O30" s="6">
        <v>8</v>
      </c>
      <c r="P30" s="2" t="s">
        <v>76</v>
      </c>
    </row>
    <row r="31" spans="1:16" ht="18" x14ac:dyDescent="0.2">
      <c r="A31" s="4">
        <v>31206141301565</v>
      </c>
      <c r="B31" s="5" t="s">
        <v>42</v>
      </c>
      <c r="C31" s="6">
        <v>23.2</v>
      </c>
      <c r="D31" s="6">
        <v>18.75</v>
      </c>
      <c r="E31" s="6">
        <v>7.4</v>
      </c>
      <c r="F31" s="6">
        <v>8.85</v>
      </c>
      <c r="G31" s="6">
        <v>11.2</v>
      </c>
      <c r="H31" s="6">
        <v>69.400000000000006</v>
      </c>
      <c r="I31" s="6">
        <v>9.5</v>
      </c>
      <c r="J31" s="6">
        <v>9</v>
      </c>
      <c r="K31" s="6">
        <v>8</v>
      </c>
      <c r="L31" s="6">
        <v>7.4</v>
      </c>
      <c r="M31" s="6">
        <v>12.2</v>
      </c>
      <c r="N31" s="6">
        <v>9</v>
      </c>
      <c r="O31" s="6">
        <v>8.5</v>
      </c>
      <c r="P31" s="2" t="s">
        <v>76</v>
      </c>
    </row>
    <row r="32" spans="1:16" ht="18" x14ac:dyDescent="0.2">
      <c r="A32" s="4">
        <v>31204261300284</v>
      </c>
      <c r="B32" s="5" t="s">
        <v>43</v>
      </c>
      <c r="C32" s="6">
        <v>37.4</v>
      </c>
      <c r="D32" s="6">
        <v>26.4</v>
      </c>
      <c r="E32" s="6">
        <v>14.9</v>
      </c>
      <c r="F32" s="6">
        <v>23.85</v>
      </c>
      <c r="G32" s="6">
        <v>18.8</v>
      </c>
      <c r="H32" s="6">
        <v>121.35000000000001</v>
      </c>
      <c r="I32" s="6">
        <v>9</v>
      </c>
      <c r="J32" s="6">
        <v>9.5</v>
      </c>
      <c r="K32" s="6">
        <v>8.6</v>
      </c>
      <c r="L32" s="6">
        <v>9.1999999999999993</v>
      </c>
      <c r="M32" s="6">
        <v>17.5</v>
      </c>
      <c r="N32" s="6">
        <v>9.5</v>
      </c>
      <c r="O32" s="6">
        <v>8</v>
      </c>
      <c r="P32" s="2" t="s">
        <v>76</v>
      </c>
    </row>
    <row r="33" spans="1:16" ht="18" x14ac:dyDescent="0.2">
      <c r="A33" s="4">
        <v>31202121301741</v>
      </c>
      <c r="B33" s="5" t="s">
        <v>44</v>
      </c>
      <c r="C33" s="6">
        <v>30.4</v>
      </c>
      <c r="D33" s="6">
        <v>23.55</v>
      </c>
      <c r="E33" s="6">
        <v>13.9</v>
      </c>
      <c r="F33" s="6">
        <v>13.05</v>
      </c>
      <c r="G33" s="6">
        <v>16.399999999999999</v>
      </c>
      <c r="H33" s="6">
        <v>97.300000000000011</v>
      </c>
      <c r="I33" s="6">
        <v>9.5</v>
      </c>
      <c r="J33" s="6">
        <v>9</v>
      </c>
      <c r="K33" s="6">
        <v>8.4</v>
      </c>
      <c r="L33" s="6">
        <v>9</v>
      </c>
      <c r="M33" s="6">
        <v>17.8</v>
      </c>
      <c r="N33" s="6">
        <v>9</v>
      </c>
      <c r="O33" s="6">
        <v>8.5</v>
      </c>
      <c r="P33" s="2" t="s">
        <v>76</v>
      </c>
    </row>
    <row r="34" spans="1:16" ht="18" x14ac:dyDescent="0.2">
      <c r="A34" s="4">
        <v>31208271300253</v>
      </c>
      <c r="B34" s="5" t="s">
        <v>45</v>
      </c>
      <c r="C34" s="6">
        <v>7.6</v>
      </c>
      <c r="D34" s="6">
        <v>13.38</v>
      </c>
      <c r="E34" s="6">
        <v>2.6</v>
      </c>
      <c r="F34" s="6">
        <v>5.55</v>
      </c>
      <c r="G34" s="6">
        <v>2.8</v>
      </c>
      <c r="H34" s="6">
        <v>31.930000000000003</v>
      </c>
      <c r="I34" s="6">
        <v>9</v>
      </c>
      <c r="J34" s="6">
        <v>9.5</v>
      </c>
      <c r="K34" s="6">
        <v>7.6</v>
      </c>
      <c r="L34" s="6">
        <v>5.9</v>
      </c>
      <c r="M34" s="6">
        <v>4.2</v>
      </c>
      <c r="N34" s="6">
        <v>9.5</v>
      </c>
      <c r="O34" s="6">
        <v>8</v>
      </c>
      <c r="P34" s="2" t="s">
        <v>76</v>
      </c>
    </row>
    <row r="35" spans="1:16" ht="18" x14ac:dyDescent="0.2">
      <c r="A35" s="4">
        <v>31203251300875</v>
      </c>
      <c r="B35" s="5" t="s">
        <v>46</v>
      </c>
      <c r="C35" s="6">
        <v>22.8</v>
      </c>
      <c r="D35" s="6">
        <v>18.600000000000001</v>
      </c>
      <c r="E35" s="6">
        <v>12</v>
      </c>
      <c r="F35" s="6">
        <v>13.05</v>
      </c>
      <c r="G35" s="6">
        <v>13.5</v>
      </c>
      <c r="H35" s="6">
        <v>79.95</v>
      </c>
      <c r="I35" s="6">
        <v>9.5</v>
      </c>
      <c r="J35" s="6">
        <v>9</v>
      </c>
      <c r="K35" s="6">
        <v>7.1</v>
      </c>
      <c r="L35" s="6">
        <v>8.8000000000000007</v>
      </c>
      <c r="M35" s="6">
        <v>16</v>
      </c>
      <c r="N35" s="6">
        <v>9</v>
      </c>
      <c r="O35" s="6">
        <v>8.5</v>
      </c>
      <c r="P35" s="2" t="s">
        <v>76</v>
      </c>
    </row>
    <row r="36" spans="1:16" ht="18" x14ac:dyDescent="0.2">
      <c r="A36" s="4">
        <v>31201221300592</v>
      </c>
      <c r="B36" s="5" t="s">
        <v>47</v>
      </c>
      <c r="C36" s="6">
        <v>15.2</v>
      </c>
      <c r="D36" s="6">
        <v>18.3</v>
      </c>
      <c r="E36" s="6">
        <v>10</v>
      </c>
      <c r="F36" s="6">
        <v>9</v>
      </c>
      <c r="G36" s="6">
        <v>13.3</v>
      </c>
      <c r="H36" s="6">
        <v>65.8</v>
      </c>
      <c r="I36" s="6">
        <v>9</v>
      </c>
      <c r="J36" s="6">
        <v>9.5</v>
      </c>
      <c r="K36" s="6">
        <v>7.2</v>
      </c>
      <c r="L36" s="6">
        <v>6.5</v>
      </c>
      <c r="M36" s="6">
        <v>13.3</v>
      </c>
      <c r="N36" s="6">
        <v>9.5</v>
      </c>
      <c r="O36" s="6">
        <v>8</v>
      </c>
      <c r="P36" s="2" t="s">
        <v>76</v>
      </c>
    </row>
    <row r="37" spans="1:16" ht="18" x14ac:dyDescent="0.2">
      <c r="A37" s="4">
        <v>31207131300079</v>
      </c>
      <c r="B37" s="5" t="s">
        <v>48</v>
      </c>
      <c r="C37" s="6">
        <v>14.4</v>
      </c>
      <c r="D37" s="6">
        <v>16.95</v>
      </c>
      <c r="E37" s="6">
        <v>6.8</v>
      </c>
      <c r="F37" s="6">
        <v>7.5</v>
      </c>
      <c r="G37" s="6">
        <v>8.1999999999999993</v>
      </c>
      <c r="H37" s="6">
        <v>53.849999999999994</v>
      </c>
      <c r="I37" s="6">
        <v>9.5</v>
      </c>
      <c r="J37" s="6">
        <v>9</v>
      </c>
      <c r="K37" s="6">
        <v>7.7</v>
      </c>
      <c r="L37" s="6">
        <v>6.8</v>
      </c>
      <c r="M37" s="6">
        <v>11.9</v>
      </c>
      <c r="N37" s="6">
        <v>9</v>
      </c>
      <c r="O37" s="6">
        <v>8.5</v>
      </c>
      <c r="P37" s="2" t="s">
        <v>76</v>
      </c>
    </row>
    <row r="38" spans="1:16" ht="18" x14ac:dyDescent="0.2">
      <c r="A38" s="4">
        <v>31206231302013</v>
      </c>
      <c r="B38" s="5" t="s">
        <v>49</v>
      </c>
      <c r="C38" s="6">
        <v>16</v>
      </c>
      <c r="D38" s="6">
        <v>15.75</v>
      </c>
      <c r="E38" s="6">
        <v>6.6</v>
      </c>
      <c r="F38" s="6">
        <v>6.9</v>
      </c>
      <c r="G38" s="6">
        <v>8.1999999999999993</v>
      </c>
      <c r="H38" s="6">
        <v>53.45</v>
      </c>
      <c r="I38" s="6">
        <v>9</v>
      </c>
      <c r="J38" s="6">
        <v>9.5</v>
      </c>
      <c r="K38" s="6">
        <v>7.6</v>
      </c>
      <c r="L38" s="6">
        <v>7</v>
      </c>
      <c r="M38" s="6">
        <v>10.7</v>
      </c>
      <c r="N38" s="6">
        <v>9.5</v>
      </c>
      <c r="O38" s="6">
        <v>8</v>
      </c>
      <c r="P38" s="2" t="s">
        <v>76</v>
      </c>
    </row>
    <row r="39" spans="1:16" ht="18" x14ac:dyDescent="0.2">
      <c r="A39" s="4">
        <v>31204041301719</v>
      </c>
      <c r="B39" s="5" t="s">
        <v>50</v>
      </c>
      <c r="C39" s="6">
        <v>30.4</v>
      </c>
      <c r="D39" s="6">
        <v>21.3</v>
      </c>
      <c r="E39" s="6">
        <v>11.7</v>
      </c>
      <c r="F39" s="6">
        <v>7.65</v>
      </c>
      <c r="G39" s="6">
        <v>15.4</v>
      </c>
      <c r="H39" s="6">
        <v>86.450000000000017</v>
      </c>
      <c r="I39" s="6">
        <v>9.5</v>
      </c>
      <c r="J39" s="6">
        <v>9</v>
      </c>
      <c r="K39" s="6">
        <v>8</v>
      </c>
      <c r="L39" s="6">
        <v>7.3</v>
      </c>
      <c r="M39" s="6">
        <v>17.100000000000001</v>
      </c>
      <c r="N39" s="6">
        <v>9</v>
      </c>
      <c r="O39" s="6">
        <v>8.5</v>
      </c>
      <c r="P39" s="2" t="s">
        <v>76</v>
      </c>
    </row>
    <row r="40" spans="1:16" ht="18" x14ac:dyDescent="0.2">
      <c r="A40" s="4">
        <v>31202181301295</v>
      </c>
      <c r="B40" s="5" t="s">
        <v>51</v>
      </c>
      <c r="C40" s="6">
        <v>16</v>
      </c>
      <c r="D40" s="6">
        <v>16.95</v>
      </c>
      <c r="E40" s="6">
        <v>10.1</v>
      </c>
      <c r="F40" s="6">
        <v>7.95</v>
      </c>
      <c r="G40" s="6">
        <v>10</v>
      </c>
      <c r="H40" s="6">
        <v>61.000000000000007</v>
      </c>
      <c r="I40" s="6">
        <v>9</v>
      </c>
      <c r="J40" s="6">
        <v>9.5</v>
      </c>
      <c r="K40" s="6">
        <v>7.9</v>
      </c>
      <c r="L40" s="6">
        <v>7.8</v>
      </c>
      <c r="M40" s="6">
        <v>14.7</v>
      </c>
      <c r="N40" s="6">
        <v>9.5</v>
      </c>
      <c r="O40" s="6">
        <v>8</v>
      </c>
      <c r="P40" s="2" t="s">
        <v>76</v>
      </c>
    </row>
    <row r="41" spans="1:16" ht="18" x14ac:dyDescent="0.2">
      <c r="A41" s="4">
        <v>31207221300515</v>
      </c>
      <c r="B41" s="5" t="s">
        <v>52</v>
      </c>
      <c r="C41" s="6">
        <v>18</v>
      </c>
      <c r="D41" s="6">
        <v>16.8</v>
      </c>
      <c r="E41" s="6">
        <v>10.3</v>
      </c>
      <c r="F41" s="6">
        <v>6.9</v>
      </c>
      <c r="G41" s="6">
        <v>8.4</v>
      </c>
      <c r="H41" s="6">
        <v>60.399999999999991</v>
      </c>
      <c r="I41" s="6">
        <v>9.5</v>
      </c>
      <c r="J41" s="6">
        <v>9</v>
      </c>
      <c r="K41" s="6">
        <v>7</v>
      </c>
      <c r="L41" s="6">
        <v>6.4</v>
      </c>
      <c r="M41" s="6">
        <v>15.1</v>
      </c>
      <c r="N41" s="6">
        <v>9</v>
      </c>
      <c r="O41" s="6">
        <v>8.5</v>
      </c>
      <c r="P41" s="2" t="s">
        <v>76</v>
      </c>
    </row>
    <row r="42" spans="1:16" ht="18" x14ac:dyDescent="0.2">
      <c r="A42" s="4">
        <v>31207021301657</v>
      </c>
      <c r="B42" s="5" t="s">
        <v>53</v>
      </c>
      <c r="C42" s="6">
        <v>32.200000000000003</v>
      </c>
      <c r="D42" s="6">
        <v>21.45</v>
      </c>
      <c r="E42" s="6">
        <v>13.9</v>
      </c>
      <c r="F42" s="6">
        <v>15.6</v>
      </c>
      <c r="G42" s="6">
        <v>15.8</v>
      </c>
      <c r="H42" s="6">
        <v>98.95</v>
      </c>
      <c r="I42" s="6">
        <v>9</v>
      </c>
      <c r="J42" s="6">
        <v>9.5</v>
      </c>
      <c r="K42" s="6">
        <v>8.1</v>
      </c>
      <c r="L42" s="6">
        <v>8.9</v>
      </c>
      <c r="M42" s="6">
        <v>17.7</v>
      </c>
      <c r="N42" s="6">
        <v>9.5</v>
      </c>
      <c r="O42" s="6">
        <v>8</v>
      </c>
      <c r="P42" s="2" t="s">
        <v>76</v>
      </c>
    </row>
    <row r="43" spans="1:16" ht="18" x14ac:dyDescent="0.2">
      <c r="A43" s="4">
        <v>31111151301295</v>
      </c>
      <c r="B43" s="5" t="s">
        <v>54</v>
      </c>
      <c r="C43" s="6">
        <v>24.8</v>
      </c>
      <c r="D43" s="6">
        <v>16.2</v>
      </c>
      <c r="E43" s="6">
        <v>13.7</v>
      </c>
      <c r="F43" s="6">
        <v>15.45</v>
      </c>
      <c r="G43" s="6">
        <v>17.2</v>
      </c>
      <c r="H43" s="6">
        <v>87.350000000000009</v>
      </c>
      <c r="I43" s="6">
        <v>9.5</v>
      </c>
      <c r="J43" s="6">
        <v>9</v>
      </c>
      <c r="K43" s="6">
        <v>7.7</v>
      </c>
      <c r="L43" s="6">
        <v>8.6999999999999993</v>
      </c>
      <c r="M43" s="6">
        <v>17.3</v>
      </c>
      <c r="N43" s="6">
        <v>9</v>
      </c>
      <c r="O43" s="6">
        <v>8.5</v>
      </c>
      <c r="P43" s="2" t="s">
        <v>76</v>
      </c>
    </row>
    <row r="44" spans="1:16" ht="18" x14ac:dyDescent="0.2">
      <c r="A44" s="4">
        <v>31111081300571</v>
      </c>
      <c r="B44" s="5" t="s">
        <v>55</v>
      </c>
      <c r="C44" s="6">
        <v>21.2</v>
      </c>
      <c r="D44" s="6">
        <v>15.9</v>
      </c>
      <c r="E44" s="6">
        <v>6</v>
      </c>
      <c r="F44" s="6">
        <v>9.75</v>
      </c>
      <c r="G44" s="6">
        <v>7.6</v>
      </c>
      <c r="H44" s="6">
        <v>60.45</v>
      </c>
      <c r="I44" s="6">
        <v>9</v>
      </c>
      <c r="J44" s="6">
        <v>9.5</v>
      </c>
      <c r="K44" s="6">
        <v>7.4</v>
      </c>
      <c r="L44" s="6">
        <v>6.5</v>
      </c>
      <c r="M44" s="6">
        <v>8.6999999999999993</v>
      </c>
      <c r="N44" s="6">
        <v>9.5</v>
      </c>
      <c r="O44" s="6">
        <v>8</v>
      </c>
      <c r="P44" s="2" t="s">
        <v>76</v>
      </c>
    </row>
    <row r="45" spans="1:16" ht="18" x14ac:dyDescent="0.2">
      <c r="A45" s="4">
        <v>31202271301154</v>
      </c>
      <c r="B45" s="5" t="s">
        <v>56</v>
      </c>
      <c r="C45" s="6">
        <v>15</v>
      </c>
      <c r="D45" s="6">
        <v>11.4</v>
      </c>
      <c r="E45" s="6">
        <v>3.2</v>
      </c>
      <c r="F45" s="6">
        <v>6</v>
      </c>
      <c r="G45" s="6">
        <v>7</v>
      </c>
      <c r="H45" s="6">
        <v>42.599999999999994</v>
      </c>
      <c r="I45" s="6">
        <v>9.5</v>
      </c>
      <c r="J45" s="6">
        <v>9</v>
      </c>
      <c r="K45" s="6">
        <v>7.4</v>
      </c>
      <c r="L45" s="6">
        <v>5.0999999999999996</v>
      </c>
      <c r="M45" s="6">
        <v>9.6</v>
      </c>
      <c r="N45" s="6">
        <v>9</v>
      </c>
      <c r="O45" s="6">
        <v>8.5</v>
      </c>
      <c r="P45" s="2" t="s">
        <v>76</v>
      </c>
    </row>
    <row r="46" spans="1:16" ht="18" x14ac:dyDescent="0.2">
      <c r="A46" s="4">
        <v>31205231300871</v>
      </c>
      <c r="B46" s="5" t="s">
        <v>57</v>
      </c>
      <c r="C46" s="6">
        <v>16.600000000000001</v>
      </c>
      <c r="D46" s="6">
        <v>16.350000000000001</v>
      </c>
      <c r="E46" s="6">
        <v>6.8</v>
      </c>
      <c r="F46" s="6">
        <v>8.6999999999999993</v>
      </c>
      <c r="G46" s="6">
        <v>5.8</v>
      </c>
      <c r="H46" s="6">
        <v>54.25</v>
      </c>
      <c r="I46" s="6">
        <v>9</v>
      </c>
      <c r="J46" s="6">
        <v>9.5</v>
      </c>
      <c r="K46" s="6">
        <v>7.4</v>
      </c>
      <c r="L46" s="6">
        <v>5.4</v>
      </c>
      <c r="M46" s="6">
        <v>12.4</v>
      </c>
      <c r="N46" s="6">
        <v>9.5</v>
      </c>
      <c r="O46" s="6">
        <v>8</v>
      </c>
      <c r="P46" s="2" t="s">
        <v>76</v>
      </c>
    </row>
    <row r="47" spans="1:16" ht="18" x14ac:dyDescent="0.2">
      <c r="A47" s="4">
        <v>31110221300635</v>
      </c>
      <c r="B47" s="5" t="s">
        <v>58</v>
      </c>
      <c r="C47" s="6">
        <v>17.2</v>
      </c>
      <c r="D47" s="6">
        <v>13.05</v>
      </c>
      <c r="E47" s="6">
        <v>6.8</v>
      </c>
      <c r="F47" s="6">
        <v>8.85</v>
      </c>
      <c r="G47" s="6">
        <v>7.4</v>
      </c>
      <c r="H47" s="6">
        <v>53.3</v>
      </c>
      <c r="I47" s="6">
        <v>9.5</v>
      </c>
      <c r="J47" s="6">
        <v>9</v>
      </c>
      <c r="K47" s="6">
        <v>6.6</v>
      </c>
      <c r="L47" s="6">
        <v>7</v>
      </c>
      <c r="M47" s="6">
        <v>10.199999999999999</v>
      </c>
      <c r="N47" s="6">
        <v>9</v>
      </c>
      <c r="O47" s="6">
        <v>8.5</v>
      </c>
      <c r="P47" s="2" t="s">
        <v>76</v>
      </c>
    </row>
    <row r="48" spans="1:16" ht="18" x14ac:dyDescent="0.2">
      <c r="A48" s="4">
        <v>31208121300115</v>
      </c>
      <c r="B48" s="5" t="s">
        <v>59</v>
      </c>
      <c r="C48" s="6">
        <v>18</v>
      </c>
      <c r="D48" s="6">
        <v>16.8</v>
      </c>
      <c r="E48" s="6">
        <v>7.6</v>
      </c>
      <c r="F48" s="6">
        <v>7.5</v>
      </c>
      <c r="G48" s="6">
        <v>10</v>
      </c>
      <c r="H48" s="6">
        <v>59.9</v>
      </c>
      <c r="I48" s="6">
        <v>9</v>
      </c>
      <c r="J48" s="6">
        <v>9.5</v>
      </c>
      <c r="K48" s="6">
        <v>6.7</v>
      </c>
      <c r="L48" s="6">
        <v>7</v>
      </c>
      <c r="M48" s="6">
        <v>11.5</v>
      </c>
      <c r="N48" s="6">
        <v>9.5</v>
      </c>
      <c r="O48" s="6">
        <v>8</v>
      </c>
      <c r="P48" s="2" t="s">
        <v>76</v>
      </c>
    </row>
    <row r="49" spans="1:16" ht="18" x14ac:dyDescent="0.2">
      <c r="A49" s="4">
        <v>31112281300998</v>
      </c>
      <c r="B49" s="5" t="s">
        <v>60</v>
      </c>
      <c r="C49" s="6">
        <v>24</v>
      </c>
      <c r="D49" s="6">
        <v>16.649999999999999</v>
      </c>
      <c r="E49" s="6">
        <v>11.1</v>
      </c>
      <c r="F49" s="6">
        <v>11.85</v>
      </c>
      <c r="G49" s="6">
        <v>10</v>
      </c>
      <c r="H49" s="6">
        <v>73.599999999999994</v>
      </c>
      <c r="I49" s="6">
        <v>9.5</v>
      </c>
      <c r="J49" s="6">
        <v>9</v>
      </c>
      <c r="K49" s="6">
        <v>7.6</v>
      </c>
      <c r="L49" s="6">
        <v>5.0999999999999996</v>
      </c>
      <c r="M49" s="6">
        <v>12.4</v>
      </c>
      <c r="N49" s="6">
        <v>9</v>
      </c>
      <c r="O49" s="6">
        <v>8.5</v>
      </c>
      <c r="P49" s="2" t="s">
        <v>76</v>
      </c>
    </row>
    <row r="50" spans="1:16" ht="18" x14ac:dyDescent="0.2">
      <c r="A50" s="4">
        <v>31205151302091</v>
      </c>
      <c r="B50" s="5" t="s">
        <v>61</v>
      </c>
      <c r="C50" s="6">
        <v>14.8</v>
      </c>
      <c r="D50" s="6">
        <v>14.1</v>
      </c>
      <c r="E50" s="6">
        <v>5.4</v>
      </c>
      <c r="F50" s="6">
        <v>7.5</v>
      </c>
      <c r="G50" s="6">
        <v>8</v>
      </c>
      <c r="H50" s="6">
        <v>49.8</v>
      </c>
      <c r="I50" s="6">
        <v>9</v>
      </c>
      <c r="J50" s="6">
        <v>9.5</v>
      </c>
      <c r="K50" s="6">
        <v>8.1</v>
      </c>
      <c r="L50" s="6">
        <v>5.2</v>
      </c>
      <c r="M50" s="6">
        <v>13.6</v>
      </c>
      <c r="N50" s="6">
        <v>9.5</v>
      </c>
      <c r="O50" s="6">
        <v>8</v>
      </c>
      <c r="P50" s="2" t="s">
        <v>76</v>
      </c>
    </row>
    <row r="51" spans="1:16" ht="18" x14ac:dyDescent="0.2">
      <c r="A51" s="4">
        <v>31206211302262</v>
      </c>
      <c r="B51" s="5" t="s">
        <v>62</v>
      </c>
      <c r="C51" s="6">
        <v>23.2</v>
      </c>
      <c r="D51" s="6">
        <v>19.5</v>
      </c>
      <c r="E51" s="6">
        <v>8</v>
      </c>
      <c r="F51" s="6">
        <v>10.8</v>
      </c>
      <c r="G51" s="6">
        <v>11.1</v>
      </c>
      <c r="H51" s="6">
        <v>72.599999999999994</v>
      </c>
      <c r="I51" s="6">
        <v>9.5</v>
      </c>
      <c r="J51" s="6">
        <v>9</v>
      </c>
      <c r="K51" s="6">
        <v>8.3000000000000007</v>
      </c>
      <c r="L51" s="6">
        <v>8.3000000000000007</v>
      </c>
      <c r="M51" s="6">
        <v>14.4</v>
      </c>
      <c r="N51" s="6">
        <v>9</v>
      </c>
      <c r="O51" s="6">
        <v>8.5</v>
      </c>
      <c r="P51" s="2" t="s">
        <v>76</v>
      </c>
    </row>
    <row r="52" spans="1:16" ht="18" x14ac:dyDescent="0.2">
      <c r="A52" s="4">
        <v>31206201301381</v>
      </c>
      <c r="B52" s="5" t="s">
        <v>63</v>
      </c>
      <c r="C52" s="6">
        <v>25.2</v>
      </c>
      <c r="D52" s="6">
        <v>18.75</v>
      </c>
      <c r="E52" s="6">
        <v>10.1</v>
      </c>
      <c r="F52" s="6">
        <v>10.050000000000001</v>
      </c>
      <c r="G52" s="6">
        <v>9.3000000000000007</v>
      </c>
      <c r="H52" s="6">
        <v>73.400000000000006</v>
      </c>
      <c r="I52" s="6">
        <v>9</v>
      </c>
      <c r="J52" s="6">
        <v>9.5</v>
      </c>
      <c r="K52" s="6">
        <v>8.1999999999999993</v>
      </c>
      <c r="L52" s="6">
        <v>8.1</v>
      </c>
      <c r="M52" s="6">
        <v>14.5</v>
      </c>
      <c r="N52" s="6">
        <v>9.5</v>
      </c>
      <c r="O52" s="6">
        <v>8</v>
      </c>
      <c r="P52" s="2" t="s">
        <v>76</v>
      </c>
    </row>
    <row r="53" spans="1:16" ht="18" x14ac:dyDescent="0.2">
      <c r="A53" s="4">
        <v>31210011339827</v>
      </c>
      <c r="B53" s="5" t="s">
        <v>64</v>
      </c>
      <c r="C53" s="6">
        <v>36.200000000000003</v>
      </c>
      <c r="D53" s="6">
        <v>26.7</v>
      </c>
      <c r="E53" s="6">
        <v>18.3</v>
      </c>
      <c r="F53" s="6">
        <v>27</v>
      </c>
      <c r="G53" s="6">
        <v>18.399999999999999</v>
      </c>
      <c r="H53" s="6">
        <v>126.6</v>
      </c>
      <c r="I53" s="6">
        <v>9.5</v>
      </c>
      <c r="J53" s="6">
        <v>9</v>
      </c>
      <c r="K53" s="6">
        <v>8.6999999999999993</v>
      </c>
      <c r="L53" s="6">
        <v>9.8000000000000007</v>
      </c>
      <c r="M53" s="6">
        <v>19</v>
      </c>
      <c r="N53" s="6">
        <v>9</v>
      </c>
      <c r="O53" s="6">
        <v>8.5</v>
      </c>
      <c r="P53" s="2" t="s">
        <v>76</v>
      </c>
    </row>
    <row r="54" spans="1:16" ht="18" x14ac:dyDescent="0.2">
      <c r="A54" s="4">
        <v>31209131302481</v>
      </c>
      <c r="B54" s="5" t="s">
        <v>65</v>
      </c>
      <c r="C54" s="6">
        <v>31.6</v>
      </c>
      <c r="D54" s="6">
        <v>23.28</v>
      </c>
      <c r="E54" s="6">
        <v>13.6</v>
      </c>
      <c r="F54" s="6">
        <v>22.95</v>
      </c>
      <c r="G54" s="6">
        <v>14.9</v>
      </c>
      <c r="H54" s="6">
        <v>106.33000000000001</v>
      </c>
      <c r="I54" s="6">
        <v>9</v>
      </c>
      <c r="J54" s="6">
        <v>9.5</v>
      </c>
      <c r="K54" s="6">
        <v>8.6</v>
      </c>
      <c r="L54" s="6">
        <v>8.85</v>
      </c>
      <c r="M54" s="6">
        <v>19.2</v>
      </c>
      <c r="N54" s="6">
        <v>9.5</v>
      </c>
      <c r="O54" s="6">
        <v>8</v>
      </c>
      <c r="P54" s="2" t="s">
        <v>76</v>
      </c>
    </row>
    <row r="55" spans="1:16" ht="18" x14ac:dyDescent="0.2">
      <c r="A55" s="4">
        <v>31205311300147</v>
      </c>
      <c r="B55" s="5" t="s">
        <v>66</v>
      </c>
      <c r="C55" s="6">
        <v>28.6</v>
      </c>
      <c r="D55" s="6">
        <v>18.48</v>
      </c>
      <c r="E55" s="6">
        <v>10</v>
      </c>
      <c r="F55" s="6">
        <v>10.199999999999999</v>
      </c>
      <c r="G55" s="6">
        <v>12.6</v>
      </c>
      <c r="H55" s="6">
        <v>79.88</v>
      </c>
      <c r="I55" s="6">
        <v>9.5</v>
      </c>
      <c r="J55" s="6">
        <v>9</v>
      </c>
      <c r="K55" s="6">
        <v>8</v>
      </c>
      <c r="L55" s="6">
        <v>8.35</v>
      </c>
      <c r="M55" s="6">
        <v>13.5</v>
      </c>
      <c r="N55" s="6">
        <v>9</v>
      </c>
      <c r="O55" s="6">
        <v>8.5</v>
      </c>
      <c r="P55" s="2" t="s">
        <v>76</v>
      </c>
    </row>
    <row r="56" spans="1:16" ht="18" x14ac:dyDescent="0.2">
      <c r="A56" s="4">
        <v>31207081300528</v>
      </c>
      <c r="B56" s="5" t="s">
        <v>67</v>
      </c>
      <c r="C56" s="6">
        <v>36.6</v>
      </c>
      <c r="D56" s="6">
        <v>25.8</v>
      </c>
      <c r="E56" s="6">
        <v>16.8</v>
      </c>
      <c r="F56" s="6">
        <v>27.6</v>
      </c>
      <c r="G56" s="6">
        <v>17.899999999999999</v>
      </c>
      <c r="H56" s="6">
        <v>124.70000000000002</v>
      </c>
      <c r="I56" s="6">
        <v>9</v>
      </c>
      <c r="J56" s="6">
        <v>9.5</v>
      </c>
      <c r="K56" s="6">
        <v>8.5</v>
      </c>
      <c r="L56" s="6">
        <v>9.3000000000000007</v>
      </c>
      <c r="M56" s="6">
        <v>17.3</v>
      </c>
      <c r="N56" s="6">
        <v>9.5</v>
      </c>
      <c r="O56" s="6">
        <v>8</v>
      </c>
      <c r="P56" s="2" t="s">
        <v>76</v>
      </c>
    </row>
    <row r="57" spans="1:16" ht="18" x14ac:dyDescent="0.2">
      <c r="A57" s="4">
        <v>31207301300249</v>
      </c>
      <c r="B57" s="5" t="s">
        <v>68</v>
      </c>
      <c r="C57" s="6">
        <v>33</v>
      </c>
      <c r="D57" s="6">
        <v>22.23</v>
      </c>
      <c r="E57" s="6">
        <v>13.2</v>
      </c>
      <c r="F57" s="6">
        <v>15.3</v>
      </c>
      <c r="G57" s="6">
        <v>15</v>
      </c>
      <c r="H57" s="6">
        <v>98.73</v>
      </c>
      <c r="I57" s="6">
        <v>9.5</v>
      </c>
      <c r="J57" s="6">
        <v>9</v>
      </c>
      <c r="K57" s="6">
        <v>8.1</v>
      </c>
      <c r="L57" s="6">
        <v>8.5</v>
      </c>
      <c r="M57" s="6">
        <v>16</v>
      </c>
      <c r="N57" s="6">
        <v>9</v>
      </c>
      <c r="O57" s="6">
        <v>8.5</v>
      </c>
      <c r="P57" s="2" t="s">
        <v>76</v>
      </c>
    </row>
    <row r="58" spans="1:16" ht="18" x14ac:dyDescent="0.2">
      <c r="A58" s="4">
        <v>31111261300928</v>
      </c>
      <c r="B58" s="5" t="s">
        <v>69</v>
      </c>
      <c r="C58" s="6">
        <v>14</v>
      </c>
      <c r="D58" s="6">
        <v>14.85</v>
      </c>
      <c r="E58" s="6">
        <v>5.5</v>
      </c>
      <c r="F58" s="6">
        <v>4.5</v>
      </c>
      <c r="G58" s="6">
        <v>7.2</v>
      </c>
      <c r="H58" s="6">
        <v>46.050000000000004</v>
      </c>
      <c r="I58" s="6">
        <v>9</v>
      </c>
      <c r="J58" s="6">
        <v>9.5</v>
      </c>
      <c r="K58" s="6">
        <v>7.8</v>
      </c>
      <c r="L58" s="6">
        <v>5.0999999999999996</v>
      </c>
      <c r="M58" s="6">
        <v>8.3000000000000007</v>
      </c>
      <c r="N58" s="6">
        <v>9.5</v>
      </c>
      <c r="O58" s="6">
        <v>8</v>
      </c>
      <c r="P58" s="2" t="s">
        <v>76</v>
      </c>
    </row>
    <row r="59" spans="1:16" ht="18" x14ac:dyDescent="0.2">
      <c r="A59" s="4">
        <v>31204151300386</v>
      </c>
      <c r="B59" s="5" t="s">
        <v>70</v>
      </c>
      <c r="C59" s="6">
        <v>13.8</v>
      </c>
      <c r="D59" s="6">
        <v>12</v>
      </c>
      <c r="E59" s="6">
        <v>10.5</v>
      </c>
      <c r="F59" s="6">
        <v>16.5</v>
      </c>
      <c r="G59" s="6">
        <v>9</v>
      </c>
      <c r="H59" s="6">
        <v>61.8</v>
      </c>
      <c r="I59" s="6">
        <v>9.5</v>
      </c>
      <c r="J59" s="6">
        <v>9</v>
      </c>
      <c r="K59" s="6">
        <v>7</v>
      </c>
      <c r="L59" s="6">
        <v>5.9</v>
      </c>
      <c r="M59" s="6">
        <v>9.1999999999999993</v>
      </c>
      <c r="N59" s="6">
        <v>9</v>
      </c>
      <c r="O59" s="6">
        <v>8.5</v>
      </c>
      <c r="P59" s="2" t="s">
        <v>76</v>
      </c>
    </row>
    <row r="60" spans="1:16" ht="18" x14ac:dyDescent="0.2">
      <c r="A60" s="4">
        <v>31209091307248</v>
      </c>
      <c r="B60" s="5" t="s">
        <v>71</v>
      </c>
      <c r="C60" s="6">
        <v>32.4</v>
      </c>
      <c r="D60" s="6">
        <v>23.55</v>
      </c>
      <c r="E60" s="6">
        <v>16.899999999999999</v>
      </c>
      <c r="F60" s="6">
        <v>23.4</v>
      </c>
      <c r="G60" s="6">
        <v>16.8</v>
      </c>
      <c r="H60" s="6">
        <v>113.05</v>
      </c>
      <c r="I60" s="6">
        <v>9</v>
      </c>
      <c r="J60" s="6">
        <v>9.5</v>
      </c>
      <c r="K60" s="6">
        <v>8.4</v>
      </c>
      <c r="L60" s="6">
        <v>8.85</v>
      </c>
      <c r="M60" s="6">
        <v>18.8</v>
      </c>
      <c r="N60" s="6">
        <v>9.5</v>
      </c>
      <c r="O60" s="6">
        <v>8</v>
      </c>
      <c r="P60" s="2" t="s">
        <v>76</v>
      </c>
    </row>
    <row r="61" spans="1:16" ht="18" x14ac:dyDescent="0.2">
      <c r="A61" s="4">
        <v>31206041300723</v>
      </c>
      <c r="B61" s="5" t="s">
        <v>72</v>
      </c>
      <c r="C61" s="6">
        <v>21.2</v>
      </c>
      <c r="D61" s="6">
        <v>16.95</v>
      </c>
      <c r="E61" s="6">
        <v>11.6</v>
      </c>
      <c r="F61" s="6">
        <v>15.45</v>
      </c>
      <c r="G61" s="6">
        <v>11.2</v>
      </c>
      <c r="H61" s="6">
        <v>76.400000000000006</v>
      </c>
      <c r="I61" s="6">
        <v>9.5</v>
      </c>
      <c r="J61" s="6">
        <v>9</v>
      </c>
      <c r="K61" s="6">
        <v>8.1</v>
      </c>
      <c r="L61" s="6">
        <v>7.6</v>
      </c>
      <c r="M61" s="6">
        <v>13.1</v>
      </c>
      <c r="N61" s="6">
        <v>9</v>
      </c>
      <c r="O61" s="6">
        <v>8.5</v>
      </c>
      <c r="P61" s="2" t="s">
        <v>76</v>
      </c>
    </row>
    <row r="62" spans="1:16" ht="18" x14ac:dyDescent="0.2">
      <c r="A62" s="4">
        <v>31112131301163</v>
      </c>
      <c r="B62" s="5" t="s">
        <v>73</v>
      </c>
      <c r="C62" s="6">
        <v>33</v>
      </c>
      <c r="D62" s="6">
        <v>25.08</v>
      </c>
      <c r="E62" s="6">
        <v>16.7</v>
      </c>
      <c r="F62" s="6">
        <v>27.3</v>
      </c>
      <c r="G62" s="6">
        <v>17.600000000000001</v>
      </c>
      <c r="H62" s="6">
        <v>119.68</v>
      </c>
      <c r="I62" s="6">
        <v>9</v>
      </c>
      <c r="J62" s="6">
        <v>9.5</v>
      </c>
      <c r="K62" s="6">
        <v>8.9</v>
      </c>
      <c r="L62" s="6">
        <v>9.15</v>
      </c>
      <c r="M62" s="6">
        <v>17.399999999999999</v>
      </c>
      <c r="N62" s="6">
        <v>9.5</v>
      </c>
      <c r="O62" s="6">
        <v>8</v>
      </c>
      <c r="P62" s="2" t="s">
        <v>76</v>
      </c>
    </row>
    <row r="63" spans="1:16" ht="18" x14ac:dyDescent="0.2">
      <c r="A63" s="4">
        <v>31210011339789</v>
      </c>
      <c r="B63" s="5" t="s">
        <v>74</v>
      </c>
      <c r="C63" s="6">
        <v>29.2</v>
      </c>
      <c r="D63" s="6">
        <v>21</v>
      </c>
      <c r="E63" s="6">
        <v>10</v>
      </c>
      <c r="F63" s="6">
        <v>15.6</v>
      </c>
      <c r="G63" s="6">
        <v>10.9</v>
      </c>
      <c r="H63" s="6">
        <v>86.7</v>
      </c>
      <c r="I63" s="6">
        <v>9.5</v>
      </c>
      <c r="J63" s="6">
        <v>9</v>
      </c>
      <c r="K63" s="6">
        <v>7.7</v>
      </c>
      <c r="L63" s="6">
        <v>8</v>
      </c>
      <c r="M63" s="6">
        <v>15.2</v>
      </c>
      <c r="N63" s="6">
        <v>9</v>
      </c>
      <c r="O63" s="6">
        <v>8.5</v>
      </c>
      <c r="P63" s="2" t="s">
        <v>76</v>
      </c>
    </row>
    <row r="64" spans="1:16" ht="18" x14ac:dyDescent="0.2">
      <c r="A64" s="4">
        <v>31106271300736</v>
      </c>
      <c r="B64" s="5" t="s">
        <v>77</v>
      </c>
      <c r="C64" s="6">
        <v>19.600000000000001</v>
      </c>
      <c r="D64" s="6">
        <v>16.350000000000001</v>
      </c>
      <c r="E64" s="6">
        <v>10.1</v>
      </c>
      <c r="F64" s="6">
        <v>9.9</v>
      </c>
      <c r="G64" s="6">
        <v>8.6</v>
      </c>
      <c r="H64" s="6">
        <v>64.55</v>
      </c>
      <c r="I64" s="6">
        <v>9</v>
      </c>
      <c r="J64" s="6">
        <v>9.5</v>
      </c>
      <c r="K64" s="6">
        <v>6.2</v>
      </c>
      <c r="L64" s="6">
        <v>7.1</v>
      </c>
      <c r="M64" s="6">
        <v>11.1</v>
      </c>
      <c r="P64" s="2" t="s">
        <v>136</v>
      </c>
    </row>
    <row r="65" spans="1:16" ht="18" x14ac:dyDescent="0.2">
      <c r="A65" s="4">
        <v>31108041303771</v>
      </c>
      <c r="B65" s="5" t="s">
        <v>78</v>
      </c>
      <c r="C65" s="6">
        <v>33.6</v>
      </c>
      <c r="D65" s="6">
        <v>19.95</v>
      </c>
      <c r="E65" s="6">
        <v>12.3</v>
      </c>
      <c r="F65" s="6">
        <v>16.2</v>
      </c>
      <c r="G65" s="6">
        <v>15.2</v>
      </c>
      <c r="H65" s="6">
        <v>97.25</v>
      </c>
      <c r="I65" s="6">
        <v>9.5</v>
      </c>
      <c r="J65" s="6">
        <v>9</v>
      </c>
      <c r="K65" s="6">
        <v>6.9</v>
      </c>
      <c r="L65" s="6">
        <v>8.3000000000000007</v>
      </c>
      <c r="M65" s="6">
        <v>15.7</v>
      </c>
      <c r="P65" s="2" t="s">
        <v>136</v>
      </c>
    </row>
    <row r="66" spans="1:16" ht="18" x14ac:dyDescent="0.2">
      <c r="A66" s="4">
        <v>31105011317019</v>
      </c>
      <c r="B66" s="5" t="s">
        <v>79</v>
      </c>
      <c r="C66" s="6">
        <v>21.8</v>
      </c>
      <c r="D66" s="6">
        <v>17.55</v>
      </c>
      <c r="E66" s="6">
        <v>7.6</v>
      </c>
      <c r="F66" s="6">
        <v>8.25</v>
      </c>
      <c r="G66" s="6">
        <v>10</v>
      </c>
      <c r="H66" s="6">
        <v>65.2</v>
      </c>
      <c r="I66" s="6">
        <v>9</v>
      </c>
      <c r="J66" s="6">
        <v>9.5</v>
      </c>
      <c r="K66" s="6">
        <v>6.9</v>
      </c>
      <c r="L66" s="6">
        <v>7.6</v>
      </c>
      <c r="M66" s="6">
        <v>12.9</v>
      </c>
      <c r="P66" s="2" t="s">
        <v>136</v>
      </c>
    </row>
    <row r="67" spans="1:16" ht="18" x14ac:dyDescent="0.2">
      <c r="A67" s="4">
        <v>31101141301593</v>
      </c>
      <c r="B67" s="5" t="s">
        <v>80</v>
      </c>
      <c r="C67" s="6">
        <v>27.6</v>
      </c>
      <c r="D67" s="6">
        <v>17.55</v>
      </c>
      <c r="E67" s="6">
        <v>10.5</v>
      </c>
      <c r="F67" s="6">
        <v>9</v>
      </c>
      <c r="G67" s="6">
        <v>13.2</v>
      </c>
      <c r="H67" s="6">
        <v>77.850000000000009</v>
      </c>
      <c r="I67" s="6">
        <v>9.5</v>
      </c>
      <c r="J67" s="6">
        <v>9</v>
      </c>
      <c r="K67" s="6">
        <v>7.2</v>
      </c>
      <c r="L67" s="6">
        <v>7.3</v>
      </c>
      <c r="M67" s="6">
        <v>11.9</v>
      </c>
      <c r="P67" s="2" t="s">
        <v>136</v>
      </c>
    </row>
    <row r="68" spans="1:16" ht="18" x14ac:dyDescent="0.2">
      <c r="A68" s="4">
        <v>31110101303819</v>
      </c>
      <c r="B68" s="5" t="s">
        <v>81</v>
      </c>
      <c r="C68" s="6">
        <v>37.200000000000003</v>
      </c>
      <c r="D68" s="6">
        <v>22.35</v>
      </c>
      <c r="E68" s="6">
        <v>17.8</v>
      </c>
      <c r="F68" s="6">
        <v>17.850000000000001</v>
      </c>
      <c r="G68" s="6">
        <v>17.7</v>
      </c>
      <c r="H68" s="6">
        <v>112.90000000000002</v>
      </c>
      <c r="I68" s="6">
        <v>9</v>
      </c>
      <c r="J68" s="6">
        <v>9.5</v>
      </c>
      <c r="K68" s="6">
        <v>7.5</v>
      </c>
      <c r="L68" s="6">
        <v>7.5</v>
      </c>
      <c r="M68" s="6">
        <v>15.4</v>
      </c>
      <c r="P68" s="2" t="s">
        <v>136</v>
      </c>
    </row>
    <row r="69" spans="1:16" ht="18" x14ac:dyDescent="0.2">
      <c r="A69" s="4">
        <v>31103191303697</v>
      </c>
      <c r="B69" s="5" t="s">
        <v>82</v>
      </c>
      <c r="C69" s="6">
        <v>13.2</v>
      </c>
      <c r="D69" s="6">
        <v>16.2</v>
      </c>
      <c r="E69" s="6">
        <v>7.3</v>
      </c>
      <c r="F69" s="6">
        <v>8.5500000000000007</v>
      </c>
      <c r="G69" s="6">
        <v>7.8</v>
      </c>
      <c r="H69" s="6">
        <v>53.05</v>
      </c>
      <c r="I69" s="6">
        <v>9.5</v>
      </c>
      <c r="J69" s="6">
        <v>9</v>
      </c>
      <c r="K69" s="6">
        <v>6.1</v>
      </c>
      <c r="L69" s="6">
        <v>6.5</v>
      </c>
      <c r="M69" s="6">
        <v>9.8000000000000007</v>
      </c>
      <c r="P69" s="2" t="s">
        <v>136</v>
      </c>
    </row>
    <row r="70" spans="1:16" ht="18" x14ac:dyDescent="0.2">
      <c r="A70" s="4">
        <v>31107021300877</v>
      </c>
      <c r="B70" s="5" t="s">
        <v>83</v>
      </c>
      <c r="C70" s="6">
        <v>28.8</v>
      </c>
      <c r="D70" s="6">
        <v>18.899999999999999</v>
      </c>
      <c r="E70" s="6">
        <v>11.9</v>
      </c>
      <c r="F70" s="6">
        <v>15</v>
      </c>
      <c r="G70" s="6">
        <v>12.4</v>
      </c>
      <c r="H70" s="6">
        <v>87</v>
      </c>
      <c r="I70" s="6">
        <v>9</v>
      </c>
      <c r="J70" s="6">
        <v>9.5</v>
      </c>
      <c r="K70" s="6">
        <v>6.6</v>
      </c>
      <c r="L70" s="6">
        <v>8.1999999999999993</v>
      </c>
      <c r="M70" s="6">
        <v>13.1</v>
      </c>
      <c r="P70" s="2" t="s">
        <v>136</v>
      </c>
    </row>
    <row r="71" spans="1:16" ht="18" x14ac:dyDescent="0.2">
      <c r="A71" s="4">
        <v>31108171301053</v>
      </c>
      <c r="B71" s="5" t="s">
        <v>84</v>
      </c>
      <c r="C71" s="6">
        <v>36.6</v>
      </c>
      <c r="D71" s="6">
        <v>25.95</v>
      </c>
      <c r="E71" s="6">
        <v>17.2</v>
      </c>
      <c r="F71" s="6">
        <v>22.05</v>
      </c>
      <c r="G71" s="6">
        <v>17.100000000000001</v>
      </c>
      <c r="H71" s="6">
        <v>118.9</v>
      </c>
      <c r="I71" s="6">
        <v>9.5</v>
      </c>
      <c r="J71" s="6">
        <v>9</v>
      </c>
      <c r="K71" s="6">
        <v>8.1</v>
      </c>
      <c r="L71" s="6">
        <v>8.8000000000000007</v>
      </c>
      <c r="M71" s="6">
        <v>18.600000000000001</v>
      </c>
      <c r="P71" s="2" t="s">
        <v>136</v>
      </c>
    </row>
    <row r="72" spans="1:16" ht="18" x14ac:dyDescent="0.2">
      <c r="A72" s="4">
        <v>31107231300098</v>
      </c>
      <c r="B72" s="5" t="s">
        <v>85</v>
      </c>
      <c r="C72" s="6">
        <v>33.799999999999997</v>
      </c>
      <c r="D72" s="6">
        <v>23.55</v>
      </c>
      <c r="E72" s="6">
        <v>13.5</v>
      </c>
      <c r="F72" s="6">
        <v>15.75</v>
      </c>
      <c r="G72" s="6">
        <v>14</v>
      </c>
      <c r="H72" s="6">
        <v>100.6</v>
      </c>
      <c r="I72" s="6">
        <v>9</v>
      </c>
      <c r="J72" s="6">
        <v>9.5</v>
      </c>
      <c r="K72" s="6">
        <v>6.8</v>
      </c>
      <c r="L72" s="6">
        <v>8.1999999999999993</v>
      </c>
      <c r="M72" s="6">
        <v>16.2</v>
      </c>
      <c r="P72" s="2" t="s">
        <v>136</v>
      </c>
    </row>
    <row r="73" spans="1:16" ht="18" x14ac:dyDescent="0.2">
      <c r="A73" s="4">
        <v>31201131300054</v>
      </c>
      <c r="B73" s="5" t="s">
        <v>86</v>
      </c>
      <c r="C73" s="6">
        <v>33.6</v>
      </c>
      <c r="D73" s="6">
        <v>21.45</v>
      </c>
      <c r="E73" s="6">
        <v>12.8</v>
      </c>
      <c r="F73" s="6">
        <v>17.55</v>
      </c>
      <c r="G73" s="6">
        <v>12.4</v>
      </c>
      <c r="H73" s="6">
        <v>97.8</v>
      </c>
      <c r="I73" s="6">
        <v>9.5</v>
      </c>
      <c r="J73" s="6">
        <v>9</v>
      </c>
      <c r="K73" s="6">
        <v>7.7</v>
      </c>
      <c r="L73" s="6">
        <v>8.3000000000000007</v>
      </c>
      <c r="M73" s="6">
        <v>16.3</v>
      </c>
      <c r="P73" s="2" t="s">
        <v>136</v>
      </c>
    </row>
    <row r="74" spans="1:16" ht="18" x14ac:dyDescent="0.2">
      <c r="A74" s="4">
        <v>31108041300497</v>
      </c>
      <c r="B74" s="5" t="s">
        <v>87</v>
      </c>
      <c r="C74" s="6">
        <v>37</v>
      </c>
      <c r="D74" s="6">
        <v>24.45</v>
      </c>
      <c r="E74" s="6">
        <v>18.399999999999999</v>
      </c>
      <c r="F74" s="6">
        <v>21.6</v>
      </c>
      <c r="G74" s="6">
        <v>16.8</v>
      </c>
      <c r="H74" s="6">
        <v>118.24999999999999</v>
      </c>
      <c r="I74" s="6">
        <v>9</v>
      </c>
      <c r="J74" s="6">
        <v>9.5</v>
      </c>
      <c r="K74" s="6">
        <v>7.6</v>
      </c>
      <c r="L74" s="6">
        <v>8.8000000000000007</v>
      </c>
      <c r="M74" s="6">
        <v>18.3</v>
      </c>
      <c r="P74" s="2" t="s">
        <v>136</v>
      </c>
    </row>
    <row r="75" spans="1:16" ht="18" x14ac:dyDescent="0.2">
      <c r="A75" s="4">
        <v>31101121303034</v>
      </c>
      <c r="B75" s="5" t="s">
        <v>88</v>
      </c>
      <c r="C75" s="6">
        <v>25.8</v>
      </c>
      <c r="D75" s="6">
        <v>16.95</v>
      </c>
      <c r="E75" s="6">
        <v>10.1</v>
      </c>
      <c r="F75" s="6">
        <v>8.85</v>
      </c>
      <c r="G75" s="6">
        <v>12.4</v>
      </c>
      <c r="H75" s="6">
        <v>74.100000000000009</v>
      </c>
      <c r="I75" s="6">
        <v>9.5</v>
      </c>
      <c r="J75" s="6">
        <v>9</v>
      </c>
      <c r="K75" s="6">
        <v>7.4</v>
      </c>
      <c r="L75" s="6">
        <v>7.1</v>
      </c>
      <c r="M75" s="6">
        <v>12.9</v>
      </c>
      <c r="P75" s="2" t="s">
        <v>136</v>
      </c>
    </row>
    <row r="76" spans="1:16" ht="18" x14ac:dyDescent="0.2">
      <c r="A76" s="4">
        <v>31105031302131</v>
      </c>
      <c r="B76" s="5" t="s">
        <v>89</v>
      </c>
      <c r="C76" s="6">
        <v>17.600000000000001</v>
      </c>
      <c r="D76" s="6">
        <v>13.5</v>
      </c>
      <c r="E76" s="6">
        <v>8.1</v>
      </c>
      <c r="F76" s="6">
        <v>8.5500000000000007</v>
      </c>
      <c r="G76" s="6">
        <v>8.1</v>
      </c>
      <c r="H76" s="6">
        <v>55.85</v>
      </c>
      <c r="I76" s="6">
        <v>9</v>
      </c>
      <c r="J76" s="6">
        <v>9.5</v>
      </c>
      <c r="K76" s="6">
        <v>6.9</v>
      </c>
      <c r="L76" s="6">
        <v>7.1</v>
      </c>
      <c r="M76" s="6">
        <v>9.3000000000000007</v>
      </c>
      <c r="P76" s="2" t="s">
        <v>136</v>
      </c>
    </row>
    <row r="77" spans="1:16" ht="18" x14ac:dyDescent="0.2">
      <c r="A77" s="4">
        <v>31109251308411</v>
      </c>
      <c r="B77" s="5" t="s">
        <v>90</v>
      </c>
      <c r="C77" s="6">
        <v>24.6</v>
      </c>
      <c r="D77" s="6">
        <v>15.9</v>
      </c>
      <c r="E77" s="6">
        <v>10.8</v>
      </c>
      <c r="F77" s="6">
        <v>9.6</v>
      </c>
      <c r="G77" s="6">
        <v>12</v>
      </c>
      <c r="H77" s="6">
        <v>72.900000000000006</v>
      </c>
      <c r="I77" s="6">
        <v>9.5</v>
      </c>
      <c r="J77" s="6">
        <v>9</v>
      </c>
      <c r="K77" s="6">
        <v>7.3</v>
      </c>
      <c r="L77" s="6">
        <v>6.9</v>
      </c>
      <c r="M77" s="6">
        <v>10</v>
      </c>
      <c r="P77" s="2" t="s">
        <v>136</v>
      </c>
    </row>
    <row r="78" spans="1:16" ht="18" x14ac:dyDescent="0.2">
      <c r="A78" s="4">
        <v>31011011316417</v>
      </c>
      <c r="B78" s="5" t="s">
        <v>91</v>
      </c>
      <c r="C78" s="6">
        <v>17.8</v>
      </c>
      <c r="D78" s="6">
        <v>13.2</v>
      </c>
      <c r="E78" s="6">
        <v>7.2</v>
      </c>
      <c r="F78" s="6">
        <v>7.8</v>
      </c>
      <c r="G78" s="6">
        <v>9</v>
      </c>
      <c r="H78" s="6">
        <v>55</v>
      </c>
      <c r="I78" s="6">
        <v>9</v>
      </c>
      <c r="J78" s="6">
        <v>9.5</v>
      </c>
      <c r="K78" s="6">
        <v>6.7</v>
      </c>
      <c r="L78" s="6">
        <v>7.4</v>
      </c>
      <c r="M78" s="6">
        <v>9</v>
      </c>
      <c r="P78" s="2" t="s">
        <v>136</v>
      </c>
    </row>
    <row r="79" spans="1:16" ht="18" x14ac:dyDescent="0.2">
      <c r="A79" s="4">
        <v>31109081302758</v>
      </c>
      <c r="B79" s="5" t="s">
        <v>92</v>
      </c>
      <c r="C79" s="6">
        <v>8.4</v>
      </c>
      <c r="D79" s="6">
        <v>7.65</v>
      </c>
      <c r="E79" s="6">
        <v>4.5999999999999996</v>
      </c>
      <c r="F79" s="6">
        <v>5.0999999999999996</v>
      </c>
      <c r="G79" s="6">
        <v>1.4</v>
      </c>
      <c r="H79" s="6">
        <v>27.15</v>
      </c>
      <c r="I79" s="6">
        <v>9.5</v>
      </c>
      <c r="J79" s="6">
        <v>9</v>
      </c>
      <c r="K79" s="6">
        <v>6.3</v>
      </c>
      <c r="L79" s="6">
        <v>5.6</v>
      </c>
      <c r="M79" s="6">
        <v>5.8</v>
      </c>
      <c r="P79" s="2" t="s">
        <v>136</v>
      </c>
    </row>
    <row r="80" spans="1:16" ht="18" x14ac:dyDescent="0.2">
      <c r="A80" s="4">
        <v>31103081303373</v>
      </c>
      <c r="B80" s="5" t="s">
        <v>93</v>
      </c>
      <c r="C80" s="6">
        <v>20</v>
      </c>
      <c r="D80" s="6">
        <v>14.25</v>
      </c>
      <c r="E80" s="6">
        <v>6.6</v>
      </c>
      <c r="F80" s="6">
        <v>7.5</v>
      </c>
      <c r="G80" s="6">
        <v>9</v>
      </c>
      <c r="H80" s="6">
        <v>57.35</v>
      </c>
      <c r="I80" s="6">
        <v>9</v>
      </c>
      <c r="J80" s="6">
        <v>9.5</v>
      </c>
      <c r="K80" s="6">
        <v>6.7</v>
      </c>
      <c r="L80" s="6">
        <v>6.5</v>
      </c>
      <c r="M80" s="6">
        <v>9.9</v>
      </c>
      <c r="P80" s="2" t="s">
        <v>136</v>
      </c>
    </row>
    <row r="81" spans="1:16" ht="18" x14ac:dyDescent="0.2">
      <c r="A81" s="4">
        <v>31103251302717</v>
      </c>
      <c r="B81" s="5" t="s">
        <v>94</v>
      </c>
      <c r="C81" s="6">
        <v>29.8</v>
      </c>
      <c r="D81" s="6">
        <v>15.15</v>
      </c>
      <c r="E81" s="6">
        <v>10.9</v>
      </c>
      <c r="F81" s="6">
        <v>9.15</v>
      </c>
      <c r="G81" s="6">
        <v>11.5</v>
      </c>
      <c r="H81" s="6">
        <v>76.5</v>
      </c>
      <c r="I81" s="6">
        <v>9.5</v>
      </c>
      <c r="J81" s="6">
        <v>9</v>
      </c>
      <c r="K81" s="6">
        <v>6.8</v>
      </c>
      <c r="L81" s="6">
        <v>7.7</v>
      </c>
      <c r="M81" s="6">
        <v>12.7</v>
      </c>
      <c r="P81" s="2" t="s">
        <v>136</v>
      </c>
    </row>
    <row r="82" spans="1:16" ht="18" x14ac:dyDescent="0.2">
      <c r="A82" s="4">
        <v>31109301306792</v>
      </c>
      <c r="B82" s="5" t="s">
        <v>95</v>
      </c>
      <c r="C82" s="6">
        <v>21.2</v>
      </c>
      <c r="D82" s="6">
        <v>14.4</v>
      </c>
      <c r="E82" s="6">
        <v>5.4</v>
      </c>
      <c r="F82" s="6">
        <v>7.2750000000000004</v>
      </c>
      <c r="G82" s="6">
        <v>4.2</v>
      </c>
      <c r="H82" s="6">
        <v>52.475000000000001</v>
      </c>
      <c r="I82" s="6">
        <v>9</v>
      </c>
      <c r="J82" s="6">
        <v>9.5</v>
      </c>
      <c r="K82" s="6">
        <v>6.5</v>
      </c>
      <c r="L82" s="6">
        <v>6</v>
      </c>
      <c r="M82" s="6">
        <v>8.3000000000000007</v>
      </c>
      <c r="P82" s="2" t="s">
        <v>136</v>
      </c>
    </row>
    <row r="83" spans="1:16" ht="18" x14ac:dyDescent="0.2">
      <c r="A83" s="4">
        <v>31110231300242</v>
      </c>
      <c r="B83" s="5" t="s">
        <v>96</v>
      </c>
      <c r="C83" s="6">
        <v>37</v>
      </c>
      <c r="D83" s="6">
        <v>23.7</v>
      </c>
      <c r="E83" s="6">
        <v>16.8</v>
      </c>
      <c r="F83" s="6">
        <v>23.55</v>
      </c>
      <c r="G83" s="6">
        <v>15.2</v>
      </c>
      <c r="H83" s="6">
        <v>116.25</v>
      </c>
      <c r="I83" s="6">
        <v>9.5</v>
      </c>
      <c r="J83" s="6">
        <v>9</v>
      </c>
      <c r="K83" s="6">
        <v>7.9</v>
      </c>
      <c r="L83" s="6">
        <v>8.35</v>
      </c>
      <c r="M83" s="6">
        <v>18.8</v>
      </c>
      <c r="P83" s="2" t="s">
        <v>136</v>
      </c>
    </row>
    <row r="84" spans="1:16" ht="18" x14ac:dyDescent="0.2">
      <c r="A84" s="4">
        <v>31104181302249</v>
      </c>
      <c r="B84" s="5" t="s">
        <v>97</v>
      </c>
      <c r="C84" s="6">
        <v>36.6</v>
      </c>
      <c r="D84" s="6">
        <v>21.9</v>
      </c>
      <c r="E84" s="6">
        <v>15.8</v>
      </c>
      <c r="F84" s="6">
        <v>20.7</v>
      </c>
      <c r="G84" s="6">
        <v>17.399999999999999</v>
      </c>
      <c r="H84" s="6">
        <v>112.4</v>
      </c>
      <c r="I84" s="6">
        <v>9</v>
      </c>
      <c r="J84" s="6">
        <v>9.5</v>
      </c>
      <c r="K84" s="6">
        <v>7.8</v>
      </c>
      <c r="L84" s="6">
        <v>8.5500000000000007</v>
      </c>
      <c r="M84" s="6">
        <v>18</v>
      </c>
      <c r="P84" s="2" t="s">
        <v>136</v>
      </c>
    </row>
    <row r="85" spans="1:16" ht="18" x14ac:dyDescent="0.2">
      <c r="A85" s="4">
        <v>31104251305984</v>
      </c>
      <c r="B85" s="5" t="s">
        <v>98</v>
      </c>
      <c r="C85" s="6">
        <v>34</v>
      </c>
      <c r="D85" s="6">
        <v>21.75</v>
      </c>
      <c r="E85" s="6">
        <v>14.1</v>
      </c>
      <c r="F85" s="6">
        <v>15.3</v>
      </c>
      <c r="G85" s="6">
        <v>16.7</v>
      </c>
      <c r="H85" s="6">
        <v>101.85</v>
      </c>
      <c r="I85" s="6">
        <v>9.5</v>
      </c>
      <c r="J85" s="6">
        <v>9</v>
      </c>
      <c r="K85" s="6">
        <v>7.9</v>
      </c>
      <c r="L85" s="6">
        <v>8.15</v>
      </c>
      <c r="M85" s="6">
        <v>17.2</v>
      </c>
      <c r="P85" s="2" t="s">
        <v>136</v>
      </c>
    </row>
    <row r="86" spans="1:16" ht="18" x14ac:dyDescent="0.2">
      <c r="A86" s="4">
        <v>31109291306543</v>
      </c>
      <c r="B86" s="5" t="s">
        <v>99</v>
      </c>
      <c r="C86" s="6">
        <v>37.4</v>
      </c>
      <c r="D86" s="6">
        <v>27.45</v>
      </c>
      <c r="E86" s="6">
        <v>17.399999999999999</v>
      </c>
      <c r="F86" s="6">
        <v>24.9</v>
      </c>
      <c r="G86" s="6">
        <v>17.399999999999999</v>
      </c>
      <c r="H86" s="6">
        <v>124.55000000000001</v>
      </c>
      <c r="I86" s="6">
        <v>9</v>
      </c>
      <c r="J86" s="6">
        <v>9.5</v>
      </c>
      <c r="K86" s="6">
        <v>8.1</v>
      </c>
      <c r="L86" s="6">
        <v>8.5500000000000007</v>
      </c>
      <c r="M86" s="6">
        <v>19</v>
      </c>
      <c r="P86" s="2" t="s">
        <v>136</v>
      </c>
    </row>
    <row r="87" spans="1:16" ht="18" x14ac:dyDescent="0.2">
      <c r="A87" s="4">
        <v>31102111300084</v>
      </c>
      <c r="B87" s="5" t="s">
        <v>100</v>
      </c>
      <c r="C87" s="6">
        <v>33.6</v>
      </c>
      <c r="D87" s="6">
        <v>21.45</v>
      </c>
      <c r="E87" s="6">
        <v>15.3</v>
      </c>
      <c r="F87" s="6">
        <v>20.25</v>
      </c>
      <c r="G87" s="6">
        <v>13.8</v>
      </c>
      <c r="H87" s="6">
        <v>104.39999999999999</v>
      </c>
      <c r="I87" s="6">
        <v>9.5</v>
      </c>
      <c r="J87" s="6">
        <v>9</v>
      </c>
      <c r="K87" s="6">
        <v>7.8</v>
      </c>
      <c r="L87" s="6">
        <v>8.4499999999999993</v>
      </c>
      <c r="M87" s="6">
        <v>17.600000000000001</v>
      </c>
      <c r="P87" s="2" t="s">
        <v>136</v>
      </c>
    </row>
    <row r="88" spans="1:16" ht="18" x14ac:dyDescent="0.2">
      <c r="A88" s="4">
        <v>31103071302484</v>
      </c>
      <c r="B88" s="5" t="s">
        <v>101</v>
      </c>
      <c r="C88" s="6">
        <v>37.4</v>
      </c>
      <c r="D88" s="6">
        <v>22.2</v>
      </c>
      <c r="E88" s="6">
        <v>15.8</v>
      </c>
      <c r="F88" s="6">
        <v>17.100000000000001</v>
      </c>
      <c r="G88" s="6">
        <v>16.2</v>
      </c>
      <c r="H88" s="6">
        <v>108.7</v>
      </c>
      <c r="I88" s="6">
        <v>9</v>
      </c>
      <c r="J88" s="6">
        <v>9.5</v>
      </c>
      <c r="K88" s="6">
        <v>7.9</v>
      </c>
      <c r="L88" s="6">
        <v>8.35</v>
      </c>
      <c r="M88" s="6">
        <v>18.5</v>
      </c>
      <c r="P88" s="2" t="s">
        <v>136</v>
      </c>
    </row>
    <row r="89" spans="1:16" ht="18" x14ac:dyDescent="0.2">
      <c r="A89" s="4">
        <v>31112121306507</v>
      </c>
      <c r="B89" s="5" t="s">
        <v>102</v>
      </c>
      <c r="C89" s="6">
        <v>36.200000000000003</v>
      </c>
      <c r="D89" s="6">
        <v>22.65</v>
      </c>
      <c r="E89" s="6">
        <v>16.899999999999999</v>
      </c>
      <c r="F89" s="6">
        <v>19.649999999999999</v>
      </c>
      <c r="G89" s="6">
        <v>15.9</v>
      </c>
      <c r="H89" s="6">
        <v>111.30000000000001</v>
      </c>
      <c r="I89" s="6">
        <v>9.5</v>
      </c>
      <c r="J89" s="6">
        <v>9</v>
      </c>
      <c r="K89" s="6">
        <v>8</v>
      </c>
      <c r="L89" s="6">
        <v>8.75</v>
      </c>
      <c r="M89" s="6">
        <v>17.399999999999999</v>
      </c>
      <c r="P89" s="2" t="s">
        <v>136</v>
      </c>
    </row>
    <row r="90" spans="1:16" ht="18" x14ac:dyDescent="0.2">
      <c r="A90" s="4">
        <v>31109071304043</v>
      </c>
      <c r="B90" s="5" t="s">
        <v>103</v>
      </c>
      <c r="C90" s="6">
        <v>30.6</v>
      </c>
      <c r="D90" s="6">
        <v>19.95</v>
      </c>
      <c r="E90" s="6">
        <v>12.8</v>
      </c>
      <c r="F90" s="6">
        <v>15.75</v>
      </c>
      <c r="G90" s="6">
        <v>11.6</v>
      </c>
      <c r="H90" s="6">
        <v>90.699999999999989</v>
      </c>
      <c r="I90" s="6">
        <v>9</v>
      </c>
      <c r="J90" s="6">
        <v>9.5</v>
      </c>
      <c r="K90" s="6">
        <v>7.7</v>
      </c>
      <c r="L90" s="6">
        <v>8.4499999999999993</v>
      </c>
      <c r="M90" s="6">
        <v>17.2</v>
      </c>
      <c r="P90" s="2" t="s">
        <v>136</v>
      </c>
    </row>
    <row r="91" spans="1:16" ht="18" x14ac:dyDescent="0.2">
      <c r="A91" s="4">
        <v>31011051303342</v>
      </c>
      <c r="B91" s="5" t="s">
        <v>104</v>
      </c>
      <c r="C91" s="6">
        <v>37.200000000000003</v>
      </c>
      <c r="D91" s="6">
        <v>23.1</v>
      </c>
      <c r="E91" s="6">
        <v>17</v>
      </c>
      <c r="F91" s="6">
        <v>20.399999999999999</v>
      </c>
      <c r="G91" s="6">
        <v>16.399999999999999</v>
      </c>
      <c r="H91" s="6">
        <v>114.10000000000002</v>
      </c>
      <c r="I91" s="6">
        <v>9.5</v>
      </c>
      <c r="J91" s="6">
        <v>9</v>
      </c>
      <c r="K91" s="6">
        <v>7.8</v>
      </c>
      <c r="L91" s="6">
        <v>8.15</v>
      </c>
      <c r="M91" s="6">
        <v>19.100000000000001</v>
      </c>
      <c r="P91" s="2" t="s">
        <v>136</v>
      </c>
    </row>
    <row r="92" spans="1:16" ht="18" x14ac:dyDescent="0.2">
      <c r="A92" s="4">
        <v>31108251302107</v>
      </c>
      <c r="B92" s="5" t="s">
        <v>105</v>
      </c>
      <c r="C92" s="6">
        <v>36.799999999999997</v>
      </c>
      <c r="D92" s="6">
        <v>26.7</v>
      </c>
      <c r="E92" s="6">
        <v>19.399999999999999</v>
      </c>
      <c r="F92" s="6">
        <v>25.8</v>
      </c>
      <c r="G92" s="6">
        <v>19.100000000000001</v>
      </c>
      <c r="H92" s="6">
        <v>127.80000000000001</v>
      </c>
      <c r="I92" s="6">
        <v>9</v>
      </c>
      <c r="J92" s="6">
        <v>9.5</v>
      </c>
      <c r="K92" s="6">
        <v>8.1</v>
      </c>
      <c r="L92" s="6">
        <v>8.8000000000000007</v>
      </c>
      <c r="M92" s="6">
        <v>19.100000000000001</v>
      </c>
      <c r="P92" s="2" t="s">
        <v>136</v>
      </c>
    </row>
    <row r="93" spans="1:16" ht="18" x14ac:dyDescent="0.2">
      <c r="A93" s="4">
        <v>31101171301881</v>
      </c>
      <c r="B93" s="5" t="s">
        <v>106</v>
      </c>
      <c r="C93" s="6">
        <v>24.6</v>
      </c>
      <c r="D93" s="6">
        <v>16.8</v>
      </c>
      <c r="E93" s="6">
        <v>11.5</v>
      </c>
      <c r="F93" s="6">
        <v>10.050000000000001</v>
      </c>
      <c r="G93" s="6">
        <v>8.5</v>
      </c>
      <c r="H93" s="6">
        <v>71.45</v>
      </c>
      <c r="I93" s="6">
        <v>9.5</v>
      </c>
      <c r="J93" s="6">
        <v>9</v>
      </c>
      <c r="K93" s="6">
        <v>6.9</v>
      </c>
      <c r="L93" s="6">
        <v>8.8000000000000007</v>
      </c>
      <c r="M93" s="6">
        <v>17.5</v>
      </c>
      <c r="P93" s="2" t="s">
        <v>136</v>
      </c>
    </row>
    <row r="94" spans="1:16" ht="18" x14ac:dyDescent="0.2">
      <c r="A94" s="4">
        <v>31111111312502</v>
      </c>
      <c r="B94" s="5" t="s">
        <v>107</v>
      </c>
      <c r="C94" s="6">
        <v>36.6</v>
      </c>
      <c r="D94" s="6">
        <v>25.2</v>
      </c>
      <c r="E94" s="6">
        <v>15.3</v>
      </c>
      <c r="F94" s="6">
        <v>23.1</v>
      </c>
      <c r="G94" s="6">
        <v>16.100000000000001</v>
      </c>
      <c r="H94" s="6">
        <v>116.29999999999998</v>
      </c>
      <c r="I94" s="6">
        <v>9</v>
      </c>
      <c r="J94" s="6">
        <v>9.5</v>
      </c>
      <c r="K94" s="6">
        <v>8.3000000000000007</v>
      </c>
      <c r="L94" s="6">
        <v>8.5500000000000007</v>
      </c>
      <c r="M94" s="6">
        <v>18.899999999999999</v>
      </c>
      <c r="P94" s="2" t="s">
        <v>136</v>
      </c>
    </row>
    <row r="95" spans="1:16" ht="18" x14ac:dyDescent="0.2">
      <c r="A95" s="4">
        <v>31103121304211</v>
      </c>
      <c r="B95" s="5" t="s">
        <v>108</v>
      </c>
      <c r="C95" s="6">
        <v>34.6</v>
      </c>
      <c r="D95" s="6">
        <v>18.75</v>
      </c>
      <c r="E95" s="6">
        <v>11.9</v>
      </c>
      <c r="F95" s="6">
        <v>15.45</v>
      </c>
      <c r="G95" s="6">
        <v>14.1</v>
      </c>
      <c r="H95" s="6">
        <v>94.8</v>
      </c>
      <c r="I95" s="6">
        <v>9.5</v>
      </c>
      <c r="J95" s="6">
        <v>9</v>
      </c>
      <c r="K95" s="6">
        <v>7.1</v>
      </c>
      <c r="L95" s="6">
        <v>8</v>
      </c>
      <c r="M95" s="6">
        <v>18.5</v>
      </c>
      <c r="P95" s="2" t="s">
        <v>136</v>
      </c>
    </row>
    <row r="96" spans="1:16" ht="18" x14ac:dyDescent="0.2">
      <c r="A96" s="4">
        <v>31101151306399</v>
      </c>
      <c r="B96" s="5" t="s">
        <v>109</v>
      </c>
      <c r="C96" s="6">
        <v>22.2</v>
      </c>
      <c r="D96" s="6">
        <v>18.3</v>
      </c>
      <c r="E96" s="6">
        <v>7.7</v>
      </c>
      <c r="F96" s="6">
        <v>11.25</v>
      </c>
      <c r="G96" s="6">
        <v>10.6</v>
      </c>
      <c r="H96" s="6">
        <v>70.05</v>
      </c>
      <c r="I96" s="6">
        <v>9</v>
      </c>
      <c r="J96" s="6">
        <v>9.5</v>
      </c>
      <c r="K96" s="6">
        <v>7.1</v>
      </c>
      <c r="L96" s="6">
        <v>5.4</v>
      </c>
      <c r="M96" s="6">
        <v>9.1999999999999993</v>
      </c>
      <c r="P96" s="2" t="s">
        <v>136</v>
      </c>
    </row>
    <row r="97" spans="1:16" ht="18" x14ac:dyDescent="0.2">
      <c r="A97" s="4">
        <v>31103031307173</v>
      </c>
      <c r="B97" s="5" t="s">
        <v>110</v>
      </c>
      <c r="C97" s="6">
        <v>30.2</v>
      </c>
      <c r="D97" s="6">
        <v>17.100000000000001</v>
      </c>
      <c r="E97" s="6">
        <v>11.4</v>
      </c>
      <c r="F97" s="6">
        <v>15.15</v>
      </c>
      <c r="G97" s="6">
        <v>14</v>
      </c>
      <c r="H97" s="6">
        <v>87.85</v>
      </c>
      <c r="I97" s="6">
        <v>9.5</v>
      </c>
      <c r="J97" s="6">
        <v>9</v>
      </c>
      <c r="K97" s="6">
        <v>6.9</v>
      </c>
      <c r="L97" s="6">
        <v>7</v>
      </c>
      <c r="M97" s="6">
        <v>15.4</v>
      </c>
      <c r="P97" s="2" t="s">
        <v>136</v>
      </c>
    </row>
    <row r="98" spans="1:16" ht="18" x14ac:dyDescent="0.2">
      <c r="A98" s="4">
        <v>31101171302217</v>
      </c>
      <c r="B98" s="5" t="s">
        <v>111</v>
      </c>
      <c r="C98" s="6">
        <v>21.4</v>
      </c>
      <c r="D98" s="6">
        <v>15.75</v>
      </c>
      <c r="E98" s="6">
        <v>4.5999999999999996</v>
      </c>
      <c r="F98" s="6">
        <v>7.95</v>
      </c>
      <c r="G98" s="6">
        <v>8.8000000000000007</v>
      </c>
      <c r="H98" s="6">
        <v>58.5</v>
      </c>
      <c r="I98" s="6">
        <v>9</v>
      </c>
      <c r="J98" s="6">
        <v>9.5</v>
      </c>
      <c r="K98" s="6">
        <v>7.2</v>
      </c>
      <c r="L98" s="6">
        <v>6.7</v>
      </c>
      <c r="M98" s="6">
        <v>13.3</v>
      </c>
      <c r="P98" s="2" t="s">
        <v>136</v>
      </c>
    </row>
    <row r="99" spans="1:16" ht="18" x14ac:dyDescent="0.2">
      <c r="A99" s="4">
        <v>31101261301651</v>
      </c>
      <c r="B99" s="5" t="s">
        <v>112</v>
      </c>
      <c r="C99" s="6">
        <v>35.799999999999997</v>
      </c>
      <c r="D99" s="6">
        <v>20.85</v>
      </c>
      <c r="E99" s="6">
        <v>15.1</v>
      </c>
      <c r="F99" s="6">
        <v>21.9</v>
      </c>
      <c r="G99" s="6">
        <v>17</v>
      </c>
      <c r="H99" s="6">
        <v>110.65</v>
      </c>
      <c r="I99" s="6">
        <v>9.5</v>
      </c>
      <c r="J99" s="6">
        <v>9</v>
      </c>
      <c r="K99" s="6">
        <v>7.9</v>
      </c>
      <c r="L99" s="6">
        <v>7.7</v>
      </c>
      <c r="M99" s="6">
        <v>18.7</v>
      </c>
      <c r="P99" s="2" t="s">
        <v>136</v>
      </c>
    </row>
    <row r="100" spans="1:16" ht="18" x14ac:dyDescent="0.2">
      <c r="A100" s="4">
        <v>31106081300756</v>
      </c>
      <c r="B100" s="5" t="s">
        <v>113</v>
      </c>
      <c r="C100" s="6">
        <v>20.399999999999999</v>
      </c>
      <c r="D100" s="6">
        <v>14.1</v>
      </c>
      <c r="E100" s="6">
        <v>6.8</v>
      </c>
      <c r="F100" s="6">
        <v>15.6</v>
      </c>
      <c r="G100" s="6">
        <v>12.6</v>
      </c>
      <c r="H100" s="6">
        <v>69.5</v>
      </c>
      <c r="I100" s="6">
        <v>9</v>
      </c>
      <c r="J100" s="6">
        <v>9.5</v>
      </c>
      <c r="K100" s="6">
        <v>7.4</v>
      </c>
      <c r="L100" s="6">
        <v>7.2</v>
      </c>
      <c r="M100" s="6">
        <v>13.1</v>
      </c>
      <c r="P100" s="2" t="s">
        <v>136</v>
      </c>
    </row>
    <row r="101" spans="1:16" ht="18" x14ac:dyDescent="0.2">
      <c r="A101" s="4">
        <v>31103101307737</v>
      </c>
      <c r="B101" s="5" t="s">
        <v>114</v>
      </c>
      <c r="C101" s="6">
        <v>25.2</v>
      </c>
      <c r="D101" s="6">
        <v>17.100000000000001</v>
      </c>
      <c r="E101" s="6">
        <v>6.6</v>
      </c>
      <c r="F101" s="6">
        <v>9.6</v>
      </c>
      <c r="G101" s="6">
        <v>9.6999999999999993</v>
      </c>
      <c r="H101" s="6">
        <v>68.2</v>
      </c>
      <c r="I101" s="6">
        <v>9.5</v>
      </c>
      <c r="J101" s="6">
        <v>9</v>
      </c>
      <c r="K101" s="6">
        <v>7.6</v>
      </c>
      <c r="L101" s="6">
        <v>5.4</v>
      </c>
      <c r="M101" s="6">
        <v>12</v>
      </c>
      <c r="P101" s="2" t="s">
        <v>136</v>
      </c>
    </row>
    <row r="102" spans="1:16" ht="18" x14ac:dyDescent="0.2">
      <c r="A102" s="4">
        <v>31110251300451</v>
      </c>
      <c r="B102" s="5" t="s">
        <v>115</v>
      </c>
      <c r="C102" s="6">
        <v>19.2</v>
      </c>
      <c r="D102" s="6">
        <v>12</v>
      </c>
      <c r="E102" s="6">
        <v>6.1</v>
      </c>
      <c r="F102" s="6">
        <v>7.5</v>
      </c>
      <c r="G102" s="6">
        <v>5.8</v>
      </c>
      <c r="H102" s="6">
        <v>50.599999999999994</v>
      </c>
      <c r="I102" s="6">
        <v>9</v>
      </c>
      <c r="J102" s="6">
        <v>9.5</v>
      </c>
      <c r="K102" s="6">
        <v>6.8</v>
      </c>
      <c r="L102" s="6">
        <v>5.7</v>
      </c>
      <c r="M102" s="6">
        <v>7.8</v>
      </c>
      <c r="P102" s="2" t="s">
        <v>136</v>
      </c>
    </row>
    <row r="103" spans="1:16" ht="18" x14ac:dyDescent="0.2">
      <c r="A103" s="4">
        <v>31103031305359</v>
      </c>
      <c r="B103" s="5" t="s">
        <v>116</v>
      </c>
      <c r="C103" s="6">
        <v>6.8</v>
      </c>
      <c r="D103" s="6">
        <v>8.85</v>
      </c>
      <c r="E103" s="6">
        <v>2.8</v>
      </c>
      <c r="F103" s="6">
        <v>3</v>
      </c>
      <c r="G103" s="6">
        <v>2.4</v>
      </c>
      <c r="H103" s="6">
        <v>23.849999999999998</v>
      </c>
      <c r="I103" s="6">
        <v>9.5</v>
      </c>
      <c r="J103" s="6">
        <v>9</v>
      </c>
      <c r="K103" s="6">
        <v>6.7</v>
      </c>
      <c r="L103" s="6">
        <v>1</v>
      </c>
      <c r="M103" s="6">
        <v>4.5999999999999996</v>
      </c>
      <c r="P103" s="2" t="s">
        <v>136</v>
      </c>
    </row>
    <row r="104" spans="1:16" ht="18" x14ac:dyDescent="0.2">
      <c r="A104" s="4">
        <v>31107051300456</v>
      </c>
      <c r="B104" s="5" t="s">
        <v>117</v>
      </c>
      <c r="C104" s="6">
        <v>25.6</v>
      </c>
      <c r="D104" s="6">
        <v>17.399999999999999</v>
      </c>
      <c r="E104" s="6">
        <v>6.6</v>
      </c>
      <c r="F104" s="6">
        <v>8.5500000000000007</v>
      </c>
      <c r="G104" s="6">
        <v>11.3</v>
      </c>
      <c r="H104" s="6">
        <v>69.45</v>
      </c>
      <c r="I104" s="6">
        <v>9</v>
      </c>
      <c r="J104" s="6">
        <v>9.5</v>
      </c>
      <c r="K104" s="6">
        <v>7.3</v>
      </c>
      <c r="L104" s="6">
        <v>6.6</v>
      </c>
      <c r="M104" s="6">
        <v>13.2</v>
      </c>
      <c r="P104" s="2" t="s">
        <v>136</v>
      </c>
    </row>
    <row r="105" spans="1:16" ht="18" x14ac:dyDescent="0.2">
      <c r="A105" s="4">
        <v>31101121304294</v>
      </c>
      <c r="B105" s="5" t="s">
        <v>118</v>
      </c>
      <c r="C105" s="6">
        <v>24.2</v>
      </c>
      <c r="D105" s="6">
        <v>17.7</v>
      </c>
      <c r="E105" s="6">
        <v>7.2</v>
      </c>
      <c r="F105" s="6">
        <v>10.199999999999999</v>
      </c>
      <c r="G105" s="6">
        <v>12.1</v>
      </c>
      <c r="H105" s="6">
        <v>71.399999999999991</v>
      </c>
      <c r="I105" s="6">
        <v>9.5</v>
      </c>
      <c r="J105" s="6">
        <v>9</v>
      </c>
      <c r="K105" s="6">
        <v>7.1</v>
      </c>
      <c r="L105" s="6">
        <v>7</v>
      </c>
      <c r="M105" s="6">
        <v>15.6</v>
      </c>
      <c r="P105" s="2" t="s">
        <v>136</v>
      </c>
    </row>
    <row r="106" spans="1:16" ht="18" x14ac:dyDescent="0.2">
      <c r="A106" s="4">
        <v>31109181300574</v>
      </c>
      <c r="B106" s="5" t="s">
        <v>119</v>
      </c>
      <c r="C106" s="6">
        <v>24.8</v>
      </c>
      <c r="D106" s="6">
        <v>13.95</v>
      </c>
      <c r="E106" s="6">
        <v>7.1</v>
      </c>
      <c r="F106" s="6">
        <v>7.95</v>
      </c>
      <c r="G106" s="6">
        <v>11.5</v>
      </c>
      <c r="H106" s="6">
        <v>65.300000000000011</v>
      </c>
      <c r="I106" s="6">
        <v>9</v>
      </c>
      <c r="J106" s="6">
        <v>9.5</v>
      </c>
      <c r="K106" s="6">
        <v>7.4</v>
      </c>
      <c r="L106" s="6">
        <v>6.9</v>
      </c>
      <c r="M106" s="6">
        <v>11.5</v>
      </c>
      <c r="P106" s="2" t="s">
        <v>136</v>
      </c>
    </row>
    <row r="107" spans="1:16" ht="18" x14ac:dyDescent="0.2">
      <c r="A107" s="4">
        <v>30904181301873</v>
      </c>
      <c r="B107" s="5" t="s">
        <v>120</v>
      </c>
      <c r="C107" s="6" t="s">
        <v>121</v>
      </c>
      <c r="D107" s="6" t="s">
        <v>121</v>
      </c>
      <c r="E107" s="6" t="s">
        <v>121</v>
      </c>
      <c r="F107" s="6" t="s">
        <v>121</v>
      </c>
      <c r="G107" s="6" t="s">
        <v>121</v>
      </c>
      <c r="H107" s="6">
        <v>0</v>
      </c>
      <c r="I107" s="6" t="s">
        <v>121</v>
      </c>
      <c r="J107" s="6" t="s">
        <v>121</v>
      </c>
      <c r="K107" s="6" t="s">
        <v>121</v>
      </c>
      <c r="L107" s="6" t="s">
        <v>121</v>
      </c>
      <c r="M107" s="6" t="s">
        <v>121</v>
      </c>
      <c r="P107" s="2" t="s">
        <v>136</v>
      </c>
    </row>
    <row r="108" spans="1:16" ht="18" x14ac:dyDescent="0.2">
      <c r="A108" s="4">
        <v>31103021301894</v>
      </c>
      <c r="B108" s="5" t="s">
        <v>122</v>
      </c>
      <c r="C108" s="6">
        <v>28.4</v>
      </c>
      <c r="D108" s="6">
        <v>18.45</v>
      </c>
      <c r="E108" s="6">
        <v>5.3</v>
      </c>
      <c r="F108" s="6">
        <v>8.5500000000000007</v>
      </c>
      <c r="G108" s="6">
        <v>12.3</v>
      </c>
      <c r="H108" s="6">
        <v>72.999999999999986</v>
      </c>
      <c r="I108" s="6">
        <v>9</v>
      </c>
      <c r="J108" s="6">
        <v>9.5</v>
      </c>
      <c r="K108" s="6">
        <v>7.7</v>
      </c>
      <c r="L108" s="6">
        <v>6.8</v>
      </c>
      <c r="M108" s="6">
        <v>10.6</v>
      </c>
      <c r="P108" s="2" t="s">
        <v>136</v>
      </c>
    </row>
    <row r="109" spans="1:16" ht="18" x14ac:dyDescent="0.2">
      <c r="A109" s="4">
        <v>31107101301238</v>
      </c>
      <c r="B109" s="5" t="s">
        <v>123</v>
      </c>
      <c r="C109" s="6">
        <v>13.6</v>
      </c>
      <c r="D109" s="6">
        <v>11.4</v>
      </c>
      <c r="E109" s="6">
        <v>2.2999999999999998</v>
      </c>
      <c r="F109" s="6">
        <v>2.7749999999999999</v>
      </c>
      <c r="G109" s="6">
        <v>2.4</v>
      </c>
      <c r="H109" s="6">
        <v>32.475000000000001</v>
      </c>
      <c r="I109" s="6">
        <v>9.5</v>
      </c>
      <c r="J109" s="6">
        <v>9</v>
      </c>
      <c r="K109" s="6">
        <v>6.2</v>
      </c>
      <c r="L109" s="6">
        <v>1.4</v>
      </c>
      <c r="M109" s="6">
        <v>5.6</v>
      </c>
      <c r="P109" s="2" t="s">
        <v>136</v>
      </c>
    </row>
    <row r="110" spans="1:16" ht="18" x14ac:dyDescent="0.2">
      <c r="A110" s="4">
        <v>31110011304115</v>
      </c>
      <c r="B110" s="5" t="s">
        <v>124</v>
      </c>
      <c r="C110" s="6">
        <v>20.8</v>
      </c>
      <c r="D110" s="6">
        <v>12.3</v>
      </c>
      <c r="E110" s="6">
        <v>4.9000000000000004</v>
      </c>
      <c r="F110" s="6">
        <v>6.0750000000000002</v>
      </c>
      <c r="G110" s="6">
        <v>7.4</v>
      </c>
      <c r="H110" s="6">
        <v>51.475000000000001</v>
      </c>
      <c r="I110" s="6">
        <v>9</v>
      </c>
      <c r="J110" s="6">
        <v>9.5</v>
      </c>
      <c r="K110" s="6">
        <v>7</v>
      </c>
      <c r="L110" s="6">
        <v>5.3</v>
      </c>
      <c r="M110" s="6">
        <v>8.1</v>
      </c>
      <c r="P110" s="2" t="s">
        <v>136</v>
      </c>
    </row>
    <row r="111" spans="1:16" ht="18" x14ac:dyDescent="0.2">
      <c r="A111" s="4">
        <v>31109111305226</v>
      </c>
      <c r="B111" s="5" t="s">
        <v>125</v>
      </c>
      <c r="C111" s="6">
        <v>25</v>
      </c>
      <c r="D111" s="6">
        <v>16.8</v>
      </c>
      <c r="E111" s="6">
        <v>6.7</v>
      </c>
      <c r="F111" s="6">
        <v>10.199999999999999</v>
      </c>
      <c r="G111" s="6">
        <v>10.5</v>
      </c>
      <c r="H111" s="6">
        <v>69.2</v>
      </c>
      <c r="I111" s="6">
        <v>9.5</v>
      </c>
      <c r="J111" s="6">
        <v>9</v>
      </c>
      <c r="K111" s="6">
        <v>7.3</v>
      </c>
      <c r="L111" s="6">
        <v>5.5</v>
      </c>
      <c r="M111" s="6">
        <v>9.4</v>
      </c>
      <c r="P111" s="2" t="s">
        <v>136</v>
      </c>
    </row>
    <row r="112" spans="1:16" ht="18" x14ac:dyDescent="0.2">
      <c r="A112" s="4">
        <v>31102231302684</v>
      </c>
      <c r="B112" s="5" t="s">
        <v>126</v>
      </c>
      <c r="C112" s="6">
        <v>38</v>
      </c>
      <c r="D112" s="6">
        <v>25.65</v>
      </c>
      <c r="E112" s="6">
        <v>17.100000000000001</v>
      </c>
      <c r="F112" s="6">
        <v>23.25</v>
      </c>
      <c r="G112" s="6">
        <v>18.2</v>
      </c>
      <c r="H112" s="6">
        <v>122.2</v>
      </c>
      <c r="I112" s="6">
        <v>9</v>
      </c>
      <c r="J112" s="6">
        <v>9.5</v>
      </c>
      <c r="K112" s="6">
        <v>7.7</v>
      </c>
      <c r="L112" s="6">
        <v>8.5500000000000007</v>
      </c>
      <c r="M112" s="6">
        <v>18.5</v>
      </c>
      <c r="P112" s="2" t="s">
        <v>136</v>
      </c>
    </row>
    <row r="113" spans="1:16" ht="18" x14ac:dyDescent="0.2">
      <c r="A113" s="4">
        <v>31107101301068</v>
      </c>
      <c r="B113" s="5" t="s">
        <v>127</v>
      </c>
      <c r="C113" s="6">
        <v>37.4</v>
      </c>
      <c r="D113" s="6">
        <v>21.6</v>
      </c>
      <c r="E113" s="6">
        <v>19.2</v>
      </c>
      <c r="F113" s="6">
        <v>21.9</v>
      </c>
      <c r="G113" s="6">
        <v>17.2</v>
      </c>
      <c r="H113" s="6">
        <v>117.3</v>
      </c>
      <c r="I113" s="6">
        <v>9.5</v>
      </c>
      <c r="J113" s="6">
        <v>9</v>
      </c>
      <c r="K113" s="6">
        <v>7.9</v>
      </c>
      <c r="L113" s="6">
        <v>8.65</v>
      </c>
      <c r="M113" s="6">
        <v>19.100000000000001</v>
      </c>
      <c r="P113" s="2" t="s">
        <v>136</v>
      </c>
    </row>
    <row r="114" spans="1:16" ht="18" x14ac:dyDescent="0.2">
      <c r="A114" s="4">
        <v>31105171300163</v>
      </c>
      <c r="B114" s="5" t="s">
        <v>128</v>
      </c>
      <c r="C114" s="6">
        <v>33.4</v>
      </c>
      <c r="D114" s="6">
        <v>23.7</v>
      </c>
      <c r="E114" s="6">
        <v>15.5</v>
      </c>
      <c r="F114" s="6">
        <v>21.45</v>
      </c>
      <c r="G114" s="6">
        <v>16.5</v>
      </c>
      <c r="H114" s="6">
        <v>110.55</v>
      </c>
      <c r="I114" s="6">
        <v>9</v>
      </c>
      <c r="J114" s="6">
        <v>9.5</v>
      </c>
      <c r="K114" s="6">
        <v>7.9</v>
      </c>
      <c r="L114" s="6">
        <v>8.65</v>
      </c>
      <c r="M114" s="6">
        <v>18</v>
      </c>
      <c r="P114" s="2" t="s">
        <v>136</v>
      </c>
    </row>
    <row r="115" spans="1:16" ht="18" x14ac:dyDescent="0.2">
      <c r="A115" s="4">
        <v>31011231300864</v>
      </c>
      <c r="B115" s="5" t="s">
        <v>129</v>
      </c>
      <c r="C115" s="6">
        <v>15.4</v>
      </c>
      <c r="D115" s="6">
        <v>15.45</v>
      </c>
      <c r="E115" s="6">
        <v>5.2</v>
      </c>
      <c r="F115" s="6">
        <v>5.85</v>
      </c>
      <c r="G115" s="6">
        <v>8.1</v>
      </c>
      <c r="H115" s="6">
        <v>50.000000000000007</v>
      </c>
      <c r="I115" s="6">
        <v>9.5</v>
      </c>
      <c r="J115" s="6">
        <v>9</v>
      </c>
      <c r="K115" s="6">
        <v>7.3</v>
      </c>
      <c r="L115" s="6">
        <v>6.7</v>
      </c>
      <c r="M115" s="6">
        <v>7.1</v>
      </c>
      <c r="P115" s="2" t="s">
        <v>136</v>
      </c>
    </row>
    <row r="116" spans="1:16" ht="18" x14ac:dyDescent="0.2">
      <c r="A116" s="4">
        <v>31102261302727</v>
      </c>
      <c r="B116" s="5" t="s">
        <v>130</v>
      </c>
      <c r="C116" s="6">
        <v>27.2</v>
      </c>
      <c r="D116" s="6">
        <v>19.8</v>
      </c>
      <c r="E116" s="6">
        <v>12.5</v>
      </c>
      <c r="F116" s="6">
        <v>17.55</v>
      </c>
      <c r="G116" s="6">
        <v>12.8</v>
      </c>
      <c r="H116" s="6">
        <v>89.85</v>
      </c>
      <c r="I116" s="6">
        <v>9</v>
      </c>
      <c r="J116" s="6">
        <v>9.5</v>
      </c>
      <c r="K116" s="6">
        <v>8</v>
      </c>
      <c r="L116" s="6">
        <v>8.75</v>
      </c>
      <c r="M116" s="6">
        <v>14.3</v>
      </c>
      <c r="P116" s="2" t="s">
        <v>136</v>
      </c>
    </row>
    <row r="117" spans="1:16" ht="18" x14ac:dyDescent="0.2">
      <c r="A117" s="4">
        <v>31103271301423</v>
      </c>
      <c r="B117" s="5" t="s">
        <v>131</v>
      </c>
      <c r="C117" s="6">
        <v>25.8</v>
      </c>
      <c r="D117" s="6">
        <v>19.2</v>
      </c>
      <c r="E117" s="6">
        <v>11.3</v>
      </c>
      <c r="F117" s="6">
        <v>17.55</v>
      </c>
      <c r="G117" s="6">
        <v>13.7</v>
      </c>
      <c r="H117" s="6">
        <v>87.55</v>
      </c>
      <c r="I117" s="6">
        <v>9.5</v>
      </c>
      <c r="J117" s="6">
        <v>9</v>
      </c>
      <c r="K117" s="6">
        <v>8.1</v>
      </c>
      <c r="L117" s="6">
        <v>8.4499999999999993</v>
      </c>
      <c r="M117" s="6">
        <v>16.5</v>
      </c>
      <c r="P117" s="2" t="s">
        <v>136</v>
      </c>
    </row>
    <row r="118" spans="1:16" ht="18" x14ac:dyDescent="0.2">
      <c r="A118" s="4">
        <v>31110221300724</v>
      </c>
      <c r="B118" s="5" t="s">
        <v>132</v>
      </c>
      <c r="C118" s="6">
        <v>17.8</v>
      </c>
      <c r="D118" s="6">
        <v>14.85</v>
      </c>
      <c r="E118" s="6">
        <v>7.2</v>
      </c>
      <c r="F118" s="6">
        <v>6</v>
      </c>
      <c r="G118" s="6">
        <v>8.6</v>
      </c>
      <c r="H118" s="6">
        <v>54.45</v>
      </c>
      <c r="I118" s="6">
        <v>9</v>
      </c>
      <c r="J118" s="6">
        <v>9.5</v>
      </c>
      <c r="K118" s="6">
        <v>5.7</v>
      </c>
      <c r="L118" s="6">
        <v>6.2</v>
      </c>
      <c r="M118" s="6">
        <v>7.7</v>
      </c>
      <c r="P118" s="2" t="s">
        <v>136</v>
      </c>
    </row>
    <row r="119" spans="1:16" ht="18" x14ac:dyDescent="0.2">
      <c r="A119" s="4">
        <v>31201041300063</v>
      </c>
      <c r="B119" s="5" t="s">
        <v>133</v>
      </c>
      <c r="C119" s="6">
        <v>35.799999999999997</v>
      </c>
      <c r="D119" s="6">
        <v>23.7</v>
      </c>
      <c r="E119" s="6">
        <v>17.7</v>
      </c>
      <c r="F119" s="6">
        <v>27</v>
      </c>
      <c r="G119" s="6">
        <v>17</v>
      </c>
      <c r="H119" s="6">
        <v>121.2</v>
      </c>
      <c r="I119" s="6">
        <v>9.5</v>
      </c>
      <c r="J119" s="6">
        <v>9</v>
      </c>
      <c r="K119" s="6">
        <v>7.7</v>
      </c>
      <c r="L119" s="6">
        <v>8.75</v>
      </c>
      <c r="M119" s="6">
        <v>18.5</v>
      </c>
      <c r="P119" s="2" t="s">
        <v>136</v>
      </c>
    </row>
    <row r="120" spans="1:16" ht="18" x14ac:dyDescent="0.2">
      <c r="A120" s="4">
        <v>30801121306171</v>
      </c>
      <c r="B120" s="5" t="s">
        <v>134</v>
      </c>
      <c r="C120" s="6">
        <v>10</v>
      </c>
      <c r="D120" s="6">
        <v>2.0099999999999998</v>
      </c>
      <c r="E120" s="6">
        <v>2.66</v>
      </c>
      <c r="F120" s="6">
        <v>3</v>
      </c>
      <c r="G120" s="6">
        <v>4.16</v>
      </c>
      <c r="H120" s="6">
        <v>21.830000000000002</v>
      </c>
      <c r="I120" s="6" t="s">
        <v>135</v>
      </c>
      <c r="J120" s="6" t="s">
        <v>135</v>
      </c>
      <c r="K120" s="6">
        <v>5.67</v>
      </c>
      <c r="L120" s="6">
        <v>5</v>
      </c>
      <c r="M120" s="6">
        <v>4</v>
      </c>
      <c r="P120" s="2" t="s">
        <v>136</v>
      </c>
    </row>
  </sheetData>
  <conditionalFormatting sqref="A4:A120">
    <cfRule type="expression" dxfId="6" priority="1">
      <formula>A4&lt;&gt;""</formula>
    </cfRule>
  </conditionalFormatting>
  <conditionalFormatting sqref="C2:O2">
    <cfRule type="cellIs" dxfId="5" priority="3" stopIfTrue="1" operator="lessThan">
      <formula>#REF!</formula>
    </cfRule>
  </conditionalFormatting>
  <dataValidations count="1">
    <dataValidation operator="lessThanOrEqual" allowBlank="1" showInputMessage="1" showErrorMessage="1" sqref="J1" xr:uid="{71A00769-186E-469A-A9CB-708D2E4CC56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2C2D-B3A7-4BD1-9515-422035A98F3C}">
  <dimension ref="A1:P15"/>
  <sheetViews>
    <sheetView rightToLeft="1" workbookViewId="0">
      <selection activeCell="E2" sqref="E2:I2"/>
    </sheetView>
  </sheetViews>
  <sheetFormatPr defaultColWidth="0" defaultRowHeight="14.25" zeroHeight="1" x14ac:dyDescent="0.2"/>
  <cols>
    <col min="1" max="1" width="5.125" customWidth="1"/>
    <col min="2" max="2" width="11.5" customWidth="1"/>
    <col min="3" max="3" width="11.25" customWidth="1"/>
    <col min="4" max="4" width="10.125" customWidth="1"/>
    <col min="5" max="5" width="9" customWidth="1"/>
    <col min="6" max="6" width="19.625" customWidth="1"/>
    <col min="7" max="8" width="9" customWidth="1"/>
    <col min="9" max="9" width="10.25" customWidth="1"/>
    <col min="10" max="10" width="5.75" customWidth="1"/>
    <col min="11" max="11" width="4.75" hidden="1" customWidth="1"/>
    <col min="12" max="12" width="21.625" hidden="1" customWidth="1"/>
    <col min="13" max="16" width="0" hidden="1" customWidth="1"/>
    <col min="17" max="16384" width="9" hidden="1"/>
  </cols>
  <sheetData>
    <row r="1" spans="1:16" ht="19.5" thickTop="1" thickBo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6" ht="21.75" thickTop="1" thickBot="1" x14ac:dyDescent="0.25">
      <c r="A2" s="13"/>
      <c r="B2" s="24" t="s">
        <v>141</v>
      </c>
      <c r="C2" s="24"/>
      <c r="D2" s="24"/>
      <c r="E2" s="25"/>
      <c r="F2" s="25"/>
      <c r="G2" s="25"/>
      <c r="H2" s="25"/>
      <c r="I2" s="25"/>
      <c r="J2" s="13"/>
      <c r="L2" s="4"/>
    </row>
    <row r="3" spans="1:16" ht="19.5" thickTop="1" thickBot="1" x14ac:dyDescent="0.25">
      <c r="A3" s="13"/>
      <c r="B3" s="12" t="s">
        <v>140</v>
      </c>
      <c r="C3" s="23" t="str">
        <f>IFERROR(VLOOKUP($E$2,mydata,2,0),"رقم قومى غير صحيح او غير موجود")</f>
        <v>رقم قومى غير صحيح او غير موجود</v>
      </c>
      <c r="D3" s="23"/>
      <c r="E3" s="23"/>
      <c r="F3" s="23"/>
      <c r="G3" s="12" t="s">
        <v>75</v>
      </c>
      <c r="H3" s="23" t="str">
        <f>IFERROR(VLOOKUP($E$2,mydata,16,0),"")</f>
        <v/>
      </c>
      <c r="I3" s="23"/>
      <c r="J3" s="13"/>
    </row>
    <row r="4" spans="1:16" ht="20.25" customHeight="1" thickTop="1" thickBot="1" x14ac:dyDescent="0.25">
      <c r="A4" s="13"/>
      <c r="B4" s="30" t="s">
        <v>143</v>
      </c>
      <c r="C4" s="31"/>
      <c r="D4" s="31"/>
      <c r="E4" s="31"/>
      <c r="F4" s="31"/>
      <c r="G4" s="31"/>
      <c r="H4" s="31"/>
      <c r="I4" s="32"/>
      <c r="J4" s="13"/>
    </row>
    <row r="5" spans="1:16" ht="38.25" customHeight="1" thickTop="1" thickBot="1" x14ac:dyDescent="0.25">
      <c r="A5" s="13"/>
      <c r="B5" s="18" t="s">
        <v>137</v>
      </c>
      <c r="C5" s="10" t="s">
        <v>2</v>
      </c>
      <c r="D5" s="10" t="s">
        <v>3</v>
      </c>
      <c r="E5" s="10" t="s">
        <v>4</v>
      </c>
      <c r="F5" s="19" t="s">
        <v>5</v>
      </c>
      <c r="G5" s="19" t="s">
        <v>6</v>
      </c>
      <c r="H5" s="28" t="s">
        <v>7</v>
      </c>
      <c r="I5" s="28"/>
      <c r="J5" s="13"/>
      <c r="P5" s="7"/>
    </row>
    <row r="6" spans="1:16" ht="20.25" customHeight="1" thickTop="1" thickBot="1" x14ac:dyDescent="0.25">
      <c r="A6" s="13"/>
      <c r="B6" s="8" t="s">
        <v>138</v>
      </c>
      <c r="C6" s="8">
        <v>40</v>
      </c>
      <c r="D6" s="8">
        <v>30</v>
      </c>
      <c r="E6" s="8">
        <v>20</v>
      </c>
      <c r="F6" s="8">
        <v>30</v>
      </c>
      <c r="G6" s="8">
        <v>20</v>
      </c>
      <c r="H6" s="26">
        <v>140</v>
      </c>
      <c r="I6" s="27"/>
      <c r="J6" s="13"/>
      <c r="P6" s="7"/>
    </row>
    <row r="7" spans="1:16" ht="21.75" customHeight="1" thickTop="1" thickBot="1" x14ac:dyDescent="0.25">
      <c r="A7" s="13"/>
      <c r="B7" s="11" t="s">
        <v>139</v>
      </c>
      <c r="C7" s="9">
        <v>20</v>
      </c>
      <c r="D7" s="9">
        <v>15</v>
      </c>
      <c r="E7" s="9">
        <v>10</v>
      </c>
      <c r="F7" s="9">
        <v>15</v>
      </c>
      <c r="G7" s="9">
        <v>10</v>
      </c>
      <c r="H7" s="29">
        <v>70</v>
      </c>
      <c r="I7" s="29"/>
      <c r="J7" s="13"/>
      <c r="P7" s="7"/>
    </row>
    <row r="8" spans="1:16" ht="22.5" customHeight="1" thickTop="1" thickBot="1" x14ac:dyDescent="0.25">
      <c r="A8" s="13"/>
      <c r="B8" s="8" t="s">
        <v>142</v>
      </c>
      <c r="C8" s="8" t="str">
        <f>IFERROR(VLOOKUP($E$2,mydata,3,0),"")</f>
        <v/>
      </c>
      <c r="D8" s="8" t="str">
        <f>IFERROR(VLOOKUP($E$2,mydata,4,0),"")</f>
        <v/>
      </c>
      <c r="E8" s="8" t="str">
        <f>IFERROR(VLOOKUP($E$2,mydata,5,0),"")</f>
        <v/>
      </c>
      <c r="F8" s="8" t="str">
        <f>IFERROR(VLOOKUP($E$2,mydata,6,0),"")</f>
        <v/>
      </c>
      <c r="G8" s="8" t="str">
        <f>IFERROR(VLOOKUP($E$2,mydata,7,0),"")</f>
        <v/>
      </c>
      <c r="H8" s="26" t="str">
        <f>IFERROR(VLOOKUP($E$2,mydata,8,0),"")</f>
        <v/>
      </c>
      <c r="I8" s="27"/>
      <c r="J8" s="13"/>
    </row>
    <row r="9" spans="1:16" ht="20.25" customHeight="1" thickTop="1" thickBot="1" x14ac:dyDescent="0.25">
      <c r="A9" s="13"/>
      <c r="B9" s="20" t="s">
        <v>144</v>
      </c>
      <c r="C9" s="21"/>
      <c r="D9" s="21"/>
      <c r="E9" s="21"/>
      <c r="F9" s="21"/>
      <c r="G9" s="21"/>
      <c r="H9" s="21"/>
      <c r="I9" s="22"/>
      <c r="J9" s="13"/>
    </row>
    <row r="10" spans="1:16" s="17" customFormat="1" ht="42.75" customHeight="1" thickTop="1" thickBot="1" x14ac:dyDescent="0.25">
      <c r="A10" s="16"/>
      <c r="B10" s="15" t="s">
        <v>137</v>
      </c>
      <c r="C10" s="19" t="s">
        <v>8</v>
      </c>
      <c r="D10" s="19" t="s">
        <v>9</v>
      </c>
      <c r="E10" s="19" t="s">
        <v>10</v>
      </c>
      <c r="F10" s="19" t="s">
        <v>11</v>
      </c>
      <c r="G10" s="19" t="s">
        <v>12</v>
      </c>
      <c r="H10" s="19" t="s">
        <v>13</v>
      </c>
      <c r="I10" s="19" t="s">
        <v>14</v>
      </c>
      <c r="J10" s="16"/>
    </row>
    <row r="11" spans="1:16" ht="20.25" customHeight="1" thickTop="1" thickBot="1" x14ac:dyDescent="0.25">
      <c r="A11" s="13"/>
      <c r="B11" s="8" t="s">
        <v>138</v>
      </c>
      <c r="C11" s="8">
        <v>9.5</v>
      </c>
      <c r="D11" s="8">
        <v>9.5</v>
      </c>
      <c r="E11" s="8">
        <v>10</v>
      </c>
      <c r="F11" s="8">
        <v>10</v>
      </c>
      <c r="G11" s="8">
        <v>20</v>
      </c>
      <c r="H11" s="8">
        <v>10</v>
      </c>
      <c r="I11" s="8">
        <v>10</v>
      </c>
      <c r="J11" s="13"/>
    </row>
    <row r="12" spans="1:16" ht="18.75" customHeight="1" thickTop="1" thickBot="1" x14ac:dyDescent="0.25">
      <c r="A12" s="13"/>
      <c r="B12" s="11" t="s">
        <v>139</v>
      </c>
      <c r="C12" s="9">
        <v>4.75</v>
      </c>
      <c r="D12" s="9">
        <v>4.75</v>
      </c>
      <c r="E12" s="9">
        <v>5</v>
      </c>
      <c r="F12" s="9">
        <v>5</v>
      </c>
      <c r="G12" s="9">
        <v>10</v>
      </c>
      <c r="H12" s="9">
        <v>5</v>
      </c>
      <c r="I12" s="9">
        <v>5</v>
      </c>
      <c r="J12" s="13"/>
    </row>
    <row r="13" spans="1:16" ht="22.5" customHeight="1" thickTop="1" thickBot="1" x14ac:dyDescent="0.25">
      <c r="A13" s="13"/>
      <c r="B13" s="8" t="s">
        <v>142</v>
      </c>
      <c r="C13" s="8" t="str">
        <f>IFERROR(VLOOKUP($E$2,mydata,9,0),"")</f>
        <v/>
      </c>
      <c r="D13" s="8" t="str">
        <f>IFERROR(VLOOKUP($E$2,mydata,10,0),"")</f>
        <v/>
      </c>
      <c r="E13" s="8" t="str">
        <f>IFERROR(VLOOKUP($E$2,mydata,11,0),"")</f>
        <v/>
      </c>
      <c r="F13" s="8" t="str">
        <f>IFERROR(VLOOKUP($E$2,mydata,12,0),"")</f>
        <v/>
      </c>
      <c r="G13" s="8" t="str">
        <f>IFERROR(VLOOKUP($E$2,mydata,13,0),"")</f>
        <v/>
      </c>
      <c r="H13" s="8" t="str">
        <f>IFERROR(VLOOKUP($E$2,mydata,14,0),"")</f>
        <v/>
      </c>
      <c r="I13" s="14" t="str">
        <f>IFERROR(VLOOKUP($E$2,mydata,15,0),"")</f>
        <v/>
      </c>
      <c r="J13" s="13"/>
    </row>
    <row r="14" spans="1:16" ht="19.5" thickTop="1" thickBo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6" ht="15" hidden="1" thickTop="1" x14ac:dyDescent="0.2"/>
  </sheetData>
  <mergeCells count="10">
    <mergeCell ref="B9:I9"/>
    <mergeCell ref="C3:F3"/>
    <mergeCell ref="H3:I3"/>
    <mergeCell ref="B2:D2"/>
    <mergeCell ref="E2:I2"/>
    <mergeCell ref="H8:I8"/>
    <mergeCell ref="H5:I5"/>
    <mergeCell ref="H6:I6"/>
    <mergeCell ref="H7:I7"/>
    <mergeCell ref="B4:I4"/>
  </mergeCells>
  <conditionalFormatting sqref="C6:H6 C11:G11">
    <cfRule type="cellIs" dxfId="4" priority="7" stopIfTrue="1" operator="lessThan">
      <formula>#REF!</formula>
    </cfRule>
  </conditionalFormatting>
  <conditionalFormatting sqref="C8:H8">
    <cfRule type="cellIs" dxfId="3" priority="3" stopIfTrue="1" operator="lessThan">
      <formula>#REF!</formula>
    </cfRule>
  </conditionalFormatting>
  <conditionalFormatting sqref="C13:H13">
    <cfRule type="cellIs" dxfId="2" priority="2" stopIfTrue="1" operator="lessThan">
      <formula>#REF!</formula>
    </cfRule>
  </conditionalFormatting>
  <conditionalFormatting sqref="H11:I11">
    <cfRule type="cellIs" dxfId="1" priority="4" stopIfTrue="1" operator="lessThan">
      <formula>#REF!</formula>
    </cfRule>
  </conditionalFormatting>
  <conditionalFormatting sqref="L2">
    <cfRule type="expression" dxfId="0" priority="1">
      <formula>L2&lt;&gt;""</formula>
    </cfRule>
  </conditionalFormatting>
  <dataValidations count="1">
    <dataValidation operator="lessThanOrEqual" allowBlank="1" showInputMessage="1" showErrorMessage="1" sqref="D10" xr:uid="{3619A667-6CCA-42AB-A43F-A343B593CF58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dataonlin</vt:lpstr>
      <vt:lpstr>الشهادة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Medhat</dc:creator>
  <cp:lastModifiedBy>مدحت عبد العظيم حافظ على عيسى الشامى</cp:lastModifiedBy>
  <dcterms:created xsi:type="dcterms:W3CDTF">2015-06-05T18:17:20Z</dcterms:created>
  <dcterms:modified xsi:type="dcterms:W3CDTF">2025-02-02T14:38:49Z</dcterms:modified>
</cp:coreProperties>
</file>