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Z:\Users\ocastelblanco\Documents\Personales\BASC\BASC-Auditores-2017\fuentes\contenido\Modulo3\"/>
    </mc:Choice>
  </mc:AlternateContent>
  <xr:revisionPtr revIDLastSave="0" documentId="13_ncr:1_{C84EDDC3-F9CA-4522-8013-DD08F426D6C8}" xr6:coauthVersionLast="34" xr6:coauthVersionMax="34" xr10:uidLastSave="{00000000-0000-0000-0000-000000000000}"/>
  <bookViews>
    <workbookView xWindow="0" yWindow="0" windowWidth="20490" windowHeight="7245" activeTab="1" xr2:uid="{00000000-000D-0000-FFFF-FFFF00000000}"/>
  </bookViews>
  <sheets>
    <sheet name="Hoja1" sheetId="1" r:id="rId1"/>
    <sheet name="Hoja2"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23" i="2" s="1"/>
  <c r="A25" i="2" s="1"/>
  <c r="A42" i="2" l="1"/>
  <c r="A6" i="2"/>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33" i="2"/>
  <c r="A36" i="2"/>
  <c r="A39" i="2"/>
  <c r="A27" i="2"/>
  <c r="A30" i="2"/>
  <c r="A61" i="2" l="1"/>
  <c r="A44" i="2"/>
  <c r="A52" i="2"/>
  <c r="A55" i="2"/>
  <c r="A46" i="2"/>
  <c r="A49" i="2"/>
  <c r="A58" i="2"/>
  <c r="A17" i="2"/>
  <c r="A20" i="2"/>
  <c r="A8" i="2"/>
  <c r="A11" i="2"/>
  <c r="A14" i="2"/>
  <c r="A80" i="2" l="1"/>
  <c r="A63" i="2"/>
  <c r="A71" i="2"/>
  <c r="A68" i="2"/>
  <c r="A65" i="2"/>
  <c r="A77" i="2"/>
  <c r="A74" i="2"/>
  <c r="A82" i="2" l="1"/>
  <c r="A99" i="2"/>
  <c r="A93" i="2"/>
  <c r="A90" i="2"/>
  <c r="A87" i="2"/>
  <c r="A84" i="2"/>
  <c r="A96" i="2"/>
  <c r="A118" i="2" l="1"/>
  <c r="A101" i="2"/>
  <c r="A115" i="2"/>
  <c r="A109" i="2"/>
  <c r="A106" i="2"/>
  <c r="A103" i="2"/>
  <c r="A112" i="2"/>
  <c r="A137" i="2" l="1"/>
  <c r="A120" i="2"/>
  <c r="A131" i="2"/>
  <c r="A128" i="2"/>
  <c r="A125" i="2"/>
  <c r="A122" i="2"/>
  <c r="A134" i="2"/>
  <c r="A156" i="2" l="1"/>
  <c r="A139" i="2"/>
  <c r="A147" i="2"/>
  <c r="A144" i="2"/>
  <c r="A141" i="2"/>
  <c r="A153" i="2"/>
  <c r="A150" i="2"/>
  <c r="A158" i="2" l="1"/>
  <c r="A175" i="2"/>
  <c r="A166" i="2"/>
  <c r="A163" i="2"/>
  <c r="A160" i="2"/>
  <c r="A172" i="2"/>
  <c r="A169" i="2"/>
  <c r="A194" i="2" l="1"/>
  <c r="A177" i="2"/>
  <c r="A179" i="2"/>
  <c r="A191" i="2"/>
  <c r="A188" i="2"/>
  <c r="A185" i="2"/>
  <c r="A182" i="2"/>
  <c r="A196" i="2" l="1"/>
  <c r="A213" i="2"/>
  <c r="A204" i="2"/>
  <c r="A201" i="2"/>
  <c r="A198" i="2"/>
  <c r="A232" i="2" l="1"/>
  <c r="A215" i="2"/>
  <c r="A223" i="2"/>
  <c r="A220" i="2"/>
  <c r="A217" i="2"/>
  <c r="A234" i="2" l="1"/>
  <c r="A251" i="2"/>
  <c r="A239" i="2"/>
  <c r="A236" i="2"/>
  <c r="A248" i="2"/>
  <c r="A245" i="2"/>
  <c r="A242" i="2"/>
  <c r="A270" i="2" l="1"/>
  <c r="A253" i="2"/>
  <c r="A255" i="2"/>
  <c r="A264" i="2"/>
  <c r="A261" i="2"/>
  <c r="A258" i="2"/>
  <c r="A289" i="2" l="1"/>
  <c r="A272" i="2"/>
  <c r="A283" i="2"/>
  <c r="A280" i="2"/>
  <c r="A277" i="2"/>
  <c r="A274" i="2"/>
  <c r="A286" i="2"/>
  <c r="A308" i="2" l="1"/>
  <c r="A291" i="2"/>
  <c r="A299" i="2"/>
  <c r="A296" i="2"/>
  <c r="A293" i="2"/>
  <c r="A305" i="2"/>
  <c r="A302" i="2"/>
  <c r="A310" i="2" l="1"/>
  <c r="A327" i="2"/>
  <c r="A315" i="2"/>
  <c r="A312" i="2"/>
  <c r="A324" i="2"/>
  <c r="A321" i="2"/>
  <c r="A318" i="2"/>
  <c r="A346" i="2" l="1"/>
  <c r="A329" i="2"/>
  <c r="A331" i="2"/>
  <c r="A343" i="2"/>
  <c r="A340" i="2"/>
  <c r="A337" i="2"/>
  <c r="A334" i="2"/>
  <c r="A348" i="2" l="1"/>
  <c r="A365" i="2"/>
  <c r="A359" i="2"/>
  <c r="A356" i="2"/>
  <c r="A353" i="2"/>
  <c r="A350" i="2"/>
  <c r="A362" i="2"/>
  <c r="A384" i="2" l="1"/>
  <c r="A367" i="2"/>
  <c r="A375" i="2"/>
  <c r="A372" i="2"/>
  <c r="A369" i="2"/>
  <c r="A381" i="2"/>
  <c r="A378" i="2"/>
  <c r="A386" i="2" l="1"/>
  <c r="A403" i="2"/>
  <c r="A405" i="2" s="1"/>
  <c r="A413" i="2"/>
  <c r="A407" i="2"/>
  <c r="A410" i="2"/>
  <c r="A391" i="2"/>
  <c r="A388" i="2"/>
  <c r="A394" i="2"/>
</calcChain>
</file>

<file path=xl/sharedStrings.xml><?xml version="1.0" encoding="utf-8"?>
<sst xmlns="http://schemas.openxmlformats.org/spreadsheetml/2006/main" count="352" uniqueCount="84">
  <si>
    <t>Curso de formación virtual para Auditores Internos del SGCS BASC. Norma y estándares internacionales BASC V5-2017</t>
  </si>
  <si>
    <t>Módulo</t>
  </si>
  <si>
    <t>EVALUACIÓN</t>
  </si>
  <si>
    <t>Pregunta</t>
  </si>
  <si>
    <t>Respuesta correcta</t>
  </si>
  <si>
    <t>Respuesta incorrecta</t>
  </si>
  <si>
    <t>No.</t>
  </si>
  <si>
    <t>5.0.1.</t>
  </si>
  <si>
    <t>5.0.2.</t>
  </si>
  <si>
    <t>5.0.3.</t>
  </si>
  <si>
    <t>5.0.2 y 5.0.3</t>
  </si>
  <si>
    <t>Por su interaccion con la carga las empresas que se relacionan a continuacion a que estandar corresponde: fabricantes, productores, exportadores, operadores logisticos, empresas almacenadoras de carga, transportadores terrestres, maritimos y/o aereos.</t>
  </si>
  <si>
    <t>Entre otros actores que esten involucrados en la cadena de suministro en el estandar 5.0.2., a cual de estos enmarca</t>
  </si>
  <si>
    <t>Agentes de aduana, agentes de carga, custodios de seguridad en ruta, empresas de seguridad.</t>
  </si>
  <si>
    <t>Fabricantes, productores, exportadores, operadores logisticos, empresas almacenadoras de carga, transportadores terrestres, maritimos y/o aereos.</t>
  </si>
  <si>
    <t>Empresas reclutadoras de personal, instaladores de CCTV, hoteles, proveedores de alimentos, fabricantes de uniformes.</t>
  </si>
  <si>
    <t xml:space="preserve"> instaladores de CCTV, hoteles, , almacenadoras de carga, transportadores terrestres, maritimos y/o aereos.</t>
  </si>
  <si>
    <t>A cual estandar no corresponden estas empresas que tendrian los controles operacionales para hacer parte de la cadena de suministro como Empresas reclutadoras de personal, instaladores de CCTV, hoteles, proveedores de alimentos, fabricantes de uniformes.</t>
  </si>
  <si>
    <t>5.0.2</t>
  </si>
  <si>
    <t>5.0.1</t>
  </si>
  <si>
    <t>5.0.2/5.0.1</t>
  </si>
  <si>
    <t>5.0.3/5.0.1</t>
  </si>
  <si>
    <t>5.0.1/5.0.2</t>
  </si>
  <si>
    <t>5.0.2/5.0.3</t>
  </si>
  <si>
    <t>Según los requisitos de seguridad establecidas en la norma BASC V-5, los estandares  que rigen para cada caso seria: Requisitos de asociado de negocio.</t>
  </si>
  <si>
    <t>5.0.3/5.0.2/5.0.1</t>
  </si>
  <si>
    <t>Según los requisitos de seguridad establecidas en la norma BASC V-5, los estandares  que rigen para cada caso seria: Seguridad de la carga y de las unidades de transporte de carga.</t>
  </si>
  <si>
    <t>5.0.3</t>
  </si>
  <si>
    <t>5.0.1 y 5.0.3</t>
  </si>
  <si>
    <t>Según los requisitos de seguridad establecidas en la norma BASC V-5, los estandares  que rigen para cada caso seria: Seguridad en los procesos de manejo de la carga.</t>
  </si>
  <si>
    <t>Según los requisitos de seguridad establecidas en la norma BASC V-5, los estandares  que rigen para cada caso seria: Seguridad en los procesos de manejo de personal.</t>
  </si>
  <si>
    <t>Según los requisitos de seguridad establecidas en la norma BASC V-5, los estandares  que rigen para cada caso seria: control de acceso y  Seguridad fisica.</t>
  </si>
  <si>
    <t>5.0.1/5.0.2/5.0.3</t>
  </si>
  <si>
    <t>Según los requisitos de seguridad establecidas en la norma BASC V-5, los estandares  que rigen para cada caso seria: Seguridad en los procesos relacionados con la tecnologia e informacion.</t>
  </si>
  <si>
    <t>5.0.2/5.0.3/5.0.1</t>
  </si>
  <si>
    <t>Se considera asociado de negocio</t>
  </si>
  <si>
    <t>Empresa de aseo del municipio y proveedor de energia electrica.</t>
  </si>
  <si>
    <t>Empresa reclutadora de personal y concesion vial.</t>
  </si>
  <si>
    <t>Clientes y empresa de seguridad.</t>
  </si>
  <si>
    <t>Con base en la gestion del riesgo un acuerdo de seguridad es un elemento que contribuye a su certificacion como asociado de negocio.</t>
  </si>
  <si>
    <t>NINGUNO</t>
  </si>
  <si>
    <t>TODOS</t>
  </si>
  <si>
    <t>PARTES INTERESADAS</t>
  </si>
  <si>
    <t>ASOCIADOS DE NEGOCIO</t>
  </si>
  <si>
    <t>El requisito de seguridad para un asociado de negocio en el que presenta un procedimiento documentado para implementar y verificar periodicamente un control operacional a sus asociados… corresponde al estandar..</t>
  </si>
  <si>
    <t>El incluir criterios de prevención de LA/FT en los asociados de negocio se enmarca para el estandar…</t>
  </si>
  <si>
    <t>TODOS LOS ESTANDARES</t>
  </si>
  <si>
    <t>NINGUNO DE LOS ESTANDARES</t>
  </si>
  <si>
    <t>Las unidades de carga para garantizarle su integridad deben de ser:</t>
  </si>
  <si>
    <t>Inspeccionadas al entrar, al ser cargadas, al termino y salida del sitio de carga, verificar que no ingresen personas no autorizadas al sitio y artefacto de carga, filmado y fotografiado durante la actividad de cargue y cierre con los elementos de seguridad establecidos y documentados los criterios para rechazar una unidad.</t>
  </si>
  <si>
    <t>Inspeccionadas al entrar, al ser cargadas, revisado de que no hallan roedores, insectos o elementos extraños, filmado y fotografiado durante la actividad de cargue y cierre con los elementos de seguridad establecidos y documentados los criterios para rechazar una unidad.</t>
  </si>
  <si>
    <t>Inspeccionadas al entrar, al ser cargadas, al termino y salida del sitio de carga, verificar que no ingresen personas no autorizadas al sitio y artefacto de carga, revisado de que no hallan roedores, insectos o elementos extraños, inspeccionado durante la actividad de cargue y cierre con los elementos de seguridad establecidos y documentados los criterios para rechazar una unidad.</t>
  </si>
  <si>
    <t>El estandar al que aplica a  las cargas ser Inspeccionadas al entrar, al ser cargadas, al termino y salida del sitio de carga, verificar que no ingresen personas no autorizadas al sitio y artefacto de carga, revisado de que no hallan roedores, insectos o elementos extraños, filmado y fotografiado durante la actividad de cargue y cierre con los elementos de seguridad establecidos y documentados los criterios para rechazar una unidad.</t>
  </si>
  <si>
    <t>5.0.1. y 5.0.2</t>
  </si>
  <si>
    <t>5.0.1. y 5.0.3</t>
  </si>
  <si>
    <t>Para el asociado de negocio los requisitos de seguridad en en el control de ruta, procede en los estandar..</t>
  </si>
  <si>
    <t>5.0.2. y 5.0.3</t>
  </si>
  <si>
    <t>En la gestion de personal  en el estandar 5.0.2, se contempla los siguientes procedimientos documentados, entre otros:</t>
  </si>
  <si>
    <t>Visita domiciliaria al personal que ocupa cargos criticos, y apliacrles una prueba de confiabilidad basado en gestión de riesgos.</t>
  </si>
  <si>
    <t>Visita domiciliaria a todo el personal  y aplicarles una prueba de confiabilidad basado en gestión de riesgos.</t>
  </si>
  <si>
    <t>Mantener la confianza entre los colaboradores para detectar consumo de alcohol o sustancias sicoactivas.</t>
  </si>
  <si>
    <t>Documentado el procedimiento de control de accesos y seguridad fisica incluye por lo menos los siguientes elementos en los estandares 5.0.2 y 5.0.3:</t>
  </si>
  <si>
    <t>Acceso de colaboradores; acceso de visitantes,  contratistas y terceros; inspecciones; acceso de autoridades y vehiculos de emergencias; control operacional en las instalaciones.</t>
  </si>
  <si>
    <t>Acceso de colaboradores; acceso de visitantes,  contratistas y terceros; inspecciones;  control operacional en las instalaciones.</t>
  </si>
  <si>
    <t>Acceso de colaboradores; inspecciones; acceso de autoridades y vehiculos de emergencias; control operacional en las instalaciones.</t>
  </si>
  <si>
    <t>Acceso de colaboradores; acceso de visitantes,  contratistas y terceros;  acceso de autoridades y vehiculos de emergencias; control operacional en las instalaciones.</t>
  </si>
  <si>
    <t>A la seguridad fisica corresponde, plano con la ubicación de las areas criticas de la instalación, inspecciones y reparaciones periodicas para mantener la integridad de las barreras perimetrales y estructuras de los edificios asi como a los sitemas de emergencia, control de llaves, dispositivos y claves de acceso.</t>
  </si>
  <si>
    <t>En la seguridad de la informacion se establece en las empresas de los tres estandares internacionales, la implementación de una politica de seguridad en la que se facilite el acceso a información confidencial asi como una politica del uso de los recursos informaticos.</t>
  </si>
  <si>
    <t>Empresa de seguridad y  empresas  de servicios publicos</t>
  </si>
  <si>
    <t>Al no suscribirse un acuerdo de seguridad pero se establecen unos controles operacionales, esto no lo  valida ser asociado de negocio.</t>
  </si>
  <si>
    <t xml:space="preserve">Dentro de los criterios de prevencion del lavado de activos y de la financiacion del terrorismo, los unicos que pueden prescindir de verificar antecedentes legales, penales y financieros son: </t>
  </si>
  <si>
    <t>Inspeccionadas al entrar, al ser cargadas, al termino y salida del sitio de carga, verificar que no ingresen personas no autorizadas al sitio y artefacto de carga, revisado que no hallan roedores, insectos o elementos extraños, filmado y fotografiado durante la actividad de cargue y cierre con los elementos de seguridad establecidos y documentados los criterios para rechazar una unidad.</t>
  </si>
  <si>
    <t>Contar con un programa de capacitación ocasionalmente cuando haya accidentes, actualizar las hojas de vida cada promocion interna en carrera administrativa.</t>
  </si>
  <si>
    <t>&lt;?xml version="1.0" encoding="UTF-8"?&gt;&lt;quiz&gt;&lt;!-- question: 0  --&gt;&lt;question type="category"&gt;&lt;category&gt;&lt;text&gt;</t>
  </si>
  <si>
    <t>&lt;/text&gt;&lt;/category&gt;&lt;/question&gt;</t>
  </si>
  <si>
    <t>&lt;question type="multichoice"&gt;&lt;name&gt;&lt;text&gt;</t>
  </si>
  <si>
    <t>&lt;/text&gt;&lt;/name&gt;&lt;questiontext format="html"&gt;&lt;text&gt;</t>
  </si>
  <si>
    <t>&lt;/text&gt;&lt;/questiontext&gt;&lt;generalfeedback format="html"&gt;&lt;text&gt;&lt;/text&gt;&lt;/generalfeedback&gt;&lt;defaultgrade&gt;1.0000000&lt;/defaultgrade&gt;&lt;penalty&gt;0.1000000&lt;/penalty&gt;&lt;hidden&gt;0&lt;/hidden&gt;&lt;single&gt;true&lt;/single&gt;&lt;shuffleanswers&gt;true&lt;/shuffleanswers&gt;&lt;answernumbering&gt;none&lt;/answernumbering&gt;&lt;correctfeedback format="html"&gt;&lt;text&gt;&lt;/text&gt;&lt;/correctfeedback&gt;&lt;partiallycorrectfeedback format="html"&gt;&lt;text&gt;&lt;/text&gt;&lt;/partiallycorrectfeedback&gt;&lt;incorrectfeedback format="html"&gt;&lt;text&gt;&lt;/text&gt;&lt;/incorrectfeedback&gt;</t>
  </si>
  <si>
    <t>&lt;answer fraction="100" format="html"&gt;&lt;text&gt;</t>
  </si>
  <si>
    <t>&lt;/text&gt;&lt;feedback format="html"&gt;&lt;text&gt;&lt;/text&gt;&lt;/feedback&gt;&lt;/answer&gt;</t>
  </si>
  <si>
    <t>&lt;answer fraction="0" format="html"&gt;&lt;text&gt;</t>
  </si>
  <si>
    <t>&lt;/question&gt;</t>
  </si>
  <si>
    <t>$course$/Evaluación Módulo 3</t>
  </si>
  <si>
    <t>&lt;/quiz&gt;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</si>
</sst>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applyAlignment="1">
      <alignment horizontal="right"/>
    </xf>
    <xf numFmtId="0" fontId="3" fillId="0" borderId="0" xfId="0" applyFont="1" applyAlignment="1"/>
    <xf numFmtId="0" fontId="4" fillId="0" borderId="0" xfId="0" applyFont="1" applyAlignment="1"/>
    <xf numFmtId="0" fontId="0" fillId="0" borderId="1" xfId="0" applyBorder="1"/>
    <xf numFmtId="0" fontId="1" fillId="2" borderId="1" xfId="0" applyFont="1" applyFill="1" applyBorder="1" applyAlignment="1">
      <alignment horizontal="center"/>
    </xf>
    <xf numFmtId="0" fontId="0" fillId="0" borderId="1" xfId="0" applyBorder="1" applyProtection="1">
      <protection locked="0"/>
    </xf>
    <xf numFmtId="0" fontId="2" fillId="0" borderId="0" xfId="0" applyFont="1" applyAlignment="1" applyProtection="1">
      <alignment horizontal="left"/>
    </xf>
    <xf numFmtId="0" fontId="0" fillId="0" borderId="1" xfId="0" applyBorder="1" applyAlignment="1" applyProtection="1">
      <alignment vertical="top" wrapText="1"/>
      <protection locked="0"/>
    </xf>
    <xf numFmtId="0" fontId="0" fillId="0" borderId="1" xfId="0" applyBorder="1" applyAlignment="1" applyProtection="1">
      <alignment horizontal="center" vertical="top"/>
      <protection locked="0"/>
    </xf>
    <xf numFmtId="0" fontId="0" fillId="0" borderId="1" xfId="0" applyBorder="1" applyAlignment="1" applyProtection="1">
      <alignment vertical="center" wrapText="1"/>
      <protection locked="0"/>
    </xf>
    <xf numFmtId="0" fontId="0" fillId="0" borderId="1" xfId="0" applyBorder="1" applyAlignment="1" applyProtection="1">
      <alignment horizontal="left" vertical="top" wrapText="1"/>
      <protection locked="0"/>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3" fillId="0" borderId="0" xfId="0" applyFont="1" applyAlignment="1">
      <alignment horizontal="center" wrapText="1"/>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309562</xdr:colOff>
      <xdr:row>0</xdr:row>
      <xdr:rowOff>90490</xdr:rowOff>
    </xdr:from>
    <xdr:to>
      <xdr:col>1</xdr:col>
      <xdr:colOff>1119188</xdr:colOff>
      <xdr:row>4</xdr:row>
      <xdr:rowOff>85728</xdr:rowOff>
    </xdr:to>
    <xdr:pic>
      <xdr:nvPicPr>
        <xdr:cNvPr id="3" name="Imagen 2">
          <a:extLst>
            <a:ext uri="{FF2B5EF4-FFF2-40B4-BE49-F238E27FC236}">
              <a16:creationId xmlns:a16="http://schemas.microsoft.com/office/drawing/2014/main" id="{2D8C02EB-77AB-4B17-9C9E-4F2EEEEEF7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9562" y="90490"/>
          <a:ext cx="1228726" cy="122872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60"/>
  <sheetViews>
    <sheetView workbookViewId="0">
      <selection activeCell="B27" sqref="B27"/>
    </sheetView>
  </sheetViews>
  <sheetFormatPr baseColWidth="10" defaultRowHeight="14.25" x14ac:dyDescent="0.45"/>
  <cols>
    <col min="1" max="1" width="5.86328125" customWidth="1"/>
    <col min="2" max="2" width="27.1328125" customWidth="1"/>
    <col min="3" max="6" width="35.86328125" customWidth="1"/>
  </cols>
  <sheetData>
    <row r="2" spans="1:6" ht="43.9" customHeight="1" x14ac:dyDescent="0.7">
      <c r="B2" s="2"/>
      <c r="C2" s="15" t="s">
        <v>0</v>
      </c>
      <c r="D2" s="15"/>
      <c r="E2" s="15"/>
      <c r="F2" s="15"/>
    </row>
    <row r="3" spans="1:6" ht="21" x14ac:dyDescent="0.65">
      <c r="B3" s="3"/>
      <c r="C3" s="16" t="s">
        <v>2</v>
      </c>
      <c r="D3" s="16"/>
      <c r="E3" s="16"/>
      <c r="F3" s="16"/>
    </row>
    <row r="4" spans="1:6" ht="18" x14ac:dyDescent="0.55000000000000004">
      <c r="C4" s="1" t="s">
        <v>1</v>
      </c>
      <c r="D4" s="7">
        <v>3</v>
      </c>
    </row>
    <row r="6" spans="1:6" x14ac:dyDescent="0.45">
      <c r="A6" s="5" t="s">
        <v>6</v>
      </c>
      <c r="B6" s="5" t="s">
        <v>3</v>
      </c>
      <c r="C6" s="5" t="s">
        <v>4</v>
      </c>
      <c r="D6" s="5" t="s">
        <v>5</v>
      </c>
      <c r="E6" s="5" t="s">
        <v>5</v>
      </c>
      <c r="F6" s="5" t="s">
        <v>5</v>
      </c>
    </row>
    <row r="7" spans="1:6" ht="128.25" x14ac:dyDescent="0.45">
      <c r="A7" s="4">
        <f>IF(B7&lt;&gt;"",1,"")</f>
        <v>1</v>
      </c>
      <c r="B7" s="8" t="s">
        <v>11</v>
      </c>
      <c r="C7" s="9" t="s">
        <v>7</v>
      </c>
      <c r="D7" s="9" t="s">
        <v>8</v>
      </c>
      <c r="E7" s="9" t="s">
        <v>9</v>
      </c>
      <c r="F7" s="9" t="s">
        <v>10</v>
      </c>
    </row>
    <row r="8" spans="1:6" ht="57" x14ac:dyDescent="0.45">
      <c r="A8" s="4">
        <f>IF(B8&lt;&gt;"",A7+1,"")</f>
        <v>2</v>
      </c>
      <c r="B8" s="10" t="s">
        <v>12</v>
      </c>
      <c r="C8" s="11" t="s">
        <v>13</v>
      </c>
      <c r="D8" s="11" t="s">
        <v>14</v>
      </c>
      <c r="E8" s="8" t="s">
        <v>15</v>
      </c>
      <c r="F8" s="11" t="s">
        <v>16</v>
      </c>
    </row>
    <row r="9" spans="1:6" ht="128.25" x14ac:dyDescent="0.45">
      <c r="A9" s="4">
        <f t="shared" ref="A9:A60" si="0">IF(B9&lt;&gt;"",A8+1,"")</f>
        <v>3</v>
      </c>
      <c r="B9" s="8" t="s">
        <v>17</v>
      </c>
      <c r="C9" s="13" t="s">
        <v>20</v>
      </c>
      <c r="D9" s="13" t="s">
        <v>21</v>
      </c>
      <c r="E9" s="13" t="s">
        <v>22</v>
      </c>
      <c r="F9" s="13" t="s">
        <v>23</v>
      </c>
    </row>
    <row r="10" spans="1:6" ht="71.25" x14ac:dyDescent="0.45">
      <c r="A10" s="4">
        <f t="shared" si="0"/>
        <v>4</v>
      </c>
      <c r="B10" s="8" t="s">
        <v>24</v>
      </c>
      <c r="C10" s="13" t="s">
        <v>25</v>
      </c>
      <c r="D10" s="13" t="s">
        <v>21</v>
      </c>
      <c r="E10" s="13" t="s">
        <v>23</v>
      </c>
      <c r="F10" s="13" t="s">
        <v>21</v>
      </c>
    </row>
    <row r="11" spans="1:6" ht="85.5" x14ac:dyDescent="0.45">
      <c r="A11" s="4">
        <f t="shared" si="0"/>
        <v>5</v>
      </c>
      <c r="B11" s="8" t="s">
        <v>26</v>
      </c>
      <c r="C11" s="13" t="s">
        <v>19</v>
      </c>
      <c r="D11" s="13" t="s">
        <v>18</v>
      </c>
      <c r="E11" s="13" t="s">
        <v>27</v>
      </c>
      <c r="F11" s="13" t="s">
        <v>28</v>
      </c>
    </row>
    <row r="12" spans="1:6" ht="71.25" x14ac:dyDescent="0.45">
      <c r="A12" s="4">
        <f t="shared" si="0"/>
        <v>6</v>
      </c>
      <c r="B12" s="8" t="s">
        <v>29</v>
      </c>
      <c r="C12" s="13" t="s">
        <v>20</v>
      </c>
      <c r="D12" s="13" t="s">
        <v>21</v>
      </c>
      <c r="E12" s="13" t="s">
        <v>23</v>
      </c>
      <c r="F12" s="13" t="s">
        <v>27</v>
      </c>
    </row>
    <row r="13" spans="1:6" ht="71.25" x14ac:dyDescent="0.45">
      <c r="A13" s="4">
        <f t="shared" si="0"/>
        <v>7</v>
      </c>
      <c r="B13" s="8" t="s">
        <v>30</v>
      </c>
      <c r="C13" s="13" t="s">
        <v>25</v>
      </c>
      <c r="D13" s="13" t="s">
        <v>23</v>
      </c>
      <c r="E13" s="13" t="s">
        <v>27</v>
      </c>
      <c r="F13" s="13" t="s">
        <v>7</v>
      </c>
    </row>
    <row r="14" spans="1:6" ht="71.25" x14ac:dyDescent="0.45">
      <c r="A14" s="4">
        <f t="shared" si="0"/>
        <v>8</v>
      </c>
      <c r="B14" s="8" t="s">
        <v>31</v>
      </c>
      <c r="C14" s="13" t="s">
        <v>32</v>
      </c>
      <c r="D14" s="13" t="s">
        <v>21</v>
      </c>
      <c r="E14" s="13" t="s">
        <v>22</v>
      </c>
      <c r="F14" s="13" t="s">
        <v>23</v>
      </c>
    </row>
    <row r="15" spans="1:6" ht="85.5" x14ac:dyDescent="0.45">
      <c r="A15" s="4">
        <f t="shared" si="0"/>
        <v>9</v>
      </c>
      <c r="B15" s="8" t="s">
        <v>33</v>
      </c>
      <c r="C15" s="13" t="s">
        <v>34</v>
      </c>
      <c r="D15" s="13" t="s">
        <v>22</v>
      </c>
      <c r="E15" s="13" t="s">
        <v>23</v>
      </c>
      <c r="F15" s="13" t="s">
        <v>21</v>
      </c>
    </row>
    <row r="16" spans="1:6" ht="28.5" x14ac:dyDescent="0.45">
      <c r="A16" s="4">
        <f t="shared" si="0"/>
        <v>10</v>
      </c>
      <c r="B16" s="11" t="s">
        <v>35</v>
      </c>
      <c r="C16" s="12" t="s">
        <v>38</v>
      </c>
      <c r="D16" s="11" t="s">
        <v>68</v>
      </c>
      <c r="E16" s="11" t="s">
        <v>36</v>
      </c>
      <c r="F16" s="11" t="s">
        <v>37</v>
      </c>
    </row>
    <row r="17" spans="1:6" ht="71.25" x14ac:dyDescent="0.45">
      <c r="A17" s="4">
        <f t="shared" si="0"/>
        <v>11</v>
      </c>
      <c r="B17" s="11" t="s">
        <v>39</v>
      </c>
      <c r="C17" s="13" t="b">
        <v>1</v>
      </c>
      <c r="D17" s="13" t="b">
        <v>0</v>
      </c>
      <c r="E17" s="13"/>
      <c r="F17" s="6"/>
    </row>
    <row r="18" spans="1:6" ht="71.25" x14ac:dyDescent="0.45">
      <c r="A18" s="4">
        <f t="shared" si="0"/>
        <v>12</v>
      </c>
      <c r="B18" s="11" t="s">
        <v>69</v>
      </c>
      <c r="C18" s="13" t="b">
        <v>0</v>
      </c>
      <c r="D18" s="13" t="b">
        <v>1</v>
      </c>
      <c r="E18" s="6"/>
      <c r="F18" s="6"/>
    </row>
    <row r="19" spans="1:6" ht="99.75" x14ac:dyDescent="0.45">
      <c r="A19" s="4">
        <f t="shared" si="0"/>
        <v>13</v>
      </c>
      <c r="B19" s="11" t="s">
        <v>70</v>
      </c>
      <c r="C19" s="13" t="s">
        <v>40</v>
      </c>
      <c r="D19" s="13" t="s">
        <v>41</v>
      </c>
      <c r="E19" s="13" t="s">
        <v>42</v>
      </c>
      <c r="F19" s="13" t="s">
        <v>43</v>
      </c>
    </row>
    <row r="20" spans="1:6" ht="114" x14ac:dyDescent="0.45">
      <c r="A20" s="4">
        <f t="shared" si="0"/>
        <v>14</v>
      </c>
      <c r="B20" s="11" t="s">
        <v>44</v>
      </c>
      <c r="C20" s="14" t="s">
        <v>9</v>
      </c>
      <c r="D20" s="14" t="s">
        <v>8</v>
      </c>
      <c r="E20" s="14" t="s">
        <v>7</v>
      </c>
      <c r="F20" s="6"/>
    </row>
    <row r="21" spans="1:6" ht="57" x14ac:dyDescent="0.45">
      <c r="A21" s="4">
        <f t="shared" si="0"/>
        <v>15</v>
      </c>
      <c r="B21" s="11" t="s">
        <v>45</v>
      </c>
      <c r="C21" s="14" t="s">
        <v>46</v>
      </c>
      <c r="D21" s="14" t="s">
        <v>47</v>
      </c>
      <c r="E21" s="13" t="s">
        <v>23</v>
      </c>
      <c r="F21" s="13" t="s">
        <v>21</v>
      </c>
    </row>
    <row r="22" spans="1:6" ht="142.5" x14ac:dyDescent="0.45">
      <c r="A22" s="4">
        <f t="shared" si="0"/>
        <v>16</v>
      </c>
      <c r="B22" s="11" t="s">
        <v>48</v>
      </c>
      <c r="C22" s="11" t="s">
        <v>71</v>
      </c>
      <c r="D22" s="11" t="s">
        <v>49</v>
      </c>
      <c r="E22" s="11" t="s">
        <v>50</v>
      </c>
      <c r="F22" s="11" t="s">
        <v>51</v>
      </c>
    </row>
    <row r="23" spans="1:6" ht="213.75" x14ac:dyDescent="0.45">
      <c r="A23" s="4">
        <f t="shared" si="0"/>
        <v>17</v>
      </c>
      <c r="B23" s="11" t="s">
        <v>52</v>
      </c>
      <c r="C23" s="14" t="s">
        <v>7</v>
      </c>
      <c r="D23" s="14" t="s">
        <v>8</v>
      </c>
      <c r="E23" s="14" t="s">
        <v>9</v>
      </c>
      <c r="F23" s="14" t="s">
        <v>40</v>
      </c>
    </row>
    <row r="24" spans="1:6" ht="57" x14ac:dyDescent="0.45">
      <c r="A24" s="4">
        <f t="shared" si="0"/>
        <v>18</v>
      </c>
      <c r="B24" s="11" t="s">
        <v>55</v>
      </c>
      <c r="C24" s="14" t="s">
        <v>53</v>
      </c>
      <c r="D24" s="14" t="s">
        <v>54</v>
      </c>
      <c r="E24" s="14" t="s">
        <v>56</v>
      </c>
      <c r="F24" s="14" t="s">
        <v>27</v>
      </c>
    </row>
    <row r="25" spans="1:6" ht="57" x14ac:dyDescent="0.45">
      <c r="A25" s="4">
        <f t="shared" si="0"/>
        <v>19</v>
      </c>
      <c r="B25" s="11" t="s">
        <v>57</v>
      </c>
      <c r="C25" s="11" t="s">
        <v>58</v>
      </c>
      <c r="D25" s="8" t="s">
        <v>72</v>
      </c>
      <c r="E25" s="11" t="s">
        <v>59</v>
      </c>
      <c r="F25" s="11" t="s">
        <v>60</v>
      </c>
    </row>
    <row r="26" spans="1:6" ht="71.25" x14ac:dyDescent="0.45">
      <c r="A26" s="4">
        <f t="shared" si="0"/>
        <v>20</v>
      </c>
      <c r="B26" s="11" t="s">
        <v>61</v>
      </c>
      <c r="C26" s="11" t="s">
        <v>63</v>
      </c>
      <c r="D26" s="11" t="s">
        <v>62</v>
      </c>
      <c r="E26" s="11" t="s">
        <v>64</v>
      </c>
      <c r="F26" s="11" t="s">
        <v>65</v>
      </c>
    </row>
    <row r="27" spans="1:6" ht="156.75" x14ac:dyDescent="0.45">
      <c r="A27" s="4">
        <f t="shared" si="0"/>
        <v>21</v>
      </c>
      <c r="B27" s="11" t="s">
        <v>66</v>
      </c>
      <c r="C27" s="13" t="b">
        <v>1</v>
      </c>
      <c r="D27" s="13" t="b">
        <v>0</v>
      </c>
      <c r="E27" s="6"/>
      <c r="F27" s="6"/>
    </row>
    <row r="28" spans="1:6" ht="142.5" x14ac:dyDescent="0.45">
      <c r="A28" s="4">
        <f t="shared" si="0"/>
        <v>22</v>
      </c>
      <c r="B28" s="11" t="s">
        <v>67</v>
      </c>
      <c r="C28" s="13" t="b">
        <v>0</v>
      </c>
      <c r="D28" s="13" t="b">
        <v>1</v>
      </c>
      <c r="E28" s="6"/>
      <c r="F28" s="6"/>
    </row>
    <row r="29" spans="1:6" x14ac:dyDescent="0.45">
      <c r="A29" s="4" t="str">
        <f t="shared" si="0"/>
        <v/>
      </c>
      <c r="B29" s="6"/>
      <c r="C29" s="6"/>
      <c r="D29" s="6"/>
      <c r="E29" s="6"/>
      <c r="F29" s="6"/>
    </row>
    <row r="30" spans="1:6" x14ac:dyDescent="0.45">
      <c r="A30" s="4" t="str">
        <f t="shared" si="0"/>
        <v/>
      </c>
      <c r="B30" s="6"/>
      <c r="C30" s="6"/>
      <c r="D30" s="6"/>
      <c r="E30" s="6"/>
      <c r="F30" s="6"/>
    </row>
    <row r="31" spans="1:6" x14ac:dyDescent="0.45">
      <c r="A31" s="4" t="str">
        <f t="shared" si="0"/>
        <v/>
      </c>
      <c r="B31" s="6"/>
      <c r="C31" s="6"/>
      <c r="D31" s="6"/>
      <c r="E31" s="6"/>
      <c r="F31" s="6"/>
    </row>
    <row r="32" spans="1:6" x14ac:dyDescent="0.45">
      <c r="A32" s="4" t="str">
        <f t="shared" si="0"/>
        <v/>
      </c>
      <c r="B32" s="6"/>
      <c r="C32" s="6"/>
      <c r="D32" s="6"/>
      <c r="E32" s="6"/>
      <c r="F32" s="6"/>
    </row>
    <row r="33" spans="1:6" x14ac:dyDescent="0.45">
      <c r="A33" s="4" t="str">
        <f t="shared" si="0"/>
        <v/>
      </c>
      <c r="B33" s="6"/>
      <c r="C33" s="6"/>
      <c r="D33" s="6"/>
      <c r="E33" s="6"/>
      <c r="F33" s="6"/>
    </row>
    <row r="34" spans="1:6" x14ac:dyDescent="0.45">
      <c r="A34" s="4" t="str">
        <f t="shared" si="0"/>
        <v/>
      </c>
      <c r="B34" s="6"/>
      <c r="C34" s="6"/>
      <c r="D34" s="6"/>
      <c r="E34" s="6"/>
      <c r="F34" s="6"/>
    </row>
    <row r="35" spans="1:6" x14ac:dyDescent="0.45">
      <c r="A35" s="4" t="str">
        <f t="shared" si="0"/>
        <v/>
      </c>
      <c r="B35" s="6"/>
      <c r="C35" s="6"/>
      <c r="D35" s="6"/>
      <c r="E35" s="6"/>
      <c r="F35" s="6"/>
    </row>
    <row r="36" spans="1:6" x14ac:dyDescent="0.45">
      <c r="A36" s="4" t="str">
        <f t="shared" si="0"/>
        <v/>
      </c>
      <c r="B36" s="6"/>
      <c r="C36" s="6"/>
      <c r="D36" s="6"/>
      <c r="E36" s="6"/>
      <c r="F36" s="6"/>
    </row>
    <row r="37" spans="1:6" x14ac:dyDescent="0.45">
      <c r="A37" s="4" t="str">
        <f t="shared" si="0"/>
        <v/>
      </c>
      <c r="B37" s="6"/>
      <c r="C37" s="6"/>
      <c r="D37" s="6"/>
      <c r="E37" s="6"/>
      <c r="F37" s="6"/>
    </row>
    <row r="38" spans="1:6" x14ac:dyDescent="0.45">
      <c r="A38" s="4" t="str">
        <f t="shared" si="0"/>
        <v/>
      </c>
      <c r="B38" s="6"/>
      <c r="C38" s="6"/>
      <c r="D38" s="6"/>
      <c r="E38" s="6"/>
      <c r="F38" s="6"/>
    </row>
    <row r="39" spans="1:6" x14ac:dyDescent="0.45">
      <c r="A39" s="4" t="str">
        <f t="shared" si="0"/>
        <v/>
      </c>
      <c r="B39" s="6"/>
      <c r="C39" s="6"/>
      <c r="D39" s="6"/>
      <c r="E39" s="6"/>
      <c r="F39" s="6"/>
    </row>
    <row r="40" spans="1:6" x14ac:dyDescent="0.45">
      <c r="A40" s="4" t="str">
        <f t="shared" si="0"/>
        <v/>
      </c>
      <c r="B40" s="6"/>
      <c r="C40" s="6"/>
      <c r="D40" s="6"/>
      <c r="E40" s="6"/>
      <c r="F40" s="6"/>
    </row>
    <row r="41" spans="1:6" x14ac:dyDescent="0.45">
      <c r="A41" s="4" t="str">
        <f t="shared" si="0"/>
        <v/>
      </c>
      <c r="B41" s="6"/>
      <c r="C41" s="6"/>
      <c r="D41" s="6"/>
      <c r="E41" s="6"/>
      <c r="F41" s="6"/>
    </row>
    <row r="42" spans="1:6" x14ac:dyDescent="0.45">
      <c r="A42" s="4" t="str">
        <f t="shared" si="0"/>
        <v/>
      </c>
      <c r="B42" s="6"/>
      <c r="C42" s="6"/>
      <c r="D42" s="6"/>
      <c r="E42" s="6"/>
      <c r="F42" s="6"/>
    </row>
    <row r="43" spans="1:6" x14ac:dyDescent="0.45">
      <c r="A43" s="4" t="str">
        <f t="shared" si="0"/>
        <v/>
      </c>
      <c r="B43" s="6"/>
      <c r="C43" s="6"/>
      <c r="D43" s="6"/>
      <c r="E43" s="6"/>
      <c r="F43" s="6"/>
    </row>
    <row r="44" spans="1:6" x14ac:dyDescent="0.45">
      <c r="A44" s="4" t="str">
        <f t="shared" si="0"/>
        <v/>
      </c>
      <c r="B44" s="6"/>
      <c r="C44" s="6"/>
      <c r="D44" s="6"/>
      <c r="E44" s="6"/>
      <c r="F44" s="6"/>
    </row>
    <row r="45" spans="1:6" x14ac:dyDescent="0.45">
      <c r="A45" s="4" t="str">
        <f t="shared" si="0"/>
        <v/>
      </c>
      <c r="B45" s="6"/>
      <c r="C45" s="6"/>
      <c r="D45" s="6"/>
      <c r="E45" s="6"/>
      <c r="F45" s="6"/>
    </row>
    <row r="46" spans="1:6" x14ac:dyDescent="0.45">
      <c r="A46" s="4" t="str">
        <f t="shared" si="0"/>
        <v/>
      </c>
      <c r="B46" s="6"/>
      <c r="C46" s="6"/>
      <c r="D46" s="6"/>
      <c r="E46" s="6"/>
      <c r="F46" s="6"/>
    </row>
    <row r="47" spans="1:6" x14ac:dyDescent="0.45">
      <c r="A47" s="4" t="str">
        <f t="shared" si="0"/>
        <v/>
      </c>
      <c r="B47" s="6"/>
      <c r="C47" s="6"/>
      <c r="D47" s="6"/>
      <c r="E47" s="6"/>
      <c r="F47" s="6"/>
    </row>
    <row r="48" spans="1:6" x14ac:dyDescent="0.45">
      <c r="A48" s="4" t="str">
        <f t="shared" si="0"/>
        <v/>
      </c>
      <c r="B48" s="6"/>
      <c r="C48" s="6"/>
      <c r="D48" s="6"/>
      <c r="E48" s="6"/>
      <c r="F48" s="6"/>
    </row>
    <row r="49" spans="1:6" x14ac:dyDescent="0.45">
      <c r="A49" s="4" t="str">
        <f t="shared" si="0"/>
        <v/>
      </c>
      <c r="B49" s="6"/>
      <c r="C49" s="6"/>
      <c r="D49" s="6"/>
      <c r="E49" s="6"/>
      <c r="F49" s="6"/>
    </row>
    <row r="50" spans="1:6" x14ac:dyDescent="0.45">
      <c r="A50" s="4" t="str">
        <f t="shared" si="0"/>
        <v/>
      </c>
      <c r="B50" s="6"/>
      <c r="C50" s="6"/>
      <c r="D50" s="6"/>
      <c r="E50" s="6"/>
      <c r="F50" s="6"/>
    </row>
    <row r="51" spans="1:6" x14ac:dyDescent="0.45">
      <c r="A51" s="4" t="str">
        <f t="shared" si="0"/>
        <v/>
      </c>
      <c r="B51" s="6"/>
      <c r="C51" s="6"/>
      <c r="D51" s="6"/>
      <c r="E51" s="6"/>
      <c r="F51" s="6"/>
    </row>
    <row r="52" spans="1:6" x14ac:dyDescent="0.45">
      <c r="A52" s="4" t="str">
        <f t="shared" si="0"/>
        <v/>
      </c>
      <c r="B52" s="6"/>
      <c r="C52" s="6"/>
      <c r="D52" s="6"/>
      <c r="E52" s="6"/>
      <c r="F52" s="6"/>
    </row>
    <row r="53" spans="1:6" x14ac:dyDescent="0.45">
      <c r="A53" s="4" t="str">
        <f t="shared" si="0"/>
        <v/>
      </c>
      <c r="B53" s="6"/>
      <c r="C53" s="6"/>
      <c r="D53" s="6"/>
      <c r="E53" s="6"/>
      <c r="F53" s="6"/>
    </row>
    <row r="54" spans="1:6" x14ac:dyDescent="0.45">
      <c r="A54" s="4" t="str">
        <f t="shared" si="0"/>
        <v/>
      </c>
      <c r="B54" s="6"/>
      <c r="C54" s="6"/>
      <c r="D54" s="6"/>
      <c r="E54" s="6"/>
      <c r="F54" s="6"/>
    </row>
    <row r="55" spans="1:6" x14ac:dyDescent="0.45">
      <c r="A55" s="4" t="str">
        <f t="shared" si="0"/>
        <v/>
      </c>
      <c r="B55" s="6"/>
      <c r="C55" s="6"/>
      <c r="D55" s="6"/>
      <c r="E55" s="6"/>
      <c r="F55" s="6"/>
    </row>
    <row r="56" spans="1:6" x14ac:dyDescent="0.45">
      <c r="A56" s="4" t="str">
        <f t="shared" si="0"/>
        <v/>
      </c>
      <c r="B56" s="6"/>
      <c r="C56" s="6"/>
      <c r="D56" s="6"/>
      <c r="E56" s="6"/>
      <c r="F56" s="6"/>
    </row>
    <row r="57" spans="1:6" x14ac:dyDescent="0.45">
      <c r="A57" s="4" t="str">
        <f t="shared" si="0"/>
        <v/>
      </c>
      <c r="B57" s="6"/>
      <c r="C57" s="6"/>
      <c r="D57" s="6"/>
      <c r="E57" s="6"/>
      <c r="F57" s="6"/>
    </row>
    <row r="58" spans="1:6" x14ac:dyDescent="0.45">
      <c r="A58" s="4" t="str">
        <f t="shared" si="0"/>
        <v/>
      </c>
      <c r="B58" s="6"/>
      <c r="C58" s="6"/>
      <c r="D58" s="6"/>
      <c r="E58" s="6"/>
      <c r="F58" s="6"/>
    </row>
    <row r="59" spans="1:6" x14ac:dyDescent="0.45">
      <c r="A59" s="4" t="str">
        <f t="shared" si="0"/>
        <v/>
      </c>
      <c r="B59" s="6"/>
      <c r="C59" s="6"/>
      <c r="D59" s="6"/>
      <c r="E59" s="6"/>
      <c r="F59" s="6"/>
    </row>
    <row r="60" spans="1:6" x14ac:dyDescent="0.45">
      <c r="A60" s="4" t="str">
        <f t="shared" si="0"/>
        <v/>
      </c>
      <c r="B60" s="6"/>
      <c r="C60" s="6"/>
      <c r="D60" s="6"/>
      <c r="E60" s="6"/>
      <c r="F60" s="6"/>
    </row>
  </sheetData>
  <sheetProtection algorithmName="SHA-512" hashValue="FtR50g7S3KWVipaaOrKEADYn194BWFpOqT7Ftw3YzCHvukfvIwkB1CUC12U4aZF8GJK5CV2HmDnfPS9ohMgU6Q==" saltValue="UYoeaYECtwUEt7LzhHFtnQ==" spinCount="100000" sheet="1" objects="1" scenarios="1" formatCells="0" selectLockedCells="1" sort="0"/>
  <mergeCells count="2">
    <mergeCell ref="C2:F2"/>
    <mergeCell ref="C3:F3"/>
  </mergeCells>
  <dataValidations count="1">
    <dataValidation type="list" allowBlank="1" showInputMessage="1" showErrorMessage="1" sqref="D4" xr:uid="{00000000-0002-0000-0000-000000000000}">
      <formula1>"1,2,3,4"</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7891-60A3-4628-A830-0FC9F245EBC8}">
  <dimension ref="A1:A425"/>
  <sheetViews>
    <sheetView tabSelected="1" workbookViewId="0">
      <selection activeCell="A211" sqref="A206:XFD211"/>
    </sheetView>
  </sheetViews>
  <sheetFormatPr baseColWidth="10" defaultRowHeight="14.25" x14ac:dyDescent="0.45"/>
  <sheetData>
    <row r="1" spans="1:1" x14ac:dyDescent="0.45">
      <c r="A1" t="s">
        <v>73</v>
      </c>
    </row>
    <row r="2" spans="1:1" x14ac:dyDescent="0.45">
      <c r="A2" t="s">
        <v>82</v>
      </c>
    </row>
    <row r="3" spans="1:1" x14ac:dyDescent="0.45">
      <c r="A3" t="s">
        <v>74</v>
      </c>
    </row>
    <row r="4" spans="1:1" x14ac:dyDescent="0.45">
      <c r="A4" t="str">
        <f>_xlfn.CONCAT("&lt;!-- question: ",RIGHT(A2,1),"01  --&gt;")</f>
        <v>&lt;!-- question: 301  --&gt;</v>
      </c>
    </row>
    <row r="5" spans="1:1" x14ac:dyDescent="0.45">
      <c r="A5" t="s">
        <v>75</v>
      </c>
    </row>
    <row r="6" spans="1:1" x14ac:dyDescent="0.45">
      <c r="A6" t="str">
        <f>_xlfn.CONCAT("Audi2017Mod",RIGHT($A$2,1),"-PREG",MID(A4,17,2))</f>
        <v>Audi2017Mod3-PREG01</v>
      </c>
    </row>
    <row r="7" spans="1:1" x14ac:dyDescent="0.45">
      <c r="A7" t="s">
        <v>76</v>
      </c>
    </row>
    <row r="8" spans="1:1" x14ac:dyDescent="0.45">
      <c r="A8" t="str">
        <f ca="1">INDIRECT(_xlfn.CONCAT("Hoja1!B",_xlfn.NUMBERVALUE(RIGHT(A6,2))+6))</f>
        <v>Por su interaccion con la carga las empresas que se relacionan a continuacion a que estandar corresponde: fabricantes, productores, exportadores, operadores logisticos, empresas almacenadoras de carga, transportadores terrestres, maritimos y/o aereos.</v>
      </c>
    </row>
    <row r="9" spans="1:1" x14ac:dyDescent="0.45">
      <c r="A9" t="s">
        <v>77</v>
      </c>
    </row>
    <row r="10" spans="1:1" x14ac:dyDescent="0.45">
      <c r="A10" t="s">
        <v>78</v>
      </c>
    </row>
    <row r="11" spans="1:1" x14ac:dyDescent="0.45">
      <c r="A11" t="str">
        <f ca="1">INDIRECT(_xlfn.CONCAT("Hoja1!C",_xlfn.NUMBERVALUE(RIGHT(A6,2))+6))</f>
        <v>5.0.1.</v>
      </c>
    </row>
    <row r="12" spans="1:1" x14ac:dyDescent="0.45">
      <c r="A12" t="s">
        <v>79</v>
      </c>
    </row>
    <row r="13" spans="1:1" x14ac:dyDescent="0.45">
      <c r="A13" t="s">
        <v>80</v>
      </c>
    </row>
    <row r="14" spans="1:1" x14ac:dyDescent="0.45">
      <c r="A14" t="str">
        <f ca="1">INDIRECT(_xlfn.CONCAT("Hoja1!D",_xlfn.NUMBERVALUE(RIGHT(A6,2))+6))</f>
        <v>5.0.2.</v>
      </c>
    </row>
    <row r="15" spans="1:1" x14ac:dyDescent="0.45">
      <c r="A15" t="s">
        <v>79</v>
      </c>
    </row>
    <row r="16" spans="1:1" x14ac:dyDescent="0.45">
      <c r="A16" t="s">
        <v>80</v>
      </c>
    </row>
    <row r="17" spans="1:1" x14ac:dyDescent="0.45">
      <c r="A17" t="str">
        <f ca="1">INDIRECT(_xlfn.CONCAT("Hoja1!E",_xlfn.NUMBERVALUE(RIGHT(A6,2))+6))</f>
        <v>5.0.3.</v>
      </c>
    </row>
    <row r="18" spans="1:1" x14ac:dyDescent="0.45">
      <c r="A18" t="s">
        <v>79</v>
      </c>
    </row>
    <row r="19" spans="1:1" x14ac:dyDescent="0.45">
      <c r="A19" t="s">
        <v>80</v>
      </c>
    </row>
    <row r="20" spans="1:1" x14ac:dyDescent="0.45">
      <c r="A20" t="str">
        <f ca="1">INDIRECT(_xlfn.CONCAT("Hoja1!F",_xlfn.NUMBERVALUE(RIGHT(A6,2))+6))</f>
        <v>5.0.2 y 5.0.3</v>
      </c>
    </row>
    <row r="21" spans="1:1" x14ac:dyDescent="0.45">
      <c r="A21" t="s">
        <v>79</v>
      </c>
    </row>
    <row r="22" spans="1:1" x14ac:dyDescent="0.45">
      <c r="A22" t="s">
        <v>81</v>
      </c>
    </row>
    <row r="23" spans="1:1" x14ac:dyDescent="0.45">
      <c r="A23" t="str">
        <f>_xlfn.CONCAT("&lt;!-- question: ",RIGHT($A$2,1),IF(_xlfn.NUMBERVALUE(MID(A4,17,2))&lt;9,_xlfn.CONCAT("0",MID(A4,17,2)+1),MID(A4,17,2)+1),"  --&gt;")</f>
        <v>&lt;!-- question: 302  --&gt;</v>
      </c>
    </row>
    <row r="24" spans="1:1" x14ac:dyDescent="0.45">
      <c r="A24" t="s">
        <v>75</v>
      </c>
    </row>
    <row r="25" spans="1:1" x14ac:dyDescent="0.45">
      <c r="A25" t="str">
        <f>_xlfn.CONCAT("Audi2017Mod",RIGHT($A$2,1),"-PREG",MID(A23,17,2))</f>
        <v>Audi2017Mod3-PREG02</v>
      </c>
    </row>
    <row r="26" spans="1:1" x14ac:dyDescent="0.45">
      <c r="A26" t="s">
        <v>76</v>
      </c>
    </row>
    <row r="27" spans="1:1" x14ac:dyDescent="0.45">
      <c r="A27" t="str">
        <f ca="1">INDIRECT(_xlfn.CONCAT("Hoja1!B",_xlfn.NUMBERVALUE(RIGHT(A25,2))+6))</f>
        <v>Entre otros actores que esten involucrados en la cadena de suministro en el estandar 5.0.2., a cual de estos enmarca</v>
      </c>
    </row>
    <row r="28" spans="1:1" x14ac:dyDescent="0.45">
      <c r="A28" t="s">
        <v>77</v>
      </c>
    </row>
    <row r="29" spans="1:1" x14ac:dyDescent="0.45">
      <c r="A29" t="s">
        <v>78</v>
      </c>
    </row>
    <row r="30" spans="1:1" x14ac:dyDescent="0.45">
      <c r="A30" t="str">
        <f ca="1">INDIRECT(_xlfn.CONCAT("Hoja1!C",_xlfn.NUMBERVALUE(RIGHT(A25,2))+6))</f>
        <v>Agentes de aduana, agentes de carga, custodios de seguridad en ruta, empresas de seguridad.</v>
      </c>
    </row>
    <row r="31" spans="1:1" x14ac:dyDescent="0.45">
      <c r="A31" t="s">
        <v>79</v>
      </c>
    </row>
    <row r="32" spans="1:1" x14ac:dyDescent="0.45">
      <c r="A32" t="s">
        <v>80</v>
      </c>
    </row>
    <row r="33" spans="1:1" x14ac:dyDescent="0.45">
      <c r="A33" t="str">
        <f ca="1">INDIRECT(_xlfn.CONCAT("Hoja1!D",_xlfn.NUMBERVALUE(RIGHT(A25,2))+6))</f>
        <v>Fabricantes, productores, exportadores, operadores logisticos, empresas almacenadoras de carga, transportadores terrestres, maritimos y/o aereos.</v>
      </c>
    </row>
    <row r="34" spans="1:1" x14ac:dyDescent="0.45">
      <c r="A34" t="s">
        <v>79</v>
      </c>
    </row>
    <row r="35" spans="1:1" x14ac:dyDescent="0.45">
      <c r="A35" t="s">
        <v>80</v>
      </c>
    </row>
    <row r="36" spans="1:1" x14ac:dyDescent="0.45">
      <c r="A36" t="str">
        <f ca="1">INDIRECT(_xlfn.CONCAT("Hoja1!E",_xlfn.NUMBERVALUE(RIGHT(A25,2))+6))</f>
        <v>Empresas reclutadoras de personal, instaladores de CCTV, hoteles, proveedores de alimentos, fabricantes de uniformes.</v>
      </c>
    </row>
    <row r="37" spans="1:1" x14ac:dyDescent="0.45">
      <c r="A37" t="s">
        <v>79</v>
      </c>
    </row>
    <row r="38" spans="1:1" x14ac:dyDescent="0.45">
      <c r="A38" t="s">
        <v>80</v>
      </c>
    </row>
    <row r="39" spans="1:1" x14ac:dyDescent="0.45">
      <c r="A39" t="str">
        <f ca="1">INDIRECT(_xlfn.CONCAT("Hoja1!F",_xlfn.NUMBERVALUE(RIGHT(A25,2))+6))</f>
        <v xml:space="preserve"> instaladores de CCTV, hoteles, , almacenadoras de carga, transportadores terrestres, maritimos y/o aereos.</v>
      </c>
    </row>
    <row r="40" spans="1:1" x14ac:dyDescent="0.45">
      <c r="A40" t="s">
        <v>79</v>
      </c>
    </row>
    <row r="41" spans="1:1" x14ac:dyDescent="0.45">
      <c r="A41" t="s">
        <v>81</v>
      </c>
    </row>
    <row r="42" spans="1:1" x14ac:dyDescent="0.45">
      <c r="A42" t="str">
        <f>_xlfn.CONCAT("&lt;!-- question: ",RIGHT($A$2,1),IF(_xlfn.NUMBERVALUE(MID(A23,17,2))&lt;9,_xlfn.CONCAT("0",MID(A23,17,2)+1),MID(A23,17,2)+1),"  --&gt;")</f>
        <v>&lt;!-- question: 303  --&gt;</v>
      </c>
    </row>
    <row r="43" spans="1:1" x14ac:dyDescent="0.45">
      <c r="A43" t="s">
        <v>75</v>
      </c>
    </row>
    <row r="44" spans="1:1" x14ac:dyDescent="0.45">
      <c r="A44" t="str">
        <f>_xlfn.CONCAT("Audi2017Mod",RIGHT($A$2,1),"-PREG",MID(A42,17,2))</f>
        <v>Audi2017Mod3-PREG03</v>
      </c>
    </row>
    <row r="45" spans="1:1" x14ac:dyDescent="0.45">
      <c r="A45" t="s">
        <v>76</v>
      </c>
    </row>
    <row r="46" spans="1:1" x14ac:dyDescent="0.45">
      <c r="A46" t="str">
        <f ca="1">INDIRECT(_xlfn.CONCAT("Hoja1!B",_xlfn.NUMBERVALUE(RIGHT(A44,2))+6))</f>
        <v>A cual estandar no corresponden estas empresas que tendrian los controles operacionales para hacer parte de la cadena de suministro como Empresas reclutadoras de personal, instaladores de CCTV, hoteles, proveedores de alimentos, fabricantes de uniformes.</v>
      </c>
    </row>
    <row r="47" spans="1:1" x14ac:dyDescent="0.45">
      <c r="A47" t="s">
        <v>77</v>
      </c>
    </row>
    <row r="48" spans="1:1" x14ac:dyDescent="0.45">
      <c r="A48" t="s">
        <v>78</v>
      </c>
    </row>
    <row r="49" spans="1:1" x14ac:dyDescent="0.45">
      <c r="A49" t="str">
        <f ca="1">INDIRECT(_xlfn.CONCAT("Hoja1!C",_xlfn.NUMBERVALUE(RIGHT(A44,2))+6))</f>
        <v>5.0.2/5.0.1</v>
      </c>
    </row>
    <row r="50" spans="1:1" x14ac:dyDescent="0.45">
      <c r="A50" t="s">
        <v>79</v>
      </c>
    </row>
    <row r="51" spans="1:1" x14ac:dyDescent="0.45">
      <c r="A51" t="s">
        <v>80</v>
      </c>
    </row>
    <row r="52" spans="1:1" x14ac:dyDescent="0.45">
      <c r="A52" t="str">
        <f ca="1">INDIRECT(_xlfn.CONCAT("Hoja1!D",_xlfn.NUMBERVALUE(RIGHT(A44,2))+6))</f>
        <v>5.0.3/5.0.1</v>
      </c>
    </row>
    <row r="53" spans="1:1" x14ac:dyDescent="0.45">
      <c r="A53" t="s">
        <v>79</v>
      </c>
    </row>
    <row r="54" spans="1:1" x14ac:dyDescent="0.45">
      <c r="A54" t="s">
        <v>80</v>
      </c>
    </row>
    <row r="55" spans="1:1" x14ac:dyDescent="0.45">
      <c r="A55" t="str">
        <f ca="1">INDIRECT(_xlfn.CONCAT("Hoja1!E",_xlfn.NUMBERVALUE(RIGHT(A44,2))+6))</f>
        <v>5.0.1/5.0.2</v>
      </c>
    </row>
    <row r="56" spans="1:1" x14ac:dyDescent="0.45">
      <c r="A56" t="s">
        <v>79</v>
      </c>
    </row>
    <row r="57" spans="1:1" x14ac:dyDescent="0.45">
      <c r="A57" t="s">
        <v>80</v>
      </c>
    </row>
    <row r="58" spans="1:1" x14ac:dyDescent="0.45">
      <c r="A58" t="str">
        <f ca="1">INDIRECT(_xlfn.CONCAT("Hoja1!F",_xlfn.NUMBERVALUE(RIGHT(A44,2))+6))</f>
        <v>5.0.2/5.0.3</v>
      </c>
    </row>
    <row r="59" spans="1:1" x14ac:dyDescent="0.45">
      <c r="A59" t="s">
        <v>79</v>
      </c>
    </row>
    <row r="60" spans="1:1" x14ac:dyDescent="0.45">
      <c r="A60" t="s">
        <v>81</v>
      </c>
    </row>
    <row r="61" spans="1:1" x14ac:dyDescent="0.45">
      <c r="A61" t="str">
        <f>_xlfn.CONCAT("&lt;!-- question: ",RIGHT($A$2,1),IF(_xlfn.NUMBERVALUE(MID(A42,17,2))&lt;9,_xlfn.CONCAT("0",MID(A42,17,2)+1),MID(A42,17,2)+1),"  --&gt;")</f>
        <v>&lt;!-- question: 304  --&gt;</v>
      </c>
    </row>
    <row r="62" spans="1:1" x14ac:dyDescent="0.45">
      <c r="A62" t="s">
        <v>75</v>
      </c>
    </row>
    <row r="63" spans="1:1" x14ac:dyDescent="0.45">
      <c r="A63" t="str">
        <f>_xlfn.CONCAT("Audi2017Mod",RIGHT($A$2,1),"-PREG",MID(A61,17,2))</f>
        <v>Audi2017Mod3-PREG04</v>
      </c>
    </row>
    <row r="64" spans="1:1" x14ac:dyDescent="0.45">
      <c r="A64" t="s">
        <v>76</v>
      </c>
    </row>
    <row r="65" spans="1:1" x14ac:dyDescent="0.45">
      <c r="A65" t="str">
        <f ca="1">INDIRECT(_xlfn.CONCAT("Hoja1!B",_xlfn.NUMBERVALUE(RIGHT(A63,2))+6))</f>
        <v>Según los requisitos de seguridad establecidas en la norma BASC V-5, los estandares  que rigen para cada caso seria: Requisitos de asociado de negocio.</v>
      </c>
    </row>
    <row r="66" spans="1:1" x14ac:dyDescent="0.45">
      <c r="A66" t="s">
        <v>77</v>
      </c>
    </row>
    <row r="67" spans="1:1" x14ac:dyDescent="0.45">
      <c r="A67" t="s">
        <v>78</v>
      </c>
    </row>
    <row r="68" spans="1:1" x14ac:dyDescent="0.45">
      <c r="A68" t="str">
        <f ca="1">INDIRECT(_xlfn.CONCAT("Hoja1!C",_xlfn.NUMBERVALUE(RIGHT(A63,2))+6))</f>
        <v>5.0.3/5.0.2/5.0.1</v>
      </c>
    </row>
    <row r="69" spans="1:1" x14ac:dyDescent="0.45">
      <c r="A69" t="s">
        <v>79</v>
      </c>
    </row>
    <row r="70" spans="1:1" x14ac:dyDescent="0.45">
      <c r="A70" t="s">
        <v>80</v>
      </c>
    </row>
    <row r="71" spans="1:1" x14ac:dyDescent="0.45">
      <c r="A71" t="str">
        <f ca="1">INDIRECT(_xlfn.CONCAT("Hoja1!D",_xlfn.NUMBERVALUE(RIGHT(A63,2))+6))</f>
        <v>5.0.3/5.0.1</v>
      </c>
    </row>
    <row r="72" spans="1:1" x14ac:dyDescent="0.45">
      <c r="A72" t="s">
        <v>79</v>
      </c>
    </row>
    <row r="73" spans="1:1" x14ac:dyDescent="0.45">
      <c r="A73" t="s">
        <v>80</v>
      </c>
    </row>
    <row r="74" spans="1:1" x14ac:dyDescent="0.45">
      <c r="A74" t="str">
        <f ca="1">INDIRECT(_xlfn.CONCAT("Hoja1!E",_xlfn.NUMBERVALUE(RIGHT(A63,2))+6))</f>
        <v>5.0.2/5.0.3</v>
      </c>
    </row>
    <row r="75" spans="1:1" x14ac:dyDescent="0.45">
      <c r="A75" t="s">
        <v>79</v>
      </c>
    </row>
    <row r="76" spans="1:1" x14ac:dyDescent="0.45">
      <c r="A76" t="s">
        <v>80</v>
      </c>
    </row>
    <row r="77" spans="1:1" x14ac:dyDescent="0.45">
      <c r="A77" t="str">
        <f ca="1">INDIRECT(_xlfn.CONCAT("Hoja1!F",_xlfn.NUMBERVALUE(RIGHT(A63,2))+6))</f>
        <v>5.0.3/5.0.1</v>
      </c>
    </row>
    <row r="78" spans="1:1" x14ac:dyDescent="0.45">
      <c r="A78" t="s">
        <v>79</v>
      </c>
    </row>
    <row r="79" spans="1:1" x14ac:dyDescent="0.45">
      <c r="A79" t="s">
        <v>81</v>
      </c>
    </row>
    <row r="80" spans="1:1" x14ac:dyDescent="0.45">
      <c r="A80" t="str">
        <f>_xlfn.CONCAT("&lt;!-- question: ",RIGHT($A$2,1),IF(_xlfn.NUMBERVALUE(MID(A61,17,2))&lt;9,_xlfn.CONCAT("0",MID(A61,17,2)+1),MID(A61,17,2)+1),"  --&gt;")</f>
        <v>&lt;!-- question: 305  --&gt;</v>
      </c>
    </row>
    <row r="81" spans="1:1" x14ac:dyDescent="0.45">
      <c r="A81" t="s">
        <v>75</v>
      </c>
    </row>
    <row r="82" spans="1:1" x14ac:dyDescent="0.45">
      <c r="A82" t="str">
        <f>_xlfn.CONCAT("Audi2017Mod",RIGHT($A$2,1),"-PREG",MID(A80,17,2))</f>
        <v>Audi2017Mod3-PREG05</v>
      </c>
    </row>
    <row r="83" spans="1:1" x14ac:dyDescent="0.45">
      <c r="A83" t="s">
        <v>76</v>
      </c>
    </row>
    <row r="84" spans="1:1" x14ac:dyDescent="0.45">
      <c r="A84" t="str">
        <f ca="1">INDIRECT(_xlfn.CONCAT("Hoja1!B",_xlfn.NUMBERVALUE(RIGHT(A82,2))+6))</f>
        <v>Según los requisitos de seguridad establecidas en la norma BASC V-5, los estandares  que rigen para cada caso seria: Seguridad de la carga y de las unidades de transporte de carga.</v>
      </c>
    </row>
    <row r="85" spans="1:1" x14ac:dyDescent="0.45">
      <c r="A85" t="s">
        <v>77</v>
      </c>
    </row>
    <row r="86" spans="1:1" x14ac:dyDescent="0.45">
      <c r="A86" t="s">
        <v>78</v>
      </c>
    </row>
    <row r="87" spans="1:1" x14ac:dyDescent="0.45">
      <c r="A87" t="str">
        <f ca="1">INDIRECT(_xlfn.CONCAT("Hoja1!C",_xlfn.NUMBERVALUE(RIGHT(A82,2))+6))</f>
        <v>5.0.1</v>
      </c>
    </row>
    <row r="88" spans="1:1" x14ac:dyDescent="0.45">
      <c r="A88" t="s">
        <v>79</v>
      </c>
    </row>
    <row r="89" spans="1:1" x14ac:dyDescent="0.45">
      <c r="A89" t="s">
        <v>80</v>
      </c>
    </row>
    <row r="90" spans="1:1" x14ac:dyDescent="0.45">
      <c r="A90" t="str">
        <f ca="1">INDIRECT(_xlfn.CONCAT("Hoja1!D",_xlfn.NUMBERVALUE(RIGHT(A82,2))+6))</f>
        <v>5.0.2</v>
      </c>
    </row>
    <row r="91" spans="1:1" x14ac:dyDescent="0.45">
      <c r="A91" t="s">
        <v>79</v>
      </c>
    </row>
    <row r="92" spans="1:1" x14ac:dyDescent="0.45">
      <c r="A92" t="s">
        <v>80</v>
      </c>
    </row>
    <row r="93" spans="1:1" x14ac:dyDescent="0.45">
      <c r="A93" t="str">
        <f ca="1">INDIRECT(_xlfn.CONCAT("Hoja1!E",_xlfn.NUMBERVALUE(RIGHT(A82,2))+6))</f>
        <v>5.0.3</v>
      </c>
    </row>
    <row r="94" spans="1:1" x14ac:dyDescent="0.45">
      <c r="A94" t="s">
        <v>79</v>
      </c>
    </row>
    <row r="95" spans="1:1" x14ac:dyDescent="0.45">
      <c r="A95" t="s">
        <v>80</v>
      </c>
    </row>
    <row r="96" spans="1:1" x14ac:dyDescent="0.45">
      <c r="A96" t="str">
        <f ca="1">INDIRECT(_xlfn.CONCAT("Hoja1!F",_xlfn.NUMBERVALUE(RIGHT(A82,2))+6))</f>
        <v>5.0.1 y 5.0.3</v>
      </c>
    </row>
    <row r="97" spans="1:1" x14ac:dyDescent="0.45">
      <c r="A97" t="s">
        <v>79</v>
      </c>
    </row>
    <row r="98" spans="1:1" x14ac:dyDescent="0.45">
      <c r="A98" t="s">
        <v>81</v>
      </c>
    </row>
    <row r="99" spans="1:1" x14ac:dyDescent="0.45">
      <c r="A99" t="str">
        <f>_xlfn.CONCAT("&lt;!-- question: ",RIGHT($A$2,1),IF(_xlfn.NUMBERVALUE(MID(A80,17,2))&lt;9,_xlfn.CONCAT("0",MID(A80,17,2)+1),MID(A80,17,2)+1),"  --&gt;")</f>
        <v>&lt;!-- question: 306  --&gt;</v>
      </c>
    </row>
    <row r="100" spans="1:1" x14ac:dyDescent="0.45">
      <c r="A100" t="s">
        <v>75</v>
      </c>
    </row>
    <row r="101" spans="1:1" x14ac:dyDescent="0.45">
      <c r="A101" t="str">
        <f>_xlfn.CONCAT("Audi2017Mod",RIGHT($A$2,1),"-PREG",MID(A99,17,2))</f>
        <v>Audi2017Mod3-PREG06</v>
      </c>
    </row>
    <row r="102" spans="1:1" x14ac:dyDescent="0.45">
      <c r="A102" t="s">
        <v>76</v>
      </c>
    </row>
    <row r="103" spans="1:1" x14ac:dyDescent="0.45">
      <c r="A103" t="str">
        <f ca="1">INDIRECT(_xlfn.CONCAT("Hoja1!B",_xlfn.NUMBERVALUE(RIGHT(A101,2))+6))</f>
        <v>Según los requisitos de seguridad establecidas en la norma BASC V-5, los estandares  que rigen para cada caso seria: Seguridad en los procesos de manejo de la carga.</v>
      </c>
    </row>
    <row r="104" spans="1:1" x14ac:dyDescent="0.45">
      <c r="A104" t="s">
        <v>77</v>
      </c>
    </row>
    <row r="105" spans="1:1" x14ac:dyDescent="0.45">
      <c r="A105" t="s">
        <v>78</v>
      </c>
    </row>
    <row r="106" spans="1:1" x14ac:dyDescent="0.45">
      <c r="A106" t="str">
        <f ca="1">INDIRECT(_xlfn.CONCAT("Hoja1!C",_xlfn.NUMBERVALUE(RIGHT(A101,2))+6))</f>
        <v>5.0.2/5.0.1</v>
      </c>
    </row>
    <row r="107" spans="1:1" x14ac:dyDescent="0.45">
      <c r="A107" t="s">
        <v>79</v>
      </c>
    </row>
    <row r="108" spans="1:1" x14ac:dyDescent="0.45">
      <c r="A108" t="s">
        <v>80</v>
      </c>
    </row>
    <row r="109" spans="1:1" x14ac:dyDescent="0.45">
      <c r="A109" t="str">
        <f ca="1">INDIRECT(_xlfn.CONCAT("Hoja1!D",_xlfn.NUMBERVALUE(RIGHT(A101,2))+6))</f>
        <v>5.0.3/5.0.1</v>
      </c>
    </row>
    <row r="110" spans="1:1" x14ac:dyDescent="0.45">
      <c r="A110" t="s">
        <v>79</v>
      </c>
    </row>
    <row r="111" spans="1:1" x14ac:dyDescent="0.45">
      <c r="A111" t="s">
        <v>80</v>
      </c>
    </row>
    <row r="112" spans="1:1" x14ac:dyDescent="0.45">
      <c r="A112" t="str">
        <f ca="1">INDIRECT(_xlfn.CONCAT("Hoja1!E",_xlfn.NUMBERVALUE(RIGHT(A101,2))+6))</f>
        <v>5.0.2/5.0.3</v>
      </c>
    </row>
    <row r="113" spans="1:1" x14ac:dyDescent="0.45">
      <c r="A113" t="s">
        <v>79</v>
      </c>
    </row>
    <row r="114" spans="1:1" x14ac:dyDescent="0.45">
      <c r="A114" t="s">
        <v>80</v>
      </c>
    </row>
    <row r="115" spans="1:1" x14ac:dyDescent="0.45">
      <c r="A115" t="str">
        <f ca="1">INDIRECT(_xlfn.CONCAT("Hoja1!F",_xlfn.NUMBERVALUE(RIGHT(A101,2))+6))</f>
        <v>5.0.3</v>
      </c>
    </row>
    <row r="116" spans="1:1" x14ac:dyDescent="0.45">
      <c r="A116" t="s">
        <v>79</v>
      </c>
    </row>
    <row r="117" spans="1:1" x14ac:dyDescent="0.45">
      <c r="A117" t="s">
        <v>81</v>
      </c>
    </row>
    <row r="118" spans="1:1" x14ac:dyDescent="0.45">
      <c r="A118" t="str">
        <f>_xlfn.CONCAT("&lt;!-- question: ",RIGHT($A$2,1),IF(_xlfn.NUMBERVALUE(MID(A99,17,2))&lt;9,_xlfn.CONCAT("0",MID(A99,17,2)+1),MID(A99,17,2)+1),"  --&gt;")</f>
        <v>&lt;!-- question: 307  --&gt;</v>
      </c>
    </row>
    <row r="119" spans="1:1" x14ac:dyDescent="0.45">
      <c r="A119" t="s">
        <v>75</v>
      </c>
    </row>
    <row r="120" spans="1:1" x14ac:dyDescent="0.45">
      <c r="A120" t="str">
        <f>_xlfn.CONCAT("Audi2017Mod",RIGHT($A$2,1),"-PREG",MID(A118,17,2))</f>
        <v>Audi2017Mod3-PREG07</v>
      </c>
    </row>
    <row r="121" spans="1:1" x14ac:dyDescent="0.45">
      <c r="A121" t="s">
        <v>76</v>
      </c>
    </row>
    <row r="122" spans="1:1" x14ac:dyDescent="0.45">
      <c r="A122" t="str">
        <f ca="1">INDIRECT(_xlfn.CONCAT("Hoja1!B",_xlfn.NUMBERVALUE(RIGHT(A120,2))+6))</f>
        <v>Según los requisitos de seguridad establecidas en la norma BASC V-5, los estandares  que rigen para cada caso seria: Seguridad en los procesos de manejo de personal.</v>
      </c>
    </row>
    <row r="123" spans="1:1" x14ac:dyDescent="0.45">
      <c r="A123" t="s">
        <v>77</v>
      </c>
    </row>
    <row r="124" spans="1:1" x14ac:dyDescent="0.45">
      <c r="A124" t="s">
        <v>78</v>
      </c>
    </row>
    <row r="125" spans="1:1" x14ac:dyDescent="0.45">
      <c r="A125" t="str">
        <f ca="1">INDIRECT(_xlfn.CONCAT("Hoja1!C",_xlfn.NUMBERVALUE(RIGHT(A120,2))+6))</f>
        <v>5.0.3/5.0.2/5.0.1</v>
      </c>
    </row>
    <row r="126" spans="1:1" x14ac:dyDescent="0.45">
      <c r="A126" t="s">
        <v>79</v>
      </c>
    </row>
    <row r="127" spans="1:1" x14ac:dyDescent="0.45">
      <c r="A127" t="s">
        <v>80</v>
      </c>
    </row>
    <row r="128" spans="1:1" x14ac:dyDescent="0.45">
      <c r="A128" t="str">
        <f ca="1">INDIRECT(_xlfn.CONCAT("Hoja1!D",_xlfn.NUMBERVALUE(RIGHT(A120,2))+6))</f>
        <v>5.0.2/5.0.3</v>
      </c>
    </row>
    <row r="129" spans="1:1" x14ac:dyDescent="0.45">
      <c r="A129" t="s">
        <v>79</v>
      </c>
    </row>
    <row r="130" spans="1:1" x14ac:dyDescent="0.45">
      <c r="A130" t="s">
        <v>80</v>
      </c>
    </row>
    <row r="131" spans="1:1" x14ac:dyDescent="0.45">
      <c r="A131" t="str">
        <f ca="1">INDIRECT(_xlfn.CONCAT("Hoja1!E",_xlfn.NUMBERVALUE(RIGHT(A120,2))+6))</f>
        <v>5.0.3</v>
      </c>
    </row>
    <row r="132" spans="1:1" x14ac:dyDescent="0.45">
      <c r="A132" t="s">
        <v>79</v>
      </c>
    </row>
    <row r="133" spans="1:1" x14ac:dyDescent="0.45">
      <c r="A133" t="s">
        <v>80</v>
      </c>
    </row>
    <row r="134" spans="1:1" x14ac:dyDescent="0.45">
      <c r="A134" t="str">
        <f ca="1">INDIRECT(_xlfn.CONCAT("Hoja1!F",_xlfn.NUMBERVALUE(RIGHT(A120,2))+6))</f>
        <v>5.0.1.</v>
      </c>
    </row>
    <row r="135" spans="1:1" x14ac:dyDescent="0.45">
      <c r="A135" t="s">
        <v>79</v>
      </c>
    </row>
    <row r="136" spans="1:1" x14ac:dyDescent="0.45">
      <c r="A136" t="s">
        <v>81</v>
      </c>
    </row>
    <row r="137" spans="1:1" x14ac:dyDescent="0.45">
      <c r="A137" t="str">
        <f>_xlfn.CONCAT("&lt;!-- question: ",RIGHT($A$2,1),IF(_xlfn.NUMBERVALUE(MID(A118,17,2))&lt;9,_xlfn.CONCAT("0",MID(A118,17,2)+1),MID(A118,17,2)+1),"  --&gt;")</f>
        <v>&lt;!-- question: 308  --&gt;</v>
      </c>
    </row>
    <row r="138" spans="1:1" x14ac:dyDescent="0.45">
      <c r="A138" t="s">
        <v>75</v>
      </c>
    </row>
    <row r="139" spans="1:1" x14ac:dyDescent="0.45">
      <c r="A139" t="str">
        <f>_xlfn.CONCAT("Audi2017Mod",RIGHT($A$2,1),"-PREG",MID(A137,17,2))</f>
        <v>Audi2017Mod3-PREG08</v>
      </c>
    </row>
    <row r="140" spans="1:1" x14ac:dyDescent="0.45">
      <c r="A140" t="s">
        <v>76</v>
      </c>
    </row>
    <row r="141" spans="1:1" x14ac:dyDescent="0.45">
      <c r="A141" t="str">
        <f ca="1">INDIRECT(_xlfn.CONCAT("Hoja1!B",_xlfn.NUMBERVALUE(RIGHT(A139,2))+6))</f>
        <v>Según los requisitos de seguridad establecidas en la norma BASC V-5, los estandares  que rigen para cada caso seria: control de acceso y  Seguridad fisica.</v>
      </c>
    </row>
    <row r="142" spans="1:1" x14ac:dyDescent="0.45">
      <c r="A142" t="s">
        <v>77</v>
      </c>
    </row>
    <row r="143" spans="1:1" x14ac:dyDescent="0.45">
      <c r="A143" t="s">
        <v>78</v>
      </c>
    </row>
    <row r="144" spans="1:1" x14ac:dyDescent="0.45">
      <c r="A144" t="str">
        <f ca="1">INDIRECT(_xlfn.CONCAT("Hoja1!C",_xlfn.NUMBERVALUE(RIGHT(A139,2))+6))</f>
        <v>5.0.1/5.0.2/5.0.3</v>
      </c>
    </row>
    <row r="145" spans="1:1" x14ac:dyDescent="0.45">
      <c r="A145" t="s">
        <v>79</v>
      </c>
    </row>
    <row r="146" spans="1:1" x14ac:dyDescent="0.45">
      <c r="A146" t="s">
        <v>80</v>
      </c>
    </row>
    <row r="147" spans="1:1" x14ac:dyDescent="0.45">
      <c r="A147" t="str">
        <f ca="1">INDIRECT(_xlfn.CONCAT("Hoja1!D",_xlfn.NUMBERVALUE(RIGHT(A139,2))+6))</f>
        <v>5.0.3/5.0.1</v>
      </c>
    </row>
    <row r="148" spans="1:1" x14ac:dyDescent="0.45">
      <c r="A148" t="s">
        <v>79</v>
      </c>
    </row>
    <row r="149" spans="1:1" x14ac:dyDescent="0.45">
      <c r="A149" t="s">
        <v>80</v>
      </c>
    </row>
    <row r="150" spans="1:1" x14ac:dyDescent="0.45">
      <c r="A150" t="str">
        <f ca="1">INDIRECT(_xlfn.CONCAT("Hoja1!E",_xlfn.NUMBERVALUE(RIGHT(A139,2))+6))</f>
        <v>5.0.1/5.0.2</v>
      </c>
    </row>
    <row r="151" spans="1:1" x14ac:dyDescent="0.45">
      <c r="A151" t="s">
        <v>79</v>
      </c>
    </row>
    <row r="152" spans="1:1" x14ac:dyDescent="0.45">
      <c r="A152" t="s">
        <v>80</v>
      </c>
    </row>
    <row r="153" spans="1:1" x14ac:dyDescent="0.45">
      <c r="A153" t="str">
        <f ca="1">INDIRECT(_xlfn.CONCAT("Hoja1!F",_xlfn.NUMBERVALUE(RIGHT(A139,2))+6))</f>
        <v>5.0.2/5.0.3</v>
      </c>
    </row>
    <row r="154" spans="1:1" x14ac:dyDescent="0.45">
      <c r="A154" t="s">
        <v>79</v>
      </c>
    </row>
    <row r="155" spans="1:1" x14ac:dyDescent="0.45">
      <c r="A155" t="s">
        <v>81</v>
      </c>
    </row>
    <row r="156" spans="1:1" x14ac:dyDescent="0.45">
      <c r="A156" t="str">
        <f>_xlfn.CONCAT("&lt;!-- question: ",RIGHT($A$2,1),IF(_xlfn.NUMBERVALUE(MID(A137,17,2))&lt;9,_xlfn.CONCAT("0",MID(A137,17,2)+1),MID(A137,17,2)+1),"  --&gt;")</f>
        <v>&lt;!-- question: 309  --&gt;</v>
      </c>
    </row>
    <row r="157" spans="1:1" x14ac:dyDescent="0.45">
      <c r="A157" t="s">
        <v>75</v>
      </c>
    </row>
    <row r="158" spans="1:1" x14ac:dyDescent="0.45">
      <c r="A158" t="str">
        <f>_xlfn.CONCAT("Audi2017Mod",RIGHT($A$2,1),"-PREG",MID(A156,17,2))</f>
        <v>Audi2017Mod3-PREG09</v>
      </c>
    </row>
    <row r="159" spans="1:1" x14ac:dyDescent="0.45">
      <c r="A159" t="s">
        <v>76</v>
      </c>
    </row>
    <row r="160" spans="1:1" x14ac:dyDescent="0.45">
      <c r="A160" t="str">
        <f ca="1">INDIRECT(_xlfn.CONCAT("Hoja1!B",_xlfn.NUMBERVALUE(RIGHT(A158,2))+6))</f>
        <v>Según los requisitos de seguridad establecidas en la norma BASC V-5, los estandares  que rigen para cada caso seria: Seguridad en los procesos relacionados con la tecnologia e informacion.</v>
      </c>
    </row>
    <row r="161" spans="1:1" x14ac:dyDescent="0.45">
      <c r="A161" t="s">
        <v>77</v>
      </c>
    </row>
    <row r="162" spans="1:1" x14ac:dyDescent="0.45">
      <c r="A162" t="s">
        <v>78</v>
      </c>
    </row>
    <row r="163" spans="1:1" x14ac:dyDescent="0.45">
      <c r="A163" t="str">
        <f ca="1">INDIRECT(_xlfn.CONCAT("Hoja1!C",_xlfn.NUMBERVALUE(RIGHT(A158,2))+6))</f>
        <v>5.0.2/5.0.3/5.0.1</v>
      </c>
    </row>
    <row r="164" spans="1:1" x14ac:dyDescent="0.45">
      <c r="A164" t="s">
        <v>79</v>
      </c>
    </row>
    <row r="165" spans="1:1" x14ac:dyDescent="0.45">
      <c r="A165" t="s">
        <v>80</v>
      </c>
    </row>
    <row r="166" spans="1:1" x14ac:dyDescent="0.45">
      <c r="A166" t="str">
        <f ca="1">INDIRECT(_xlfn.CONCAT("Hoja1!D",_xlfn.NUMBERVALUE(RIGHT(A158,2))+6))</f>
        <v>5.0.1/5.0.2</v>
      </c>
    </row>
    <row r="167" spans="1:1" x14ac:dyDescent="0.45">
      <c r="A167" t="s">
        <v>79</v>
      </c>
    </row>
    <row r="168" spans="1:1" x14ac:dyDescent="0.45">
      <c r="A168" t="s">
        <v>80</v>
      </c>
    </row>
    <row r="169" spans="1:1" x14ac:dyDescent="0.45">
      <c r="A169" t="str">
        <f ca="1">INDIRECT(_xlfn.CONCAT("Hoja1!E",_xlfn.NUMBERVALUE(RIGHT(A158,2))+6))</f>
        <v>5.0.2/5.0.3</v>
      </c>
    </row>
    <row r="170" spans="1:1" x14ac:dyDescent="0.45">
      <c r="A170" t="s">
        <v>79</v>
      </c>
    </row>
    <row r="171" spans="1:1" x14ac:dyDescent="0.45">
      <c r="A171" t="s">
        <v>80</v>
      </c>
    </row>
    <row r="172" spans="1:1" x14ac:dyDescent="0.45">
      <c r="A172" t="str">
        <f ca="1">INDIRECT(_xlfn.CONCAT("Hoja1!F",_xlfn.NUMBERVALUE(RIGHT(A158,2))+6))</f>
        <v>5.0.3/5.0.1</v>
      </c>
    </row>
    <row r="173" spans="1:1" x14ac:dyDescent="0.45">
      <c r="A173" t="s">
        <v>79</v>
      </c>
    </row>
    <row r="174" spans="1:1" x14ac:dyDescent="0.45">
      <c r="A174" t="s">
        <v>81</v>
      </c>
    </row>
    <row r="175" spans="1:1" x14ac:dyDescent="0.45">
      <c r="A175" t="str">
        <f>_xlfn.CONCAT("&lt;!-- question: ",RIGHT($A$2,1),IF(_xlfn.NUMBERVALUE(MID(A156,17,2))&lt;9,_xlfn.CONCAT("0",MID(A156,17,2)+1),MID(A156,17,2)+1),"  --&gt;")</f>
        <v>&lt;!-- question: 310  --&gt;</v>
      </c>
    </row>
    <row r="176" spans="1:1" x14ac:dyDescent="0.45">
      <c r="A176" t="s">
        <v>75</v>
      </c>
    </row>
    <row r="177" spans="1:1" x14ac:dyDescent="0.45">
      <c r="A177" t="str">
        <f>_xlfn.CONCAT("Audi2017Mod",RIGHT($A$2,1),"-PREG",MID(A175,17,2))</f>
        <v>Audi2017Mod3-PREG10</v>
      </c>
    </row>
    <row r="178" spans="1:1" x14ac:dyDescent="0.45">
      <c r="A178" t="s">
        <v>76</v>
      </c>
    </row>
    <row r="179" spans="1:1" x14ac:dyDescent="0.45">
      <c r="A179" t="str">
        <f ca="1">INDIRECT(_xlfn.CONCAT("Hoja1!B",_xlfn.NUMBERVALUE(RIGHT(A177,2))+6))</f>
        <v>Se considera asociado de negocio</v>
      </c>
    </row>
    <row r="180" spans="1:1" x14ac:dyDescent="0.45">
      <c r="A180" t="s">
        <v>77</v>
      </c>
    </row>
    <row r="181" spans="1:1" x14ac:dyDescent="0.45">
      <c r="A181" t="s">
        <v>78</v>
      </c>
    </row>
    <row r="182" spans="1:1" x14ac:dyDescent="0.45">
      <c r="A182" t="str">
        <f ca="1">INDIRECT(_xlfn.CONCAT("Hoja1!C",_xlfn.NUMBERVALUE(RIGHT(A177,2))+6))</f>
        <v>Clientes y empresa de seguridad.</v>
      </c>
    </row>
    <row r="183" spans="1:1" x14ac:dyDescent="0.45">
      <c r="A183" t="s">
        <v>79</v>
      </c>
    </row>
    <row r="184" spans="1:1" x14ac:dyDescent="0.45">
      <c r="A184" t="s">
        <v>80</v>
      </c>
    </row>
    <row r="185" spans="1:1" x14ac:dyDescent="0.45">
      <c r="A185" t="str">
        <f ca="1">INDIRECT(_xlfn.CONCAT("Hoja1!D",_xlfn.NUMBERVALUE(RIGHT(A177,2))+6))</f>
        <v>Empresa de seguridad y  empresas  de servicios publicos</v>
      </c>
    </row>
    <row r="186" spans="1:1" x14ac:dyDescent="0.45">
      <c r="A186" t="s">
        <v>79</v>
      </c>
    </row>
    <row r="187" spans="1:1" x14ac:dyDescent="0.45">
      <c r="A187" t="s">
        <v>80</v>
      </c>
    </row>
    <row r="188" spans="1:1" x14ac:dyDescent="0.45">
      <c r="A188" t="str">
        <f ca="1">INDIRECT(_xlfn.CONCAT("Hoja1!E",_xlfn.NUMBERVALUE(RIGHT(A177,2))+6))</f>
        <v>Empresa de aseo del municipio y proveedor de energia electrica.</v>
      </c>
    </row>
    <row r="189" spans="1:1" x14ac:dyDescent="0.45">
      <c r="A189" t="s">
        <v>79</v>
      </c>
    </row>
    <row r="190" spans="1:1" x14ac:dyDescent="0.45">
      <c r="A190" t="s">
        <v>80</v>
      </c>
    </row>
    <row r="191" spans="1:1" x14ac:dyDescent="0.45">
      <c r="A191" t="str">
        <f ca="1">INDIRECT(_xlfn.CONCAT("Hoja1!F",_xlfn.NUMBERVALUE(RIGHT(A177,2))+6))</f>
        <v>Empresa reclutadora de personal y concesion vial.</v>
      </c>
    </row>
    <row r="192" spans="1:1" x14ac:dyDescent="0.45">
      <c r="A192" t="s">
        <v>79</v>
      </c>
    </row>
    <row r="193" spans="1:1" x14ac:dyDescent="0.45">
      <c r="A193" t="s">
        <v>81</v>
      </c>
    </row>
    <row r="194" spans="1:1" x14ac:dyDescent="0.45">
      <c r="A194" t="str">
        <f>_xlfn.CONCAT("&lt;!-- question: ",RIGHT($A$2,1),IF(_xlfn.NUMBERVALUE(MID(A175,17,2))&lt;9,_xlfn.CONCAT("0",MID(A175,17,2)+1),MID(A175,17,2)+1),"  --&gt;")</f>
        <v>&lt;!-- question: 311  --&gt;</v>
      </c>
    </row>
    <row r="195" spans="1:1" x14ac:dyDescent="0.45">
      <c r="A195" t="s">
        <v>75</v>
      </c>
    </row>
    <row r="196" spans="1:1" x14ac:dyDescent="0.45">
      <c r="A196" t="str">
        <f>_xlfn.CONCAT("Audi2017Mod",RIGHT($A$2,1),"-PREG",MID(A194,17,2))</f>
        <v>Audi2017Mod3-PREG11</v>
      </c>
    </row>
    <row r="197" spans="1:1" x14ac:dyDescent="0.45">
      <c r="A197" t="s">
        <v>76</v>
      </c>
    </row>
    <row r="198" spans="1:1" x14ac:dyDescent="0.45">
      <c r="A198" t="str">
        <f ca="1">INDIRECT(_xlfn.CONCAT("Hoja1!B",_xlfn.NUMBERVALUE(RIGHT(A196,2))+6))</f>
        <v>Con base en la gestion del riesgo un acuerdo de seguridad es un elemento que contribuye a su certificacion como asociado de negocio.</v>
      </c>
    </row>
    <row r="199" spans="1:1" x14ac:dyDescent="0.45">
      <c r="A199" t="s">
        <v>77</v>
      </c>
    </row>
    <row r="200" spans="1:1" x14ac:dyDescent="0.45">
      <c r="A200" t="s">
        <v>78</v>
      </c>
    </row>
    <row r="201" spans="1:1" x14ac:dyDescent="0.45">
      <c r="A201" t="b">
        <f ca="1">INDIRECT(_xlfn.CONCAT("Hoja1!C",_xlfn.NUMBERVALUE(RIGHT(A196,2))+6))</f>
        <v>1</v>
      </c>
    </row>
    <row r="202" spans="1:1" x14ac:dyDescent="0.45">
      <c r="A202" t="s">
        <v>79</v>
      </c>
    </row>
    <row r="203" spans="1:1" x14ac:dyDescent="0.45">
      <c r="A203" t="s">
        <v>80</v>
      </c>
    </row>
    <row r="204" spans="1:1" x14ac:dyDescent="0.45">
      <c r="A204" t="b">
        <f ca="1">INDIRECT(_xlfn.CONCAT("Hoja1!D",_xlfn.NUMBERVALUE(RIGHT(A196,2))+6))</f>
        <v>0</v>
      </c>
    </row>
    <row r="205" spans="1:1" x14ac:dyDescent="0.45">
      <c r="A205" t="s">
        <v>79</v>
      </c>
    </row>
    <row r="212" spans="1:1" x14ac:dyDescent="0.45">
      <c r="A212" t="s">
        <v>81</v>
      </c>
    </row>
    <row r="213" spans="1:1" x14ac:dyDescent="0.45">
      <c r="A213" t="str">
        <f>_xlfn.CONCAT("&lt;!-- question: ",RIGHT($A$2,1),IF(_xlfn.NUMBERVALUE(MID(A194,17,2))&lt;9,_xlfn.CONCAT("0",MID(A194,17,2)+1),MID(A194,17,2)+1),"  --&gt;")</f>
        <v>&lt;!-- question: 312  --&gt;</v>
      </c>
    </row>
    <row r="214" spans="1:1" x14ac:dyDescent="0.45">
      <c r="A214" t="s">
        <v>75</v>
      </c>
    </row>
    <row r="215" spans="1:1" x14ac:dyDescent="0.45">
      <c r="A215" t="str">
        <f>_xlfn.CONCAT("Audi2017Mod",RIGHT($A$2,1),"-PREG",MID(A213,17,2))</f>
        <v>Audi2017Mod3-PREG12</v>
      </c>
    </row>
    <row r="216" spans="1:1" x14ac:dyDescent="0.45">
      <c r="A216" t="s">
        <v>76</v>
      </c>
    </row>
    <row r="217" spans="1:1" x14ac:dyDescent="0.45">
      <c r="A217" t="str">
        <f ca="1">INDIRECT(_xlfn.CONCAT("Hoja1!B",_xlfn.NUMBERVALUE(RIGHT(A215,2))+6))</f>
        <v>Al no suscribirse un acuerdo de seguridad pero se establecen unos controles operacionales, esto no lo  valida ser asociado de negocio.</v>
      </c>
    </row>
    <row r="218" spans="1:1" x14ac:dyDescent="0.45">
      <c r="A218" t="s">
        <v>77</v>
      </c>
    </row>
    <row r="219" spans="1:1" x14ac:dyDescent="0.45">
      <c r="A219" t="s">
        <v>78</v>
      </c>
    </row>
    <row r="220" spans="1:1" x14ac:dyDescent="0.45">
      <c r="A220" t="b">
        <f ca="1">INDIRECT(_xlfn.CONCAT("Hoja1!C",_xlfn.NUMBERVALUE(RIGHT(A215,2))+6))</f>
        <v>0</v>
      </c>
    </row>
    <row r="221" spans="1:1" x14ac:dyDescent="0.45">
      <c r="A221" t="s">
        <v>79</v>
      </c>
    </row>
    <row r="222" spans="1:1" x14ac:dyDescent="0.45">
      <c r="A222" t="s">
        <v>80</v>
      </c>
    </row>
    <row r="223" spans="1:1" x14ac:dyDescent="0.45">
      <c r="A223" t="b">
        <f ca="1">INDIRECT(_xlfn.CONCAT("Hoja1!D",_xlfn.NUMBERVALUE(RIGHT(A215,2))+6))</f>
        <v>1</v>
      </c>
    </row>
    <row r="224" spans="1:1" x14ac:dyDescent="0.45">
      <c r="A224" t="s">
        <v>79</v>
      </c>
    </row>
    <row r="231" spans="1:1" x14ac:dyDescent="0.45">
      <c r="A231" t="s">
        <v>81</v>
      </c>
    </row>
    <row r="232" spans="1:1" x14ac:dyDescent="0.45">
      <c r="A232" t="str">
        <f>_xlfn.CONCAT("&lt;!-- question: ",RIGHT($A$2,1),IF(_xlfn.NUMBERVALUE(MID(A213,17,2))&lt;9,_xlfn.CONCAT("0",MID(A213,17,2)+1),MID(A213,17,2)+1),"  --&gt;")</f>
        <v>&lt;!-- question: 313  --&gt;</v>
      </c>
    </row>
    <row r="233" spans="1:1" x14ac:dyDescent="0.45">
      <c r="A233" t="s">
        <v>75</v>
      </c>
    </row>
    <row r="234" spans="1:1" x14ac:dyDescent="0.45">
      <c r="A234" t="str">
        <f>_xlfn.CONCAT("Audi2017Mod",RIGHT($A$2,1),"-PREG",MID(A232,17,2))</f>
        <v>Audi2017Mod3-PREG13</v>
      </c>
    </row>
    <row r="235" spans="1:1" x14ac:dyDescent="0.45">
      <c r="A235" t="s">
        <v>76</v>
      </c>
    </row>
    <row r="236" spans="1:1" x14ac:dyDescent="0.45">
      <c r="A236" t="str">
        <f ca="1">INDIRECT(_xlfn.CONCAT("Hoja1!B",_xlfn.NUMBERVALUE(RIGHT(A234,2))+6))</f>
        <v xml:space="preserve">Dentro de los criterios de prevencion del lavado de activos y de la financiacion del terrorismo, los unicos que pueden prescindir de verificar antecedentes legales, penales y financieros son: </v>
      </c>
    </row>
    <row r="237" spans="1:1" x14ac:dyDescent="0.45">
      <c r="A237" t="s">
        <v>77</v>
      </c>
    </row>
    <row r="238" spans="1:1" x14ac:dyDescent="0.45">
      <c r="A238" t="s">
        <v>78</v>
      </c>
    </row>
    <row r="239" spans="1:1" x14ac:dyDescent="0.45">
      <c r="A239" t="str">
        <f ca="1">INDIRECT(_xlfn.CONCAT("Hoja1!C",_xlfn.NUMBERVALUE(RIGHT(A234,2))+6))</f>
        <v>NINGUNO</v>
      </c>
    </row>
    <row r="240" spans="1:1" x14ac:dyDescent="0.45">
      <c r="A240" t="s">
        <v>79</v>
      </c>
    </row>
    <row r="241" spans="1:1" x14ac:dyDescent="0.45">
      <c r="A241" t="s">
        <v>80</v>
      </c>
    </row>
    <row r="242" spans="1:1" x14ac:dyDescent="0.45">
      <c r="A242" t="str">
        <f ca="1">INDIRECT(_xlfn.CONCAT("Hoja1!D",_xlfn.NUMBERVALUE(RIGHT(A234,2))+6))</f>
        <v>TODOS</v>
      </c>
    </row>
    <row r="243" spans="1:1" x14ac:dyDescent="0.45">
      <c r="A243" t="s">
        <v>79</v>
      </c>
    </row>
    <row r="244" spans="1:1" x14ac:dyDescent="0.45">
      <c r="A244" t="s">
        <v>80</v>
      </c>
    </row>
    <row r="245" spans="1:1" x14ac:dyDescent="0.45">
      <c r="A245" t="str">
        <f ca="1">INDIRECT(_xlfn.CONCAT("Hoja1!E",_xlfn.NUMBERVALUE(RIGHT(A234,2))+6))</f>
        <v>PARTES INTERESADAS</v>
      </c>
    </row>
    <row r="246" spans="1:1" x14ac:dyDescent="0.45">
      <c r="A246" t="s">
        <v>79</v>
      </c>
    </row>
    <row r="247" spans="1:1" x14ac:dyDescent="0.45">
      <c r="A247" t="s">
        <v>80</v>
      </c>
    </row>
    <row r="248" spans="1:1" x14ac:dyDescent="0.45">
      <c r="A248" t="str">
        <f ca="1">INDIRECT(_xlfn.CONCAT("Hoja1!F",_xlfn.NUMBERVALUE(RIGHT(A234,2))+6))</f>
        <v>ASOCIADOS DE NEGOCIO</v>
      </c>
    </row>
    <row r="249" spans="1:1" x14ac:dyDescent="0.45">
      <c r="A249" t="s">
        <v>79</v>
      </c>
    </row>
    <row r="250" spans="1:1" x14ac:dyDescent="0.45">
      <c r="A250" t="s">
        <v>81</v>
      </c>
    </row>
    <row r="251" spans="1:1" x14ac:dyDescent="0.45">
      <c r="A251" t="str">
        <f>_xlfn.CONCAT("&lt;!-- question: ",RIGHT($A$2,1),IF(_xlfn.NUMBERVALUE(MID(A232,17,2))&lt;9,_xlfn.CONCAT("0",MID(A232,17,2)+1),MID(A232,17,2)+1),"  --&gt;")</f>
        <v>&lt;!-- question: 314  --&gt;</v>
      </c>
    </row>
    <row r="252" spans="1:1" x14ac:dyDescent="0.45">
      <c r="A252" t="s">
        <v>75</v>
      </c>
    </row>
    <row r="253" spans="1:1" x14ac:dyDescent="0.45">
      <c r="A253" t="str">
        <f>_xlfn.CONCAT("Audi2017Mod",RIGHT($A$2,1),"-PREG",MID(A251,17,2))</f>
        <v>Audi2017Mod3-PREG14</v>
      </c>
    </row>
    <row r="254" spans="1:1" x14ac:dyDescent="0.45">
      <c r="A254" t="s">
        <v>76</v>
      </c>
    </row>
    <row r="255" spans="1:1" x14ac:dyDescent="0.45">
      <c r="A255" t="str">
        <f ca="1">INDIRECT(_xlfn.CONCAT("Hoja1!B",_xlfn.NUMBERVALUE(RIGHT(A253,2))+6))</f>
        <v>El requisito de seguridad para un asociado de negocio en el que presenta un procedimiento documentado para implementar y verificar periodicamente un control operacional a sus asociados… corresponde al estandar..</v>
      </c>
    </row>
    <row r="256" spans="1:1" x14ac:dyDescent="0.45">
      <c r="A256" t="s">
        <v>77</v>
      </c>
    </row>
    <row r="257" spans="1:1" x14ac:dyDescent="0.45">
      <c r="A257" t="s">
        <v>78</v>
      </c>
    </row>
    <row r="258" spans="1:1" x14ac:dyDescent="0.45">
      <c r="A258" t="str">
        <f ca="1">INDIRECT(_xlfn.CONCAT("Hoja1!C",_xlfn.NUMBERVALUE(RIGHT(A253,2))+6))</f>
        <v>5.0.3.</v>
      </c>
    </row>
    <row r="259" spans="1:1" x14ac:dyDescent="0.45">
      <c r="A259" t="s">
        <v>79</v>
      </c>
    </row>
    <row r="260" spans="1:1" x14ac:dyDescent="0.45">
      <c r="A260" t="s">
        <v>80</v>
      </c>
    </row>
    <row r="261" spans="1:1" x14ac:dyDescent="0.45">
      <c r="A261" t="str">
        <f ca="1">INDIRECT(_xlfn.CONCAT("Hoja1!D",_xlfn.NUMBERVALUE(RIGHT(A253,2))+6))</f>
        <v>5.0.2.</v>
      </c>
    </row>
    <row r="262" spans="1:1" x14ac:dyDescent="0.45">
      <c r="A262" t="s">
        <v>79</v>
      </c>
    </row>
    <row r="263" spans="1:1" x14ac:dyDescent="0.45">
      <c r="A263" t="s">
        <v>80</v>
      </c>
    </row>
    <row r="264" spans="1:1" x14ac:dyDescent="0.45">
      <c r="A264" t="str">
        <f ca="1">INDIRECT(_xlfn.CONCAT("Hoja1!E",_xlfn.NUMBERVALUE(RIGHT(A253,2))+6))</f>
        <v>5.0.1.</v>
      </c>
    </row>
    <row r="265" spans="1:1" x14ac:dyDescent="0.45">
      <c r="A265" t="s">
        <v>79</v>
      </c>
    </row>
    <row r="269" spans="1:1" x14ac:dyDescent="0.45">
      <c r="A269" t="s">
        <v>81</v>
      </c>
    </row>
    <row r="270" spans="1:1" x14ac:dyDescent="0.45">
      <c r="A270" t="str">
        <f>_xlfn.CONCAT("&lt;!-- question: ",RIGHT($A$2,1),IF(_xlfn.NUMBERVALUE(MID(A251,17,2))&lt;9,_xlfn.CONCAT("0",MID(A251,17,2)+1),MID(A251,17,2)+1),"  --&gt;")</f>
        <v>&lt;!-- question: 315  --&gt;</v>
      </c>
    </row>
    <row r="271" spans="1:1" x14ac:dyDescent="0.45">
      <c r="A271" t="s">
        <v>75</v>
      </c>
    </row>
    <row r="272" spans="1:1" x14ac:dyDescent="0.45">
      <c r="A272" t="str">
        <f>_xlfn.CONCAT("Audi2017Mod",RIGHT($A$2,1),"-PREG",MID(A270,17,2))</f>
        <v>Audi2017Mod3-PREG15</v>
      </c>
    </row>
    <row r="273" spans="1:1" x14ac:dyDescent="0.45">
      <c r="A273" t="s">
        <v>76</v>
      </c>
    </row>
    <row r="274" spans="1:1" x14ac:dyDescent="0.45">
      <c r="A274" t="str">
        <f ca="1">INDIRECT(_xlfn.CONCAT("Hoja1!B",_xlfn.NUMBERVALUE(RIGHT(A272,2))+6))</f>
        <v>El incluir criterios de prevención de LA/FT en los asociados de negocio se enmarca para el estandar…</v>
      </c>
    </row>
    <row r="275" spans="1:1" x14ac:dyDescent="0.45">
      <c r="A275" t="s">
        <v>77</v>
      </c>
    </row>
    <row r="276" spans="1:1" x14ac:dyDescent="0.45">
      <c r="A276" t="s">
        <v>78</v>
      </c>
    </row>
    <row r="277" spans="1:1" x14ac:dyDescent="0.45">
      <c r="A277" t="str">
        <f ca="1">INDIRECT(_xlfn.CONCAT("Hoja1!C",_xlfn.NUMBERVALUE(RIGHT(A272,2))+6))</f>
        <v>TODOS LOS ESTANDARES</v>
      </c>
    </row>
    <row r="278" spans="1:1" x14ac:dyDescent="0.45">
      <c r="A278" t="s">
        <v>79</v>
      </c>
    </row>
    <row r="279" spans="1:1" x14ac:dyDescent="0.45">
      <c r="A279" t="s">
        <v>80</v>
      </c>
    </row>
    <row r="280" spans="1:1" x14ac:dyDescent="0.45">
      <c r="A280" t="str">
        <f ca="1">INDIRECT(_xlfn.CONCAT("Hoja1!D",_xlfn.NUMBERVALUE(RIGHT(A272,2))+6))</f>
        <v>NINGUNO DE LOS ESTANDARES</v>
      </c>
    </row>
    <row r="281" spans="1:1" x14ac:dyDescent="0.45">
      <c r="A281" t="s">
        <v>79</v>
      </c>
    </row>
    <row r="282" spans="1:1" x14ac:dyDescent="0.45">
      <c r="A282" t="s">
        <v>80</v>
      </c>
    </row>
    <row r="283" spans="1:1" x14ac:dyDescent="0.45">
      <c r="A283" t="str">
        <f ca="1">INDIRECT(_xlfn.CONCAT("Hoja1!E",_xlfn.NUMBERVALUE(RIGHT(A272,2))+6))</f>
        <v>5.0.2/5.0.3</v>
      </c>
    </row>
    <row r="284" spans="1:1" x14ac:dyDescent="0.45">
      <c r="A284" t="s">
        <v>79</v>
      </c>
    </row>
    <row r="285" spans="1:1" x14ac:dyDescent="0.45">
      <c r="A285" t="s">
        <v>80</v>
      </c>
    </row>
    <row r="286" spans="1:1" x14ac:dyDescent="0.45">
      <c r="A286" t="str">
        <f ca="1">INDIRECT(_xlfn.CONCAT("Hoja1!F",_xlfn.NUMBERVALUE(RIGHT(A272,2))+6))</f>
        <v>5.0.3/5.0.1</v>
      </c>
    </row>
    <row r="287" spans="1:1" x14ac:dyDescent="0.45">
      <c r="A287" t="s">
        <v>79</v>
      </c>
    </row>
    <row r="288" spans="1:1" x14ac:dyDescent="0.45">
      <c r="A288" t="s">
        <v>81</v>
      </c>
    </row>
    <row r="289" spans="1:1" x14ac:dyDescent="0.45">
      <c r="A289" t="str">
        <f>_xlfn.CONCAT("&lt;!-- question: ",RIGHT($A$2,1),IF(_xlfn.NUMBERVALUE(MID(A270,17,2))&lt;9,_xlfn.CONCAT("0",MID(A270,17,2)+1),MID(A270,17,2)+1),"  --&gt;")</f>
        <v>&lt;!-- question: 316  --&gt;</v>
      </c>
    </row>
    <row r="290" spans="1:1" x14ac:dyDescent="0.45">
      <c r="A290" t="s">
        <v>75</v>
      </c>
    </row>
    <row r="291" spans="1:1" x14ac:dyDescent="0.45">
      <c r="A291" t="str">
        <f>_xlfn.CONCAT("Audi2017Mod",RIGHT($A$2,1),"-PREG",MID(A289,17,2))</f>
        <v>Audi2017Mod3-PREG16</v>
      </c>
    </row>
    <row r="292" spans="1:1" x14ac:dyDescent="0.45">
      <c r="A292" t="s">
        <v>76</v>
      </c>
    </row>
    <row r="293" spans="1:1" x14ac:dyDescent="0.45">
      <c r="A293" t="str">
        <f ca="1">INDIRECT(_xlfn.CONCAT("Hoja1!B",_xlfn.NUMBERVALUE(RIGHT(A291,2))+6))</f>
        <v>Las unidades de carga para garantizarle su integridad deben de ser:</v>
      </c>
    </row>
    <row r="294" spans="1:1" x14ac:dyDescent="0.45">
      <c r="A294" t="s">
        <v>77</v>
      </c>
    </row>
    <row r="295" spans="1:1" x14ac:dyDescent="0.45">
      <c r="A295" t="s">
        <v>78</v>
      </c>
    </row>
    <row r="296" spans="1:1" x14ac:dyDescent="0.45">
      <c r="A296" t="str">
        <f ca="1">INDIRECT(_xlfn.CONCAT("Hoja1!C",_xlfn.NUMBERVALUE(RIGHT(A291,2))+6))</f>
        <v>Inspeccionadas al entrar, al ser cargadas, al termino y salida del sitio de carga, verificar que no ingresen personas no autorizadas al sitio y artefacto de carga, revisado que no hallan roedores, insectos o elementos extraños, filmado y fotografiado durante la actividad de cargue y cierre con los elementos de seguridad establecidos y documentados los criterios para rechazar una unidad.</v>
      </c>
    </row>
    <row r="297" spans="1:1" x14ac:dyDescent="0.45">
      <c r="A297" t="s">
        <v>79</v>
      </c>
    </row>
    <row r="298" spans="1:1" x14ac:dyDescent="0.45">
      <c r="A298" t="s">
        <v>80</v>
      </c>
    </row>
    <row r="299" spans="1:1" x14ac:dyDescent="0.45">
      <c r="A299" t="str">
        <f ca="1">INDIRECT(_xlfn.CONCAT("Hoja1!D",_xlfn.NUMBERVALUE(RIGHT(A291,2))+6))</f>
        <v>Inspeccionadas al entrar, al ser cargadas, al termino y salida del sitio de carga, verificar que no ingresen personas no autorizadas al sitio y artefacto de carga, filmado y fotografiado durante la actividad de cargue y cierre con los elementos de seguridad establecidos y documentados los criterios para rechazar una unidad.</v>
      </c>
    </row>
    <row r="300" spans="1:1" x14ac:dyDescent="0.45">
      <c r="A300" t="s">
        <v>79</v>
      </c>
    </row>
    <row r="301" spans="1:1" x14ac:dyDescent="0.45">
      <c r="A301" t="s">
        <v>80</v>
      </c>
    </row>
    <row r="302" spans="1:1" x14ac:dyDescent="0.45">
      <c r="A302" t="str">
        <f ca="1">INDIRECT(_xlfn.CONCAT("Hoja1!E",_xlfn.NUMBERVALUE(RIGHT(A291,2))+6))</f>
        <v>Inspeccionadas al entrar, al ser cargadas, revisado de que no hallan roedores, insectos o elementos extraños, filmado y fotografiado durante la actividad de cargue y cierre con los elementos de seguridad establecidos y documentados los criterios para rechazar una unidad.</v>
      </c>
    </row>
    <row r="303" spans="1:1" x14ac:dyDescent="0.45">
      <c r="A303" t="s">
        <v>79</v>
      </c>
    </row>
    <row r="304" spans="1:1" x14ac:dyDescent="0.45">
      <c r="A304" t="s">
        <v>80</v>
      </c>
    </row>
    <row r="305" spans="1:1" x14ac:dyDescent="0.45">
      <c r="A305" t="str">
        <f ca="1">INDIRECT(_xlfn.CONCAT("Hoja1!F",_xlfn.NUMBERVALUE(RIGHT(A291,2))+6))</f>
        <v>Inspeccionadas al entrar, al ser cargadas, al termino y salida del sitio de carga, verificar que no ingresen personas no autorizadas al sitio y artefacto de carga, revisado de que no hallan roedores, insectos o elementos extraños, inspeccionado durante la actividad de cargue y cierre con los elementos de seguridad establecidos y documentados los criterios para rechazar una unidad.</v>
      </c>
    </row>
    <row r="306" spans="1:1" x14ac:dyDescent="0.45">
      <c r="A306" t="s">
        <v>79</v>
      </c>
    </row>
    <row r="307" spans="1:1" x14ac:dyDescent="0.45">
      <c r="A307" t="s">
        <v>81</v>
      </c>
    </row>
    <row r="308" spans="1:1" x14ac:dyDescent="0.45">
      <c r="A308" t="str">
        <f>_xlfn.CONCAT("&lt;!-- question: ",RIGHT($A$2,1),IF(_xlfn.NUMBERVALUE(MID(A289,17,2))&lt;9,_xlfn.CONCAT("0",MID(A289,17,2)+1),MID(A289,17,2)+1),"  --&gt;")</f>
        <v>&lt;!-- question: 317  --&gt;</v>
      </c>
    </row>
    <row r="309" spans="1:1" x14ac:dyDescent="0.45">
      <c r="A309" t="s">
        <v>75</v>
      </c>
    </row>
    <row r="310" spans="1:1" x14ac:dyDescent="0.45">
      <c r="A310" t="str">
        <f>_xlfn.CONCAT("Audi2017Mod",RIGHT($A$2,1),"-PREG",MID(A308,17,2))</f>
        <v>Audi2017Mod3-PREG17</v>
      </c>
    </row>
    <row r="311" spans="1:1" x14ac:dyDescent="0.45">
      <c r="A311" t="s">
        <v>76</v>
      </c>
    </row>
    <row r="312" spans="1:1" x14ac:dyDescent="0.45">
      <c r="A312" t="str">
        <f ca="1">INDIRECT(_xlfn.CONCAT("Hoja1!B",_xlfn.NUMBERVALUE(RIGHT(A310,2))+6))</f>
        <v>El estandar al que aplica a  las cargas ser Inspeccionadas al entrar, al ser cargadas, al termino y salida del sitio de carga, verificar que no ingresen personas no autorizadas al sitio y artefacto de carga, revisado de que no hallan roedores, insectos o elementos extraños, filmado y fotografiado durante la actividad de cargue y cierre con los elementos de seguridad establecidos y documentados los criterios para rechazar una unidad.</v>
      </c>
    </row>
    <row r="313" spans="1:1" x14ac:dyDescent="0.45">
      <c r="A313" t="s">
        <v>77</v>
      </c>
    </row>
    <row r="314" spans="1:1" x14ac:dyDescent="0.45">
      <c r="A314" t="s">
        <v>78</v>
      </c>
    </row>
    <row r="315" spans="1:1" x14ac:dyDescent="0.45">
      <c r="A315" t="str">
        <f ca="1">INDIRECT(_xlfn.CONCAT("Hoja1!C",_xlfn.NUMBERVALUE(RIGHT(A310,2))+6))</f>
        <v>5.0.1.</v>
      </c>
    </row>
    <row r="316" spans="1:1" x14ac:dyDescent="0.45">
      <c r="A316" t="s">
        <v>79</v>
      </c>
    </row>
    <row r="317" spans="1:1" x14ac:dyDescent="0.45">
      <c r="A317" t="s">
        <v>80</v>
      </c>
    </row>
    <row r="318" spans="1:1" x14ac:dyDescent="0.45">
      <c r="A318" t="str">
        <f ca="1">INDIRECT(_xlfn.CONCAT("Hoja1!D",_xlfn.NUMBERVALUE(RIGHT(A310,2))+6))</f>
        <v>5.0.2.</v>
      </c>
    </row>
    <row r="319" spans="1:1" x14ac:dyDescent="0.45">
      <c r="A319" t="s">
        <v>79</v>
      </c>
    </row>
    <row r="320" spans="1:1" x14ac:dyDescent="0.45">
      <c r="A320" t="s">
        <v>80</v>
      </c>
    </row>
    <row r="321" spans="1:1" x14ac:dyDescent="0.45">
      <c r="A321" t="str">
        <f ca="1">INDIRECT(_xlfn.CONCAT("Hoja1!E",_xlfn.NUMBERVALUE(RIGHT(A310,2))+6))</f>
        <v>5.0.3.</v>
      </c>
    </row>
    <row r="322" spans="1:1" x14ac:dyDescent="0.45">
      <c r="A322" t="s">
        <v>79</v>
      </c>
    </row>
    <row r="323" spans="1:1" x14ac:dyDescent="0.45">
      <c r="A323" t="s">
        <v>80</v>
      </c>
    </row>
    <row r="324" spans="1:1" x14ac:dyDescent="0.45">
      <c r="A324" t="str">
        <f ca="1">INDIRECT(_xlfn.CONCAT("Hoja1!F",_xlfn.NUMBERVALUE(RIGHT(A310,2))+6))</f>
        <v>NINGUNO</v>
      </c>
    </row>
    <row r="325" spans="1:1" x14ac:dyDescent="0.45">
      <c r="A325" t="s">
        <v>79</v>
      </c>
    </row>
    <row r="326" spans="1:1" x14ac:dyDescent="0.45">
      <c r="A326" t="s">
        <v>81</v>
      </c>
    </row>
    <row r="327" spans="1:1" x14ac:dyDescent="0.45">
      <c r="A327" t="str">
        <f>_xlfn.CONCAT("&lt;!-- question: ",RIGHT($A$2,1),IF(_xlfn.NUMBERVALUE(MID(A308,17,2))&lt;9,_xlfn.CONCAT("0",MID(A308,17,2)+1),MID(A308,17,2)+1),"  --&gt;")</f>
        <v>&lt;!-- question: 318  --&gt;</v>
      </c>
    </row>
    <row r="328" spans="1:1" x14ac:dyDescent="0.45">
      <c r="A328" t="s">
        <v>75</v>
      </c>
    </row>
    <row r="329" spans="1:1" x14ac:dyDescent="0.45">
      <c r="A329" t="str">
        <f>_xlfn.CONCAT("Audi2017Mod",RIGHT($A$2,1),"-PREG",MID(A327,17,2))</f>
        <v>Audi2017Mod3-PREG18</v>
      </c>
    </row>
    <row r="330" spans="1:1" x14ac:dyDescent="0.45">
      <c r="A330" t="s">
        <v>76</v>
      </c>
    </row>
    <row r="331" spans="1:1" x14ac:dyDescent="0.45">
      <c r="A331" t="str">
        <f ca="1">INDIRECT(_xlfn.CONCAT("Hoja1!B",_xlfn.NUMBERVALUE(RIGHT(A329,2))+6))</f>
        <v>Para el asociado de negocio los requisitos de seguridad en en el control de ruta, procede en los estandar..</v>
      </c>
    </row>
    <row r="332" spans="1:1" x14ac:dyDescent="0.45">
      <c r="A332" t="s">
        <v>77</v>
      </c>
    </row>
    <row r="333" spans="1:1" x14ac:dyDescent="0.45">
      <c r="A333" t="s">
        <v>78</v>
      </c>
    </row>
    <row r="334" spans="1:1" x14ac:dyDescent="0.45">
      <c r="A334" t="str">
        <f ca="1">INDIRECT(_xlfn.CONCAT("Hoja1!C",_xlfn.NUMBERVALUE(RIGHT(A329,2))+6))</f>
        <v>5.0.1. y 5.0.2</v>
      </c>
    </row>
    <row r="335" spans="1:1" x14ac:dyDescent="0.45">
      <c r="A335" t="s">
        <v>79</v>
      </c>
    </row>
    <row r="336" spans="1:1" x14ac:dyDescent="0.45">
      <c r="A336" t="s">
        <v>80</v>
      </c>
    </row>
    <row r="337" spans="1:1" x14ac:dyDescent="0.45">
      <c r="A337" t="str">
        <f ca="1">INDIRECT(_xlfn.CONCAT("Hoja1!D",_xlfn.NUMBERVALUE(RIGHT(A329,2))+6))</f>
        <v>5.0.1. y 5.0.3</v>
      </c>
    </row>
    <row r="338" spans="1:1" x14ac:dyDescent="0.45">
      <c r="A338" t="s">
        <v>79</v>
      </c>
    </row>
    <row r="339" spans="1:1" x14ac:dyDescent="0.45">
      <c r="A339" t="s">
        <v>80</v>
      </c>
    </row>
    <row r="340" spans="1:1" x14ac:dyDescent="0.45">
      <c r="A340" t="str">
        <f ca="1">INDIRECT(_xlfn.CONCAT("Hoja1!E",_xlfn.NUMBERVALUE(RIGHT(A329,2))+6))</f>
        <v>5.0.2. y 5.0.3</v>
      </c>
    </row>
    <row r="341" spans="1:1" x14ac:dyDescent="0.45">
      <c r="A341" t="s">
        <v>79</v>
      </c>
    </row>
    <row r="342" spans="1:1" x14ac:dyDescent="0.45">
      <c r="A342" t="s">
        <v>80</v>
      </c>
    </row>
    <row r="343" spans="1:1" x14ac:dyDescent="0.45">
      <c r="A343" t="str">
        <f ca="1">INDIRECT(_xlfn.CONCAT("Hoja1!F",_xlfn.NUMBERVALUE(RIGHT(A329,2))+6))</f>
        <v>5.0.3</v>
      </c>
    </row>
    <row r="344" spans="1:1" x14ac:dyDescent="0.45">
      <c r="A344" t="s">
        <v>79</v>
      </c>
    </row>
    <row r="345" spans="1:1" x14ac:dyDescent="0.45">
      <c r="A345" t="s">
        <v>81</v>
      </c>
    </row>
    <row r="346" spans="1:1" x14ac:dyDescent="0.45">
      <c r="A346" t="str">
        <f>_xlfn.CONCAT("&lt;!-- question: ",RIGHT($A$2,1),IF(_xlfn.NUMBERVALUE(MID(A327,17,2))&lt;9,_xlfn.CONCAT("0",MID(A327,17,2)+1),MID(A327,17,2)+1),"  --&gt;")</f>
        <v>&lt;!-- question: 319  --&gt;</v>
      </c>
    </row>
    <row r="347" spans="1:1" x14ac:dyDescent="0.45">
      <c r="A347" t="s">
        <v>75</v>
      </c>
    </row>
    <row r="348" spans="1:1" x14ac:dyDescent="0.45">
      <c r="A348" t="str">
        <f>_xlfn.CONCAT("Audi2017Mod",RIGHT($A$2,1),"-PREG",MID(A346,17,2))</f>
        <v>Audi2017Mod3-PREG19</v>
      </c>
    </row>
    <row r="349" spans="1:1" x14ac:dyDescent="0.45">
      <c r="A349" t="s">
        <v>76</v>
      </c>
    </row>
    <row r="350" spans="1:1" x14ac:dyDescent="0.45">
      <c r="A350" t="str">
        <f ca="1">INDIRECT(_xlfn.CONCAT("Hoja1!B",_xlfn.NUMBERVALUE(RIGHT(A348,2))+6))</f>
        <v>En la gestion de personal  en el estandar 5.0.2, se contempla los siguientes procedimientos documentados, entre otros:</v>
      </c>
    </row>
    <row r="351" spans="1:1" x14ac:dyDescent="0.45">
      <c r="A351" t="s">
        <v>77</v>
      </c>
    </row>
    <row r="352" spans="1:1" x14ac:dyDescent="0.45">
      <c r="A352" t="s">
        <v>78</v>
      </c>
    </row>
    <row r="353" spans="1:1" x14ac:dyDescent="0.45">
      <c r="A353" t="str">
        <f ca="1">INDIRECT(_xlfn.CONCAT("Hoja1!C",_xlfn.NUMBERVALUE(RIGHT(A348,2))+6))</f>
        <v>Visita domiciliaria al personal que ocupa cargos criticos, y apliacrles una prueba de confiabilidad basado en gestión de riesgos.</v>
      </c>
    </row>
    <row r="354" spans="1:1" x14ac:dyDescent="0.45">
      <c r="A354" t="s">
        <v>79</v>
      </c>
    </row>
    <row r="355" spans="1:1" x14ac:dyDescent="0.45">
      <c r="A355" t="s">
        <v>80</v>
      </c>
    </row>
    <row r="356" spans="1:1" x14ac:dyDescent="0.45">
      <c r="A356" t="str">
        <f ca="1">INDIRECT(_xlfn.CONCAT("Hoja1!D",_xlfn.NUMBERVALUE(RIGHT(A348,2))+6))</f>
        <v>Contar con un programa de capacitación ocasionalmente cuando haya accidentes, actualizar las hojas de vida cada promocion interna en carrera administrativa.</v>
      </c>
    </row>
    <row r="357" spans="1:1" x14ac:dyDescent="0.45">
      <c r="A357" t="s">
        <v>79</v>
      </c>
    </row>
    <row r="358" spans="1:1" x14ac:dyDescent="0.45">
      <c r="A358" t="s">
        <v>80</v>
      </c>
    </row>
    <row r="359" spans="1:1" x14ac:dyDescent="0.45">
      <c r="A359" t="str">
        <f ca="1">INDIRECT(_xlfn.CONCAT("Hoja1!E",_xlfn.NUMBERVALUE(RIGHT(A348,2))+6))</f>
        <v>Visita domiciliaria a todo el personal  y aplicarles una prueba de confiabilidad basado en gestión de riesgos.</v>
      </c>
    </row>
    <row r="360" spans="1:1" x14ac:dyDescent="0.45">
      <c r="A360" t="s">
        <v>79</v>
      </c>
    </row>
    <row r="361" spans="1:1" x14ac:dyDescent="0.45">
      <c r="A361" t="s">
        <v>80</v>
      </c>
    </row>
    <row r="362" spans="1:1" x14ac:dyDescent="0.45">
      <c r="A362" t="str">
        <f ca="1">INDIRECT(_xlfn.CONCAT("Hoja1!F",_xlfn.NUMBERVALUE(RIGHT(A348,2))+6))</f>
        <v>Mantener la confianza entre los colaboradores para detectar consumo de alcohol o sustancias sicoactivas.</v>
      </c>
    </row>
    <row r="363" spans="1:1" x14ac:dyDescent="0.45">
      <c r="A363" t="s">
        <v>79</v>
      </c>
    </row>
    <row r="364" spans="1:1" x14ac:dyDescent="0.45">
      <c r="A364" t="s">
        <v>81</v>
      </c>
    </row>
    <row r="365" spans="1:1" x14ac:dyDescent="0.45">
      <c r="A365" t="str">
        <f>_xlfn.CONCAT("&lt;!-- question: ",RIGHT($A$2,1),IF(_xlfn.NUMBERVALUE(MID(A346,17,2))&lt;9,_xlfn.CONCAT("0",MID(A346,17,2)+1),MID(A346,17,2)+1),"  --&gt;")</f>
        <v>&lt;!-- question: 320  --&gt;</v>
      </c>
    </row>
    <row r="366" spans="1:1" x14ac:dyDescent="0.45">
      <c r="A366" t="s">
        <v>75</v>
      </c>
    </row>
    <row r="367" spans="1:1" x14ac:dyDescent="0.45">
      <c r="A367" t="str">
        <f>_xlfn.CONCAT("Audi2017Mod",RIGHT($A$2,1),"-PREG",MID(A365,17,2))</f>
        <v>Audi2017Mod3-PREG20</v>
      </c>
    </row>
    <row r="368" spans="1:1" x14ac:dyDescent="0.45">
      <c r="A368" t="s">
        <v>76</v>
      </c>
    </row>
    <row r="369" spans="1:1" x14ac:dyDescent="0.45">
      <c r="A369" t="str">
        <f ca="1">INDIRECT(_xlfn.CONCAT("Hoja1!B",_xlfn.NUMBERVALUE(RIGHT(A367,2))+6))</f>
        <v>Documentado el procedimiento de control de accesos y seguridad fisica incluye por lo menos los siguientes elementos en los estandares 5.0.2 y 5.0.3:</v>
      </c>
    </row>
    <row r="370" spans="1:1" x14ac:dyDescent="0.45">
      <c r="A370" t="s">
        <v>77</v>
      </c>
    </row>
    <row r="371" spans="1:1" x14ac:dyDescent="0.45">
      <c r="A371" t="s">
        <v>78</v>
      </c>
    </row>
    <row r="372" spans="1:1" x14ac:dyDescent="0.45">
      <c r="A372" t="str">
        <f ca="1">INDIRECT(_xlfn.CONCAT("Hoja1!C",_xlfn.NUMBERVALUE(RIGHT(A367,2))+6))</f>
        <v>Acceso de colaboradores; acceso de visitantes,  contratistas y terceros; inspecciones;  control operacional en las instalaciones.</v>
      </c>
    </row>
    <row r="373" spans="1:1" x14ac:dyDescent="0.45">
      <c r="A373" t="s">
        <v>79</v>
      </c>
    </row>
    <row r="374" spans="1:1" x14ac:dyDescent="0.45">
      <c r="A374" t="s">
        <v>80</v>
      </c>
    </row>
    <row r="375" spans="1:1" x14ac:dyDescent="0.45">
      <c r="A375" t="str">
        <f ca="1">INDIRECT(_xlfn.CONCAT("Hoja1!D",_xlfn.NUMBERVALUE(RIGHT(A367,2))+6))</f>
        <v>Acceso de colaboradores; acceso de visitantes,  contratistas y terceros; inspecciones; acceso de autoridades y vehiculos de emergencias; control operacional en las instalaciones.</v>
      </c>
    </row>
    <row r="376" spans="1:1" x14ac:dyDescent="0.45">
      <c r="A376" t="s">
        <v>79</v>
      </c>
    </row>
    <row r="377" spans="1:1" x14ac:dyDescent="0.45">
      <c r="A377" t="s">
        <v>80</v>
      </c>
    </row>
    <row r="378" spans="1:1" x14ac:dyDescent="0.45">
      <c r="A378" t="str">
        <f ca="1">INDIRECT(_xlfn.CONCAT("Hoja1!E",_xlfn.NUMBERVALUE(RIGHT(A367,2))+6))</f>
        <v>Acceso de colaboradores; inspecciones; acceso de autoridades y vehiculos de emergencias; control operacional en las instalaciones.</v>
      </c>
    </row>
    <row r="379" spans="1:1" x14ac:dyDescent="0.45">
      <c r="A379" t="s">
        <v>79</v>
      </c>
    </row>
    <row r="380" spans="1:1" x14ac:dyDescent="0.45">
      <c r="A380" t="s">
        <v>80</v>
      </c>
    </row>
    <row r="381" spans="1:1" x14ac:dyDescent="0.45">
      <c r="A381" t="str">
        <f ca="1">INDIRECT(_xlfn.CONCAT("Hoja1!F",_xlfn.NUMBERVALUE(RIGHT(A367,2))+6))</f>
        <v>Acceso de colaboradores; acceso de visitantes,  contratistas y terceros;  acceso de autoridades y vehiculos de emergencias; control operacional en las instalaciones.</v>
      </c>
    </row>
    <row r="382" spans="1:1" x14ac:dyDescent="0.45">
      <c r="A382" t="s">
        <v>79</v>
      </c>
    </row>
    <row r="383" spans="1:1" x14ac:dyDescent="0.45">
      <c r="A383" t="s">
        <v>81</v>
      </c>
    </row>
    <row r="384" spans="1:1" x14ac:dyDescent="0.45">
      <c r="A384" t="str">
        <f>_xlfn.CONCAT("&lt;!-- question: ",RIGHT($A$2,1),IF(_xlfn.NUMBERVALUE(MID(A365,17,2))&lt;9,_xlfn.CONCAT("0",MID(A365,17,2)+1),MID(A365,17,2)+1),"  --&gt;")</f>
        <v>&lt;!-- question: 321  --&gt;</v>
      </c>
    </row>
    <row r="385" spans="1:1" x14ac:dyDescent="0.45">
      <c r="A385" t="s">
        <v>75</v>
      </c>
    </row>
    <row r="386" spans="1:1" x14ac:dyDescent="0.45">
      <c r="A386" t="str">
        <f>_xlfn.CONCAT("Audi2017Mod",RIGHT($A$2,1),"-PREG",MID(A384,17,2))</f>
        <v>Audi2017Mod3-PREG21</v>
      </c>
    </row>
    <row r="387" spans="1:1" x14ac:dyDescent="0.45">
      <c r="A387" t="s">
        <v>76</v>
      </c>
    </row>
    <row r="388" spans="1:1" x14ac:dyDescent="0.45">
      <c r="A388" t="str">
        <f ca="1">INDIRECT(_xlfn.CONCAT("Hoja1!B",_xlfn.NUMBERVALUE(RIGHT(A386,2))+6))</f>
        <v>A la seguridad fisica corresponde, plano con la ubicación de las areas criticas de la instalación, inspecciones y reparaciones periodicas para mantener la integridad de las barreras perimetrales y estructuras de los edificios asi como a los sitemas de emergencia, control de llaves, dispositivos y claves de acceso.</v>
      </c>
    </row>
    <row r="389" spans="1:1" x14ac:dyDescent="0.45">
      <c r="A389" t="s">
        <v>77</v>
      </c>
    </row>
    <row r="390" spans="1:1" x14ac:dyDescent="0.45">
      <c r="A390" t="s">
        <v>78</v>
      </c>
    </row>
    <row r="391" spans="1:1" x14ac:dyDescent="0.45">
      <c r="A391" t="b">
        <f ca="1">INDIRECT(_xlfn.CONCAT("Hoja1!C",_xlfn.NUMBERVALUE(RIGHT(A386,2))+6))</f>
        <v>1</v>
      </c>
    </row>
    <row r="392" spans="1:1" x14ac:dyDescent="0.45">
      <c r="A392" t="s">
        <v>79</v>
      </c>
    </row>
    <row r="393" spans="1:1" x14ac:dyDescent="0.45">
      <c r="A393" t="s">
        <v>80</v>
      </c>
    </row>
    <row r="394" spans="1:1" x14ac:dyDescent="0.45">
      <c r="A394" t="b">
        <f ca="1">INDIRECT(_xlfn.CONCAT("Hoja1!D",_xlfn.NUMBERVALUE(RIGHT(A386,2))+6))</f>
        <v>0</v>
      </c>
    </row>
    <row r="395" spans="1:1" x14ac:dyDescent="0.45">
      <c r="A395" t="s">
        <v>79</v>
      </c>
    </row>
    <row r="402" spans="1:1" x14ac:dyDescent="0.45">
      <c r="A402" t="s">
        <v>81</v>
      </c>
    </row>
    <row r="403" spans="1:1" x14ac:dyDescent="0.45">
      <c r="A403" t="str">
        <f>_xlfn.CONCAT("&lt;!-- question: ",RIGHT($A$2,1),IF(_xlfn.NUMBERVALUE(MID(A384,17,2))&lt;9,_xlfn.CONCAT("0",MID(A384,17,2)+1),MID(A384,17,2)+1),"  --&gt;")</f>
        <v>&lt;!-- question: 322  --&gt;</v>
      </c>
    </row>
    <row r="404" spans="1:1" x14ac:dyDescent="0.45">
      <c r="A404" t="s">
        <v>75</v>
      </c>
    </row>
    <row r="405" spans="1:1" x14ac:dyDescent="0.45">
      <c r="A405" t="str">
        <f>_xlfn.CONCAT("Audi2017Mod",RIGHT($A$2,1),"-PREG",MID(A403,17,2))</f>
        <v>Audi2017Mod3-PREG22</v>
      </c>
    </row>
    <row r="406" spans="1:1" x14ac:dyDescent="0.45">
      <c r="A406" t="s">
        <v>76</v>
      </c>
    </row>
    <row r="407" spans="1:1" x14ac:dyDescent="0.45">
      <c r="A407" t="str">
        <f ca="1">INDIRECT(_xlfn.CONCAT("Hoja1!B",_xlfn.NUMBERVALUE(RIGHT(A405,2))+6))</f>
        <v>En la seguridad de la informacion se establece en las empresas de los tres estandares internacionales, la implementación de una politica de seguridad en la que se facilite el acceso a información confidencial asi como una politica del uso de los recursos informaticos.</v>
      </c>
    </row>
    <row r="408" spans="1:1" x14ac:dyDescent="0.45">
      <c r="A408" t="s">
        <v>77</v>
      </c>
    </row>
    <row r="409" spans="1:1" x14ac:dyDescent="0.45">
      <c r="A409" t="s">
        <v>78</v>
      </c>
    </row>
    <row r="410" spans="1:1" x14ac:dyDescent="0.45">
      <c r="A410" t="b">
        <f ca="1">INDIRECT(_xlfn.CONCAT("Hoja1!C",_xlfn.NUMBERVALUE(RIGHT(A405,2))+6))</f>
        <v>0</v>
      </c>
    </row>
    <row r="411" spans="1:1" x14ac:dyDescent="0.45">
      <c r="A411" t="s">
        <v>79</v>
      </c>
    </row>
    <row r="412" spans="1:1" x14ac:dyDescent="0.45">
      <c r="A412" t="s">
        <v>80</v>
      </c>
    </row>
    <row r="413" spans="1:1" x14ac:dyDescent="0.45">
      <c r="A413" t="b">
        <f ca="1">INDIRECT(_xlfn.CONCAT("Hoja1!D",_xlfn.NUMBERVALUE(RIGHT(A405,2))+6))</f>
        <v>1</v>
      </c>
    </row>
    <row r="414" spans="1:1" x14ac:dyDescent="0.45">
      <c r="A414" t="s">
        <v>79</v>
      </c>
    </row>
    <row r="421" spans="1:1" x14ac:dyDescent="0.45">
      <c r="A421" t="s">
        <v>81</v>
      </c>
    </row>
    <row r="425" spans="1:1" x14ac:dyDescent="0.45">
      <c r="A425"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Castelblanco</dc:creator>
  <cp:lastModifiedBy>Oliver Castelblanco</cp:lastModifiedBy>
  <dcterms:created xsi:type="dcterms:W3CDTF">2018-05-15T23:36:11Z</dcterms:created>
  <dcterms:modified xsi:type="dcterms:W3CDTF">2018-07-05T21:40:56Z</dcterms:modified>
</cp:coreProperties>
</file>