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yojoonk/Work/ramp-acl/"/>
    </mc:Choice>
  </mc:AlternateContent>
  <xr:revisionPtr revIDLastSave="0" documentId="13_ncr:1_{FC16ED65-DE47-2E48-9D87-54F2E322D64A}" xr6:coauthVersionLast="47" xr6:coauthVersionMax="47" xr10:uidLastSave="{00000000-0000-0000-0000-000000000000}"/>
  <bookViews>
    <workbookView xWindow="5080" yWindow="500" windowWidth="45400" windowHeight="26220" xr2:uid="{00000000-000D-0000-FFFF-FFFF00000000}"/>
  </bookViews>
  <sheets>
    <sheet name="final_results_stat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4" l="1"/>
  <c r="R12" i="4"/>
  <c r="R11" i="4"/>
  <c r="R10" i="4"/>
  <c r="R9" i="4"/>
  <c r="R8" i="4"/>
  <c r="R7" i="4"/>
  <c r="R6" i="4"/>
  <c r="R5" i="4"/>
  <c r="R4" i="4"/>
  <c r="H13" i="4"/>
  <c r="H12" i="4"/>
  <c r="H11" i="4"/>
  <c r="H10" i="4"/>
  <c r="H9" i="4"/>
  <c r="H8" i="4"/>
  <c r="H7" i="4"/>
  <c r="H6" i="4"/>
  <c r="H5" i="4"/>
  <c r="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Windows User</author>
  </authors>
  <commentList>
    <comment ref="C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남자</t>
        </r>
        <r>
          <rPr>
            <sz val="9"/>
            <color indexed="81"/>
            <rFont val="Tahoma"/>
            <family val="2"/>
          </rPr>
          <t xml:space="preserve">: 0
</t>
        </r>
        <r>
          <rPr>
            <sz val="9"/>
            <color indexed="81"/>
            <rFont val="돋움"/>
            <family val="3"/>
            <charset val="129"/>
          </rPr>
          <t>여자</t>
        </r>
        <r>
          <rPr>
            <sz val="9"/>
            <color indexed="81"/>
            <rFont val="Tahoma"/>
            <family val="2"/>
          </rPr>
          <t>: 1</t>
        </r>
      </text>
    </comment>
    <comment ref="E2" authorId="0" shapeId="0" xr:uid="{00000000-0006-0000-0300-000002000000}">
      <text>
        <r>
          <rPr>
            <b/>
            <sz val="9"/>
            <color rgb="FF000000"/>
            <rFont val="Tahoma"/>
            <family val="2"/>
          </rPr>
          <t xml:space="preserve">Windows </t>
        </r>
        <r>
          <rPr>
            <b/>
            <sz val="9"/>
            <color rgb="FF000000"/>
            <rFont val="돋움"/>
            <family val="3"/>
            <charset val="129"/>
          </rPr>
          <t>사용자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&lt;30:0
</t>
        </r>
        <r>
          <rPr>
            <sz val="9"/>
            <color rgb="FF000000"/>
            <rFont val="Tahoma"/>
            <family val="2"/>
          </rPr>
          <t>&gt;30: 1</t>
        </r>
      </text>
    </comment>
    <comment ref="K2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acute (&lt;3Mo): 0
chronic(&gt;3Mo):1</t>
        </r>
      </text>
    </comment>
    <comment ref="N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or 1: 0
2 or 3: 1</t>
        </r>
      </text>
    </comment>
    <comment ref="Q2" authorId="0" shapeId="0" xr:uid="{00000000-0006-0000-0300-000005000000}">
      <text>
        <r>
          <rPr>
            <b/>
            <sz val="9"/>
            <color rgb="FF000000"/>
            <rFont val="Tahoma"/>
            <family val="2"/>
          </rPr>
          <t xml:space="preserve">Windows </t>
        </r>
        <r>
          <rPr>
            <b/>
            <sz val="9"/>
            <color rgb="FF000000"/>
            <rFont val="돋움"/>
            <family val="3"/>
            <charset val="129"/>
          </rPr>
          <t>사용자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varus 0
</t>
        </r>
        <r>
          <rPr>
            <sz val="9"/>
            <color rgb="FF000000"/>
            <rFont val="Tahoma"/>
            <family val="2"/>
          </rPr>
          <t>valgus 1</t>
        </r>
      </text>
    </comment>
    <comment ref="R2" authorId="0" shapeId="0" xr:uid="{00000000-0006-0000-0300-000006000000}">
      <text>
        <r>
          <rPr>
            <b/>
            <sz val="9"/>
            <color rgb="FF000000"/>
            <rFont val="Tahoma"/>
            <family val="2"/>
          </rPr>
          <t xml:space="preserve">Windows </t>
        </r>
        <r>
          <rPr>
            <b/>
            <sz val="9"/>
            <color rgb="FF000000"/>
            <rFont val="돋움"/>
            <family val="3"/>
            <charset val="129"/>
          </rPr>
          <t>사용자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3 degree varus 0
</t>
        </r>
        <r>
          <rPr>
            <sz val="9"/>
            <color rgb="FF000000"/>
            <rFont val="Tahoma"/>
            <family val="2"/>
          </rPr>
          <t>no varus : 1</t>
        </r>
      </text>
    </comment>
    <comment ref="X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Telos </t>
        </r>
        <r>
          <rPr>
            <sz val="9"/>
            <color indexed="81"/>
            <rFont val="돋움"/>
            <family val="3"/>
            <charset val="129"/>
          </rPr>
          <t>값기준</t>
        </r>
        <r>
          <rPr>
            <sz val="9"/>
            <color indexed="81"/>
            <rFont val="Tahoma"/>
            <family val="2"/>
          </rPr>
          <t xml:space="preserve">
&lt;6: 0
&gt;6: 1</t>
        </r>
      </text>
    </comment>
  </commentList>
</comments>
</file>

<file path=xl/sharedStrings.xml><?xml version="1.0" encoding="utf-8"?>
<sst xmlns="http://schemas.openxmlformats.org/spreadsheetml/2006/main" count="91" uniqueCount="80">
  <si>
    <t>LFC</t>
    <phoneticPr fontId="2" type="noConversion"/>
  </si>
  <si>
    <t xml:space="preserve">MFC </t>
    <phoneticPr fontId="2" type="noConversion"/>
  </si>
  <si>
    <t>LTP</t>
    <phoneticPr fontId="2" type="noConversion"/>
  </si>
  <si>
    <t>MTP</t>
    <phoneticPr fontId="2" type="noConversion"/>
  </si>
  <si>
    <t>MRI(Lat)</t>
    <phoneticPr fontId="2" type="noConversion"/>
  </si>
  <si>
    <t>MRI(Med)</t>
    <phoneticPr fontId="2" type="noConversion"/>
  </si>
  <si>
    <t>anterior</t>
    <phoneticPr fontId="2" type="noConversion"/>
  </si>
  <si>
    <t>meniscal slope
(Med)</t>
    <phoneticPr fontId="2" type="noConversion"/>
  </si>
  <si>
    <t>meniscal slope
(Lat)</t>
    <phoneticPr fontId="2" type="noConversion"/>
  </si>
  <si>
    <t>contact(0) , non-contact (1)</t>
    <phoneticPr fontId="2" type="noConversion"/>
  </si>
  <si>
    <t>BMI</t>
    <phoneticPr fontId="2" type="noConversion"/>
  </si>
  <si>
    <t>pivot shift grade</t>
    <phoneticPr fontId="2" type="noConversion"/>
  </si>
  <si>
    <t>coronal alignment</t>
    <phoneticPr fontId="2" type="noConversion"/>
  </si>
  <si>
    <t>Telos(side to side diff)</t>
    <phoneticPr fontId="2" type="noConversion"/>
  </si>
  <si>
    <t>Time from inj to op (Mo)</t>
    <phoneticPr fontId="2" type="noConversion"/>
  </si>
  <si>
    <t>pivot 2 groups</t>
    <phoneticPr fontId="2" type="noConversion"/>
  </si>
  <si>
    <t>alignment</t>
    <phoneticPr fontId="2" type="noConversion"/>
  </si>
  <si>
    <t>S to S</t>
    <phoneticPr fontId="2" type="noConversion"/>
  </si>
  <si>
    <t>F</t>
  </si>
  <si>
    <t>M</t>
    <phoneticPr fontId="2" type="noConversion"/>
  </si>
  <si>
    <t>F</t>
    <phoneticPr fontId="2" type="noConversion"/>
  </si>
  <si>
    <t>30</t>
    <phoneticPr fontId="2" type="noConversion"/>
  </si>
  <si>
    <t>49</t>
  </si>
  <si>
    <t>23</t>
  </si>
  <si>
    <t>48</t>
  </si>
  <si>
    <t>AS MM tear total</t>
    <phoneticPr fontId="2" type="noConversion"/>
  </si>
  <si>
    <t>Injury Mechanism</t>
    <phoneticPr fontId="2" type="noConversion"/>
  </si>
  <si>
    <t>Ratio of LFC (1/2)</t>
  </si>
  <si>
    <t>Medial and lateral tibial slope on MRI</t>
    <phoneticPr fontId="2" type="noConversion"/>
  </si>
  <si>
    <t>Outcomes</t>
    <phoneticPr fontId="2" type="noConversion"/>
  </si>
  <si>
    <t>ALL risk Factors</t>
    <phoneticPr fontId="2" type="noConversion"/>
  </si>
  <si>
    <t xml:space="preserve">HKA angle (varus - , valgus +) </t>
    <phoneticPr fontId="2" type="noConversion"/>
  </si>
  <si>
    <t>Deep sulcus sign</t>
  </si>
  <si>
    <t>A</t>
  </si>
  <si>
    <t>B</t>
  </si>
  <si>
    <t>C</t>
  </si>
  <si>
    <t>D</t>
  </si>
  <si>
    <t>E</t>
  </si>
  <si>
    <t>G</t>
  </si>
  <si>
    <t>H</t>
  </si>
  <si>
    <t>I</t>
  </si>
  <si>
    <t>J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</si>
  <si>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</si>
  <si>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</si>
  <si>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</si>
  <si>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</si>
  <si>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</si>
  <si>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</si>
  <si>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</si>
  <si>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</si>
  <si>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</si>
  <si>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</si>
  <si>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ID</t>
  </si>
  <si>
    <t>Gender</t>
  </si>
  <si>
    <t>Age</t>
  </si>
  <si>
    <t>Name</t>
  </si>
  <si>
    <t>Age &gt;30</t>
  </si>
  <si>
    <t>Height</t>
  </si>
  <si>
    <t>Weight</t>
  </si>
  <si>
    <t>BMI &gt;25</t>
  </si>
  <si>
    <t>no:0 yes:1</t>
  </si>
  <si>
    <t xml:space="preserve">varus:0, valgus:1 </t>
  </si>
  <si>
    <t>3 degree varus:0, no varus:1</t>
  </si>
  <si>
    <t>Bone contusion 
(yes: 1, no: 0)</t>
  </si>
  <si>
    <t>MCL damaged(yes:1 ,no:0)</t>
  </si>
  <si>
    <t>segond fx.
Yes:1, no:0</t>
  </si>
  <si>
    <t>arthro diagnosis
yes:1, no: 0</t>
  </si>
  <si>
    <t xml:space="preserve">ramp </t>
  </si>
  <si>
    <t xml:space="preserve">mm root </t>
  </si>
  <si>
    <t>LM root tear</t>
  </si>
  <si>
    <t xml:space="preserve">MM tear </t>
  </si>
  <si>
    <t xml:space="preserve">LM tear </t>
  </si>
  <si>
    <t xml:space="preserve">LM bucket </t>
  </si>
  <si>
    <t xml:space="preserve">MM bucket </t>
  </si>
  <si>
    <t>AS LM tear total</t>
  </si>
  <si>
    <t>21</t>
  </si>
  <si>
    <t>40</t>
  </si>
  <si>
    <t>37</t>
  </si>
  <si>
    <t>36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</si>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</sst>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_ "/>
    <numFmt numFmtId="166" formatCode="0_);[Red]\(0\)"/>
  </numFmts>
  <fonts count="18">
    <font>
      <sz val="11"/>
      <color theme="1"/>
      <name val="Calibri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Calibri"/>
      <family val="2"/>
      <charset val="129"/>
      <scheme val="minor"/>
    </font>
    <font>
      <sz val="11"/>
      <color rgb="FF000000"/>
      <name val="한컴바탕"/>
      <family val="3"/>
      <charset val="129"/>
    </font>
    <font>
      <sz val="11"/>
      <color theme="1"/>
      <name val="Calibri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2"/>
      <name val="Calibri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sz val="12"/>
      <color rgb="FF000000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 wrapText="1"/>
    </xf>
    <xf numFmtId="0" fontId="3" fillId="0" borderId="0">
      <alignment vertical="center" wrapText="1"/>
    </xf>
  </cellStyleXfs>
  <cellXfs count="4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0" fontId="4" fillId="8" borderId="2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66" fontId="4" fillId="6" borderId="2" xfId="0" applyNumberFormat="1" applyFont="1" applyFill="1" applyBorder="1" applyAlignment="1">
      <alignment horizontal="center" vertical="center" wrapText="1"/>
    </xf>
    <xf numFmtId="166" fontId="4" fillId="8" borderId="2" xfId="0" applyNumberFormat="1" applyFont="1" applyFill="1" applyBorder="1" applyAlignment="1">
      <alignment horizontal="center" vertical="center" wrapText="1"/>
    </xf>
    <xf numFmtId="0" fontId="12" fillId="0" borderId="1" xfId="1" applyNumberFormat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166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166" fontId="14" fillId="0" borderId="1" xfId="0" applyNumberFormat="1" applyFont="1" applyFill="1" applyBorder="1" applyAlignment="1">
      <alignment horizontal="center" vertical="center" wrapText="1"/>
    </xf>
    <xf numFmtId="0" fontId="12" fillId="3" borderId="6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horizontal="center" vertical="center" wrapText="1"/>
    </xf>
    <xf numFmtId="166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49" fontId="13" fillId="0" borderId="5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4" fillId="11" borderId="3" xfId="0" applyNumberFormat="1" applyFont="1" applyFill="1" applyBorder="1" applyAlignment="1">
      <alignment horizontal="center" vertical="center" wrapText="1"/>
    </xf>
    <xf numFmtId="0" fontId="4" fillId="14" borderId="2" xfId="0" applyNumberFormat="1" applyFont="1" applyFill="1" applyBorder="1" applyAlignment="1">
      <alignment horizontal="center" vertical="center" wrapText="1"/>
    </xf>
    <xf numFmtId="0" fontId="4" fillId="14" borderId="3" xfId="0" applyNumberFormat="1" applyFont="1" applyFill="1" applyBorder="1" applyAlignment="1">
      <alignment horizontal="center" vertical="center" wrapText="1"/>
    </xf>
    <xf numFmtId="0" fontId="4" fillId="14" borderId="4" xfId="0" applyNumberFormat="1" applyFont="1" applyFill="1" applyBorder="1" applyAlignment="1">
      <alignment horizontal="center" vertical="center" wrapText="1"/>
    </xf>
    <xf numFmtId="0" fontId="4" fillId="13" borderId="2" xfId="0" applyNumberFormat="1" applyFont="1" applyFill="1" applyBorder="1" applyAlignment="1">
      <alignment horizontal="center" vertical="center" wrapText="1"/>
    </xf>
    <xf numFmtId="0" fontId="4" fillId="13" borderId="3" xfId="0" applyNumberFormat="1" applyFont="1" applyFill="1" applyBorder="1" applyAlignment="1">
      <alignment horizontal="center" vertical="center" wrapText="1"/>
    </xf>
    <xf numFmtId="0" fontId="4" fillId="13" borderId="4" xfId="0" applyNumberFormat="1" applyFont="1" applyFill="1" applyBorder="1" applyAlignment="1">
      <alignment horizontal="center" vertical="center" wrapText="1"/>
    </xf>
    <xf numFmtId="0" fontId="4" fillId="7" borderId="3" xfId="0" applyNumberFormat="1" applyFont="1" applyFill="1" applyBorder="1" applyAlignment="1">
      <alignment horizontal="center" vertical="center" wrapText="1"/>
    </xf>
    <xf numFmtId="0" fontId="4" fillId="7" borderId="4" xfId="0" applyNumberFormat="1" applyFont="1" applyFill="1" applyBorder="1" applyAlignment="1">
      <alignment horizontal="center" vertical="center" wrapText="1"/>
    </xf>
    <xf numFmtId="0" fontId="4" fillId="9" borderId="2" xfId="0" applyNumberFormat="1" applyFont="1" applyFill="1" applyBorder="1" applyAlignment="1">
      <alignment horizontal="center" vertical="center" wrapText="1"/>
    </xf>
    <xf numFmtId="0" fontId="4" fillId="9" borderId="3" xfId="0" applyNumberFormat="1" applyFont="1" applyFill="1" applyBorder="1" applyAlignment="1">
      <alignment horizontal="center" vertical="center" wrapText="1"/>
    </xf>
    <xf numFmtId="0" fontId="4" fillId="9" borderId="4" xfId="0" applyNumberFormat="1" applyFont="1" applyFill="1" applyBorder="1" applyAlignment="1">
      <alignment horizontal="center" vertical="center" wrapText="1"/>
    </xf>
    <xf numFmtId="0" fontId="4" fillId="12" borderId="6" xfId="0" applyNumberFormat="1" applyFont="1" applyFill="1" applyBorder="1" applyAlignment="1">
      <alignment horizontal="center" vertical="center" wrapText="1"/>
    </xf>
    <xf numFmtId="0" fontId="4" fillId="12" borderId="0" xfId="0" applyNumberFormat="1" applyFont="1" applyFill="1" applyBorder="1" applyAlignment="1">
      <alignment horizontal="center" vertical="center" wrapText="1"/>
    </xf>
    <xf numFmtId="0" fontId="4" fillId="12" borderId="7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표준 100" xfId="3" xr:uid="{00000000-0005-0000-0000-000001000000}"/>
    <cellStyle name="표준 132" xfId="2" xr:uid="{00000000-0005-0000-0000-000002000000}"/>
    <cellStyle name="표준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3"/>
  <sheetViews>
    <sheetView tabSelected="1" zoomScale="90" zoomScaleNormal="90" workbookViewId="0">
      <selection activeCell="P25" sqref="P25"/>
    </sheetView>
  </sheetViews>
  <sheetFormatPr baseColWidth="10" defaultColWidth="8.83203125" defaultRowHeight="15"/>
  <cols>
    <col min="1" max="1" width="9" style="11" customWidth="1"/>
    <col min="2" max="2" width="10.83203125" style="17" customWidth="1"/>
    <col min="3" max="3" width="5.83203125" style="11" customWidth="1"/>
    <col min="4" max="5" width="6.5" style="11" customWidth="1"/>
    <col min="6" max="7" width="7.5" style="11" customWidth="1"/>
    <col min="8" max="9" width="8.6640625" style="11" customWidth="1"/>
    <col min="10" max="11" width="9.6640625" style="15" customWidth="1"/>
    <col min="12" max="12" width="10.1640625" style="11" customWidth="1"/>
    <col min="13" max="16" width="11" style="11" customWidth="1"/>
    <col min="17" max="18" width="11" style="16" customWidth="1"/>
    <col min="19" max="23" width="11" style="11" customWidth="1"/>
    <col min="24" max="24" width="11" style="16" customWidth="1"/>
    <col min="25" max="28" width="9" style="11" customWidth="1"/>
    <col min="29" max="29" width="13.33203125" style="11" customWidth="1"/>
    <col min="30" max="30" width="10.33203125" style="11" customWidth="1"/>
    <col min="31" max="31" width="13.83203125" style="11" bestFit="1" customWidth="1"/>
    <col min="32" max="32" width="9.6640625" style="11" customWidth="1"/>
    <col min="33" max="35" width="10.83203125" style="11" customWidth="1"/>
    <col min="36" max="36" width="9" style="11" customWidth="1"/>
    <col min="37" max="37" width="10.5" style="11" customWidth="1"/>
    <col min="38" max="40" width="9" style="11" customWidth="1"/>
    <col min="41" max="41" width="10.5" style="11" customWidth="1"/>
    <col min="42" max="42" width="11.5" style="11" customWidth="1"/>
    <col min="43" max="43" width="9" style="11" customWidth="1"/>
    <col min="44" max="44" width="10.5" style="11" customWidth="1"/>
    <col min="45" max="45" width="10.83203125" style="11" customWidth="1"/>
  </cols>
  <sheetData>
    <row r="1" spans="1:45" ht="49.5" customHeight="1">
      <c r="A1" s="46" t="s">
        <v>30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8"/>
      <c r="AF1" s="35" t="s">
        <v>29</v>
      </c>
      <c r="AG1" s="36"/>
      <c r="AH1" s="36"/>
      <c r="AI1" s="36"/>
      <c r="AJ1" s="36"/>
      <c r="AK1" s="36"/>
      <c r="AL1" s="36"/>
      <c r="AM1" s="36"/>
      <c r="AN1" s="37"/>
      <c r="AO1" s="20"/>
      <c r="AP1" s="20"/>
      <c r="AQ1" s="20"/>
      <c r="AR1" s="14"/>
      <c r="AS1" s="14"/>
    </row>
    <row r="2" spans="1:45" ht="48">
      <c r="A2" s="8" t="s">
        <v>55</v>
      </c>
      <c r="B2" s="9" t="s">
        <v>52</v>
      </c>
      <c r="C2" s="8" t="s">
        <v>53</v>
      </c>
      <c r="D2" s="8" t="s">
        <v>54</v>
      </c>
      <c r="E2" s="8" t="s">
        <v>56</v>
      </c>
      <c r="F2" s="10" t="s">
        <v>57</v>
      </c>
      <c r="G2" s="10" t="s">
        <v>58</v>
      </c>
      <c r="H2" s="10" t="s">
        <v>10</v>
      </c>
      <c r="I2" s="10" t="s">
        <v>59</v>
      </c>
      <c r="J2" s="5" t="s">
        <v>14</v>
      </c>
      <c r="K2" s="5" t="s">
        <v>14</v>
      </c>
      <c r="L2" s="25" t="s">
        <v>26</v>
      </c>
      <c r="M2" s="2" t="s">
        <v>11</v>
      </c>
      <c r="N2" s="2" t="s">
        <v>15</v>
      </c>
      <c r="O2" s="34" t="s">
        <v>32</v>
      </c>
      <c r="P2" s="3" t="s">
        <v>12</v>
      </c>
      <c r="Q2" s="6" t="s">
        <v>16</v>
      </c>
      <c r="R2" s="6" t="s">
        <v>16</v>
      </c>
      <c r="S2" s="41" t="s">
        <v>28</v>
      </c>
      <c r="T2" s="41"/>
      <c r="U2" s="41"/>
      <c r="V2" s="42"/>
      <c r="W2" s="4" t="s">
        <v>13</v>
      </c>
      <c r="X2" s="7" t="s">
        <v>17</v>
      </c>
      <c r="Y2" s="43" t="s">
        <v>63</v>
      </c>
      <c r="Z2" s="44"/>
      <c r="AA2" s="44"/>
      <c r="AB2" s="45"/>
      <c r="AC2" s="11" t="s">
        <v>64</v>
      </c>
      <c r="AD2" s="1" t="s">
        <v>65</v>
      </c>
      <c r="AE2" s="12" t="s">
        <v>27</v>
      </c>
      <c r="AF2" s="38" t="s">
        <v>66</v>
      </c>
      <c r="AG2" s="39"/>
      <c r="AH2" s="39"/>
      <c r="AI2" s="39"/>
      <c r="AJ2" s="39"/>
      <c r="AK2" s="39"/>
      <c r="AL2" s="39"/>
      <c r="AM2" s="39"/>
      <c r="AN2" s="40"/>
      <c r="AO2" s="20"/>
      <c r="AP2" s="20"/>
      <c r="AQ2" s="20"/>
      <c r="AR2" s="14"/>
      <c r="AS2" s="14"/>
    </row>
    <row r="3" spans="1:45" s="28" customFormat="1" ht="48">
      <c r="A3" s="8"/>
      <c r="B3" s="9"/>
      <c r="C3" s="8"/>
      <c r="D3" s="8"/>
      <c r="E3" s="8"/>
      <c r="F3" s="18"/>
      <c r="G3" s="18"/>
      <c r="H3" s="18"/>
      <c r="I3" s="18"/>
      <c r="J3" s="26"/>
      <c r="K3" s="26"/>
      <c r="L3" s="18" t="s">
        <v>9</v>
      </c>
      <c r="M3" s="18"/>
      <c r="N3" s="18"/>
      <c r="O3" s="13" t="s">
        <v>60</v>
      </c>
      <c r="P3" s="18" t="s">
        <v>31</v>
      </c>
      <c r="Q3" s="27" t="s">
        <v>61</v>
      </c>
      <c r="R3" s="27" t="s">
        <v>62</v>
      </c>
      <c r="S3" s="18" t="s">
        <v>5</v>
      </c>
      <c r="T3" s="18" t="s">
        <v>7</v>
      </c>
      <c r="U3" s="18" t="s">
        <v>4</v>
      </c>
      <c r="V3" s="18" t="s">
        <v>8</v>
      </c>
      <c r="W3" s="18" t="s">
        <v>6</v>
      </c>
      <c r="X3" s="27"/>
      <c r="Y3" s="13" t="s">
        <v>0</v>
      </c>
      <c r="Z3" s="13" t="s">
        <v>1</v>
      </c>
      <c r="AA3" s="13" t="s">
        <v>2</v>
      </c>
      <c r="AB3" s="13" t="s">
        <v>3</v>
      </c>
      <c r="AC3" s="13"/>
      <c r="AD3" s="13"/>
      <c r="AE3" s="13"/>
      <c r="AF3" s="13" t="s">
        <v>67</v>
      </c>
      <c r="AG3" s="13" t="s">
        <v>68</v>
      </c>
      <c r="AH3" s="13" t="s">
        <v>69</v>
      </c>
      <c r="AI3" s="13" t="s">
        <v>70</v>
      </c>
      <c r="AJ3" s="13" t="s">
        <v>71</v>
      </c>
      <c r="AK3" s="13" t="s">
        <v>72</v>
      </c>
      <c r="AL3" s="13" t="s">
        <v>73</v>
      </c>
      <c r="AM3" s="13" t="s">
        <v>74</v>
      </c>
      <c r="AN3" s="13" t="s">
        <v>25</v>
      </c>
      <c r="AO3" s="20"/>
      <c r="AP3" s="20"/>
      <c r="AQ3" s="20"/>
      <c r="AR3" s="14"/>
      <c r="AS3" s="14"/>
    </row>
    <row r="4" spans="1:45" s="28" customFormat="1" ht="17">
      <c r="A4" s="29" t="s">
        <v>33</v>
      </c>
      <c r="B4" s="29" t="s">
        <v>42</v>
      </c>
      <c r="C4" s="29" t="s">
        <v>20</v>
      </c>
      <c r="D4" s="29" t="s">
        <v>79</v>
      </c>
      <c r="E4" s="20">
        <v>1</v>
      </c>
      <c r="F4" s="21">
        <v>147</v>
      </c>
      <c r="G4" s="21">
        <v>56.4</v>
      </c>
      <c r="H4" s="20">
        <f t="shared" ref="H4:H13" si="0">G4/((F4/100)*(F4/100))</f>
        <v>26.100236012772456</v>
      </c>
      <c r="I4" s="20">
        <v>1</v>
      </c>
      <c r="J4" s="22">
        <v>5</v>
      </c>
      <c r="K4" s="22">
        <v>1</v>
      </c>
      <c r="L4" s="20">
        <v>1</v>
      </c>
      <c r="M4" s="20">
        <v>2</v>
      </c>
      <c r="N4" s="20">
        <v>1</v>
      </c>
      <c r="O4" s="20">
        <v>0</v>
      </c>
      <c r="P4" s="23">
        <v>-5.0999999999999996</v>
      </c>
      <c r="Q4" s="19">
        <v>0</v>
      </c>
      <c r="R4" s="19" t="str">
        <f>IF(P4&lt;=-3,"0","1")</f>
        <v>0</v>
      </c>
      <c r="S4" s="23">
        <v>4.5</v>
      </c>
      <c r="T4" s="23">
        <v>3.4</v>
      </c>
      <c r="U4" s="23">
        <v>8.5</v>
      </c>
      <c r="V4" s="23">
        <v>6.8</v>
      </c>
      <c r="W4" s="20">
        <v>15.96</v>
      </c>
      <c r="X4" s="19">
        <v>1</v>
      </c>
      <c r="Y4" s="20">
        <v>0</v>
      </c>
      <c r="Z4" s="20">
        <v>1</v>
      </c>
      <c r="AA4" s="20">
        <v>0</v>
      </c>
      <c r="AB4" s="20">
        <v>1</v>
      </c>
      <c r="AC4" s="20">
        <v>0</v>
      </c>
      <c r="AD4" s="20">
        <v>0</v>
      </c>
      <c r="AE4" s="20">
        <v>0.77357811375089991</v>
      </c>
      <c r="AF4" s="20">
        <v>1</v>
      </c>
      <c r="AG4" s="20">
        <v>0</v>
      </c>
      <c r="AH4" s="20">
        <v>0</v>
      </c>
      <c r="AI4" s="20">
        <v>1</v>
      </c>
      <c r="AJ4" s="20">
        <v>0</v>
      </c>
      <c r="AK4" s="20">
        <v>0</v>
      </c>
      <c r="AL4" s="20">
        <v>0</v>
      </c>
      <c r="AM4" s="20">
        <v>0</v>
      </c>
      <c r="AN4" s="20">
        <v>1</v>
      </c>
      <c r="AO4" s="20"/>
      <c r="AP4" s="20"/>
      <c r="AQ4" s="20"/>
      <c r="AR4" s="14"/>
      <c r="AS4" s="14"/>
    </row>
    <row r="5" spans="1:45" s="28" customFormat="1" ht="17">
      <c r="A5" s="29" t="s">
        <v>34</v>
      </c>
      <c r="B5" s="29" t="s">
        <v>43</v>
      </c>
      <c r="C5" s="29" t="s">
        <v>19</v>
      </c>
      <c r="D5" s="29" t="s">
        <v>78</v>
      </c>
      <c r="E5" s="30">
        <v>1</v>
      </c>
      <c r="F5" s="21">
        <v>178</v>
      </c>
      <c r="G5" s="21">
        <v>79.650000000000006</v>
      </c>
      <c r="H5" s="20">
        <f t="shared" si="0"/>
        <v>25.138871354626943</v>
      </c>
      <c r="I5" s="20">
        <v>1</v>
      </c>
      <c r="J5" s="22">
        <v>2</v>
      </c>
      <c r="K5" s="22">
        <v>0</v>
      </c>
      <c r="L5" s="20">
        <v>0</v>
      </c>
      <c r="M5" s="20">
        <v>2</v>
      </c>
      <c r="N5" s="20">
        <v>1</v>
      </c>
      <c r="O5" s="20">
        <v>0</v>
      </c>
      <c r="P5" s="23">
        <v>-4.4000000000000004</v>
      </c>
      <c r="Q5" s="19">
        <v>0</v>
      </c>
      <c r="R5" s="19" t="str">
        <f t="shared" ref="R5:R13" si="1">IF(P5&lt;=-3,"0","1")</f>
        <v>0</v>
      </c>
      <c r="S5" s="23">
        <v>4.8</v>
      </c>
      <c r="T5" s="23">
        <v>6.9</v>
      </c>
      <c r="U5" s="23">
        <v>2.2999999999999998</v>
      </c>
      <c r="V5" s="23">
        <v>2.9</v>
      </c>
      <c r="W5" s="20">
        <v>6.1</v>
      </c>
      <c r="X5" s="19">
        <v>1</v>
      </c>
      <c r="Y5" s="20">
        <v>0</v>
      </c>
      <c r="Z5" s="20">
        <v>0</v>
      </c>
      <c r="AA5" s="20">
        <v>0</v>
      </c>
      <c r="AB5" s="20">
        <v>1</v>
      </c>
      <c r="AC5" s="20">
        <v>0</v>
      </c>
      <c r="AD5" s="20">
        <v>0</v>
      </c>
      <c r="AE5" s="20">
        <v>0.75843724023275139</v>
      </c>
      <c r="AF5" s="20">
        <v>1</v>
      </c>
      <c r="AG5" s="20">
        <v>0</v>
      </c>
      <c r="AH5" s="20">
        <v>0</v>
      </c>
      <c r="AI5" s="20">
        <v>1</v>
      </c>
      <c r="AJ5" s="20">
        <v>0</v>
      </c>
      <c r="AK5" s="20">
        <v>0</v>
      </c>
      <c r="AL5" s="20">
        <v>0</v>
      </c>
      <c r="AM5" s="20">
        <v>0</v>
      </c>
      <c r="AN5" s="20">
        <v>1</v>
      </c>
      <c r="AO5" s="20"/>
      <c r="AP5" s="20"/>
      <c r="AQ5" s="20"/>
      <c r="AR5" s="14"/>
      <c r="AS5" s="14"/>
    </row>
    <row r="6" spans="1:45" s="28" customFormat="1" ht="17">
      <c r="A6" s="29" t="s">
        <v>35</v>
      </c>
      <c r="B6" s="29" t="s">
        <v>44</v>
      </c>
      <c r="C6" s="29" t="s">
        <v>20</v>
      </c>
      <c r="D6" s="29" t="s">
        <v>24</v>
      </c>
      <c r="E6" s="20">
        <v>1</v>
      </c>
      <c r="F6" s="21">
        <v>158</v>
      </c>
      <c r="G6" s="21">
        <v>60</v>
      </c>
      <c r="H6" s="20">
        <f t="shared" si="0"/>
        <v>24.034609838166958</v>
      </c>
      <c r="I6" s="20">
        <v>0</v>
      </c>
      <c r="J6" s="22">
        <v>0</v>
      </c>
      <c r="K6" s="22">
        <v>0</v>
      </c>
      <c r="L6" s="20">
        <v>0</v>
      </c>
      <c r="M6" s="20">
        <v>2</v>
      </c>
      <c r="N6" s="20">
        <v>1</v>
      </c>
      <c r="O6" s="20">
        <v>0</v>
      </c>
      <c r="P6" s="23">
        <v>-2</v>
      </c>
      <c r="Q6" s="19">
        <v>0</v>
      </c>
      <c r="R6" s="19" t="str">
        <f t="shared" si="1"/>
        <v>1</v>
      </c>
      <c r="S6" s="23">
        <v>6.5</v>
      </c>
      <c r="T6" s="23">
        <v>7.8</v>
      </c>
      <c r="U6" s="23">
        <v>2.9</v>
      </c>
      <c r="V6" s="23">
        <v>2.2000000000000002</v>
      </c>
      <c r="W6" s="20">
        <v>2.17</v>
      </c>
      <c r="X6" s="19">
        <v>0</v>
      </c>
      <c r="Y6" s="20">
        <v>0</v>
      </c>
      <c r="Z6" s="20">
        <v>0</v>
      </c>
      <c r="AA6" s="20">
        <v>1</v>
      </c>
      <c r="AB6" s="20">
        <v>1</v>
      </c>
      <c r="AC6" s="20">
        <v>0</v>
      </c>
      <c r="AD6" s="20">
        <v>0</v>
      </c>
      <c r="AE6" s="20">
        <v>0.74233587557948255</v>
      </c>
      <c r="AF6" s="20">
        <v>1</v>
      </c>
      <c r="AG6" s="20">
        <v>0</v>
      </c>
      <c r="AH6" s="20">
        <v>0</v>
      </c>
      <c r="AI6" s="20">
        <v>1</v>
      </c>
      <c r="AJ6" s="20">
        <v>1</v>
      </c>
      <c r="AK6" s="20">
        <v>0</v>
      </c>
      <c r="AL6" s="20">
        <v>0</v>
      </c>
      <c r="AM6" s="20">
        <v>1</v>
      </c>
      <c r="AN6" s="20">
        <v>1</v>
      </c>
      <c r="AO6" s="20"/>
      <c r="AP6" s="20"/>
      <c r="AQ6" s="20"/>
      <c r="AR6" s="14"/>
      <c r="AS6" s="14"/>
    </row>
    <row r="7" spans="1:45" s="28" customFormat="1" ht="18">
      <c r="A7" s="29" t="s">
        <v>36</v>
      </c>
      <c r="B7" s="29" t="s">
        <v>45</v>
      </c>
      <c r="C7" s="29" t="s">
        <v>19</v>
      </c>
      <c r="D7" s="29" t="s">
        <v>78</v>
      </c>
      <c r="E7" s="20">
        <v>1</v>
      </c>
      <c r="F7" s="31">
        <v>178</v>
      </c>
      <c r="G7" s="31">
        <v>74</v>
      </c>
      <c r="H7" s="20">
        <f t="shared" si="0"/>
        <v>23.355636914530994</v>
      </c>
      <c r="I7" s="20">
        <v>0</v>
      </c>
      <c r="J7" s="22">
        <v>4</v>
      </c>
      <c r="K7" s="22">
        <v>1</v>
      </c>
      <c r="L7" s="20">
        <v>1</v>
      </c>
      <c r="M7" s="32">
        <v>2</v>
      </c>
      <c r="N7" s="32">
        <v>1</v>
      </c>
      <c r="O7" s="32">
        <v>0</v>
      </c>
      <c r="P7" s="33">
        <v>-2.1</v>
      </c>
      <c r="Q7" s="24">
        <v>0</v>
      </c>
      <c r="R7" s="19" t="str">
        <f t="shared" si="1"/>
        <v>1</v>
      </c>
      <c r="S7" s="33">
        <v>6.3</v>
      </c>
      <c r="T7" s="33">
        <v>4.4000000000000004</v>
      </c>
      <c r="U7" s="33">
        <v>7.2</v>
      </c>
      <c r="V7" s="33">
        <v>3.4</v>
      </c>
      <c r="W7" s="32">
        <v>3.26</v>
      </c>
      <c r="X7" s="24">
        <v>0</v>
      </c>
      <c r="Y7" s="20">
        <v>0</v>
      </c>
      <c r="Z7" s="20">
        <v>1</v>
      </c>
      <c r="AA7" s="20">
        <v>0</v>
      </c>
      <c r="AB7" s="20">
        <v>1</v>
      </c>
      <c r="AC7" s="20">
        <v>0</v>
      </c>
      <c r="AD7" s="20">
        <v>0</v>
      </c>
      <c r="AE7" s="20">
        <v>0.68432636377928002</v>
      </c>
      <c r="AF7" s="20">
        <v>1</v>
      </c>
      <c r="AG7" s="20">
        <v>0</v>
      </c>
      <c r="AH7" s="20">
        <v>0</v>
      </c>
      <c r="AI7" s="20">
        <v>1</v>
      </c>
      <c r="AJ7" s="20">
        <v>0</v>
      </c>
      <c r="AK7" s="20">
        <v>0</v>
      </c>
      <c r="AL7" s="20">
        <v>0</v>
      </c>
      <c r="AM7" s="20">
        <v>0</v>
      </c>
      <c r="AN7" s="20">
        <v>1</v>
      </c>
      <c r="AO7" s="20"/>
      <c r="AP7" s="20"/>
      <c r="AQ7" s="20"/>
      <c r="AR7" s="14"/>
      <c r="AS7" s="14"/>
    </row>
    <row r="8" spans="1:45" s="28" customFormat="1" ht="17">
      <c r="A8" s="29" t="s">
        <v>37</v>
      </c>
      <c r="B8" s="29" t="s">
        <v>46</v>
      </c>
      <c r="C8" s="29" t="s">
        <v>19</v>
      </c>
      <c r="D8" s="29" t="s">
        <v>23</v>
      </c>
      <c r="E8" s="20">
        <v>0</v>
      </c>
      <c r="F8" s="21">
        <v>177</v>
      </c>
      <c r="G8" s="21">
        <v>65</v>
      </c>
      <c r="H8" s="20">
        <f t="shared" si="0"/>
        <v>20.747550193111813</v>
      </c>
      <c r="I8" s="20">
        <v>0</v>
      </c>
      <c r="J8" s="22">
        <v>3</v>
      </c>
      <c r="K8" s="22">
        <v>1</v>
      </c>
      <c r="L8" s="20">
        <v>1</v>
      </c>
      <c r="M8" s="20">
        <v>2</v>
      </c>
      <c r="N8" s="20">
        <v>1</v>
      </c>
      <c r="O8" s="20">
        <v>0</v>
      </c>
      <c r="P8" s="23">
        <v>0.5</v>
      </c>
      <c r="Q8" s="19">
        <v>1</v>
      </c>
      <c r="R8" s="19" t="str">
        <f t="shared" si="1"/>
        <v>1</v>
      </c>
      <c r="S8" s="23">
        <v>5.9</v>
      </c>
      <c r="T8" s="23">
        <v>4.0999999999999996</v>
      </c>
      <c r="U8" s="23">
        <v>0.5</v>
      </c>
      <c r="V8" s="23">
        <v>1</v>
      </c>
      <c r="W8" s="20">
        <v>2.39</v>
      </c>
      <c r="X8" s="19">
        <v>0</v>
      </c>
      <c r="Y8" s="20">
        <v>1</v>
      </c>
      <c r="Z8" s="20">
        <v>0</v>
      </c>
      <c r="AA8" s="20">
        <v>1</v>
      </c>
      <c r="AB8" s="20">
        <v>0</v>
      </c>
      <c r="AC8" s="20">
        <v>0</v>
      </c>
      <c r="AD8" s="20">
        <v>1</v>
      </c>
      <c r="AE8" s="20">
        <v>0.75635463000000003</v>
      </c>
      <c r="AF8" s="20">
        <v>1</v>
      </c>
      <c r="AG8" s="20">
        <v>0</v>
      </c>
      <c r="AH8" s="20">
        <v>0</v>
      </c>
      <c r="AI8" s="20">
        <v>1</v>
      </c>
      <c r="AJ8" s="20">
        <v>1</v>
      </c>
      <c r="AK8" s="20">
        <v>0</v>
      </c>
      <c r="AL8" s="20">
        <v>0</v>
      </c>
      <c r="AM8" s="20">
        <v>1</v>
      </c>
      <c r="AN8" s="20">
        <v>1</v>
      </c>
      <c r="AO8" s="11"/>
      <c r="AP8" s="11"/>
      <c r="AQ8" s="11"/>
      <c r="AR8" s="11"/>
      <c r="AS8" s="11"/>
    </row>
    <row r="9" spans="1:45" s="28" customFormat="1" ht="17">
      <c r="A9" s="29" t="s">
        <v>18</v>
      </c>
      <c r="B9" s="29" t="s">
        <v>47</v>
      </c>
      <c r="C9" s="29" t="s">
        <v>19</v>
      </c>
      <c r="D9" s="29" t="s">
        <v>21</v>
      </c>
      <c r="E9" s="20">
        <v>0</v>
      </c>
      <c r="F9" s="21">
        <v>180</v>
      </c>
      <c r="G9" s="21">
        <v>78</v>
      </c>
      <c r="H9" s="20">
        <f t="shared" si="0"/>
        <v>24.074074074074073</v>
      </c>
      <c r="I9" s="20">
        <v>0</v>
      </c>
      <c r="J9" s="22">
        <v>4</v>
      </c>
      <c r="K9" s="22">
        <v>1</v>
      </c>
      <c r="L9" s="20">
        <v>1</v>
      </c>
      <c r="M9" s="20">
        <v>2</v>
      </c>
      <c r="N9" s="20">
        <v>1</v>
      </c>
      <c r="O9" s="20">
        <v>0</v>
      </c>
      <c r="P9" s="23">
        <v>-1.4</v>
      </c>
      <c r="Q9" s="19">
        <v>0</v>
      </c>
      <c r="R9" s="19" t="str">
        <f t="shared" si="1"/>
        <v>1</v>
      </c>
      <c r="S9" s="23">
        <v>4.0999999999999996</v>
      </c>
      <c r="T9" s="23">
        <v>3.4</v>
      </c>
      <c r="U9" s="23">
        <v>3</v>
      </c>
      <c r="V9" s="23">
        <v>0.8</v>
      </c>
      <c r="W9" s="20">
        <v>1.17</v>
      </c>
      <c r="X9" s="19">
        <v>0</v>
      </c>
      <c r="Y9" s="20">
        <v>0</v>
      </c>
      <c r="Z9" s="20">
        <v>0</v>
      </c>
      <c r="AA9" s="20">
        <v>1</v>
      </c>
      <c r="AB9" s="20">
        <v>1</v>
      </c>
      <c r="AC9" s="20">
        <v>0</v>
      </c>
      <c r="AD9" s="20">
        <v>0</v>
      </c>
      <c r="AE9" s="20">
        <v>0.71361364304616293</v>
      </c>
      <c r="AF9" s="20">
        <v>1</v>
      </c>
      <c r="AG9" s="20">
        <v>0</v>
      </c>
      <c r="AH9" s="20">
        <v>0</v>
      </c>
      <c r="AI9" s="20">
        <v>1</v>
      </c>
      <c r="AJ9" s="20">
        <v>0</v>
      </c>
      <c r="AK9" s="20">
        <v>0</v>
      </c>
      <c r="AL9" s="20">
        <v>0</v>
      </c>
      <c r="AM9" s="20">
        <v>0</v>
      </c>
      <c r="AN9" s="20">
        <v>1</v>
      </c>
      <c r="AO9" s="11"/>
      <c r="AP9" s="11"/>
      <c r="AQ9" s="11"/>
      <c r="AR9" s="11"/>
      <c r="AS9" s="11"/>
    </row>
    <row r="10" spans="1:45" s="28" customFormat="1" ht="17">
      <c r="A10" s="29" t="s">
        <v>38</v>
      </c>
      <c r="B10" s="29" t="s">
        <v>48</v>
      </c>
      <c r="C10" s="29" t="s">
        <v>19</v>
      </c>
      <c r="D10" s="29" t="s">
        <v>22</v>
      </c>
      <c r="E10" s="30">
        <v>1</v>
      </c>
      <c r="F10" s="21">
        <v>165</v>
      </c>
      <c r="G10" s="21">
        <v>64</v>
      </c>
      <c r="H10" s="20">
        <f t="shared" si="0"/>
        <v>23.507805325987146</v>
      </c>
      <c r="I10" s="20">
        <v>0</v>
      </c>
      <c r="J10" s="22">
        <v>6</v>
      </c>
      <c r="K10" s="22">
        <v>1</v>
      </c>
      <c r="L10" s="20">
        <v>1</v>
      </c>
      <c r="M10" s="20">
        <v>1</v>
      </c>
      <c r="N10" s="20">
        <v>0</v>
      </c>
      <c r="O10" s="20">
        <v>1</v>
      </c>
      <c r="P10" s="23">
        <v>-4.8</v>
      </c>
      <c r="Q10" s="19">
        <v>0</v>
      </c>
      <c r="R10" s="19" t="str">
        <f t="shared" si="1"/>
        <v>0</v>
      </c>
      <c r="S10" s="23">
        <v>4.0999999999999996</v>
      </c>
      <c r="T10" s="23">
        <v>4.4000000000000004</v>
      </c>
      <c r="U10" s="23">
        <v>3.8</v>
      </c>
      <c r="V10" s="23">
        <v>1.4</v>
      </c>
      <c r="W10" s="20">
        <v>4.26</v>
      </c>
      <c r="X10" s="19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0.71599153567110041</v>
      </c>
      <c r="AF10" s="20">
        <v>1</v>
      </c>
      <c r="AG10" s="20">
        <v>0</v>
      </c>
      <c r="AH10" s="20">
        <v>0</v>
      </c>
      <c r="AI10" s="20">
        <v>1</v>
      </c>
      <c r="AJ10" s="20">
        <v>0</v>
      </c>
      <c r="AK10" s="20">
        <v>0</v>
      </c>
      <c r="AL10" s="20">
        <v>0</v>
      </c>
      <c r="AM10" s="20">
        <v>0</v>
      </c>
      <c r="AN10" s="20">
        <v>1</v>
      </c>
      <c r="AO10" s="11"/>
      <c r="AP10" s="11"/>
      <c r="AQ10" s="11"/>
      <c r="AR10" s="11"/>
      <c r="AS10" s="11"/>
    </row>
    <row r="11" spans="1:45" s="28" customFormat="1" ht="17">
      <c r="A11" s="29" t="s">
        <v>39</v>
      </c>
      <c r="B11" s="29" t="s">
        <v>49</v>
      </c>
      <c r="C11" s="29" t="s">
        <v>19</v>
      </c>
      <c r="D11" s="29" t="s">
        <v>77</v>
      </c>
      <c r="E11" s="20">
        <v>1</v>
      </c>
      <c r="F11" s="21">
        <v>172</v>
      </c>
      <c r="G11" s="21">
        <v>75</v>
      </c>
      <c r="H11" s="20">
        <f t="shared" si="0"/>
        <v>25.351541373715524</v>
      </c>
      <c r="I11" s="20">
        <v>1</v>
      </c>
      <c r="J11" s="22">
        <v>18</v>
      </c>
      <c r="K11" s="22">
        <v>1</v>
      </c>
      <c r="L11" s="20">
        <v>0</v>
      </c>
      <c r="M11" s="20">
        <v>3</v>
      </c>
      <c r="N11" s="20">
        <v>1</v>
      </c>
      <c r="O11" s="20">
        <v>0</v>
      </c>
      <c r="P11" s="23">
        <v>-0.6</v>
      </c>
      <c r="Q11" s="19">
        <v>0</v>
      </c>
      <c r="R11" s="19" t="str">
        <f t="shared" si="1"/>
        <v>1</v>
      </c>
      <c r="S11" s="23">
        <v>5.2</v>
      </c>
      <c r="T11" s="23">
        <v>5.3</v>
      </c>
      <c r="U11" s="23">
        <v>3.6</v>
      </c>
      <c r="V11" s="23">
        <v>2</v>
      </c>
      <c r="W11" s="20">
        <v>13.2</v>
      </c>
      <c r="X11" s="19">
        <v>1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0.67453996154902507</v>
      </c>
      <c r="AF11" s="20">
        <v>1</v>
      </c>
      <c r="AG11" s="20">
        <v>0</v>
      </c>
      <c r="AH11" s="20">
        <v>0</v>
      </c>
      <c r="AI11" s="20">
        <v>1</v>
      </c>
      <c r="AJ11" s="20">
        <v>0</v>
      </c>
      <c r="AK11" s="20">
        <v>0</v>
      </c>
      <c r="AL11" s="20">
        <v>0</v>
      </c>
      <c r="AM11" s="20">
        <v>0</v>
      </c>
      <c r="AN11" s="20">
        <v>1</v>
      </c>
      <c r="AO11" s="11"/>
      <c r="AP11" s="11"/>
      <c r="AQ11" s="11"/>
      <c r="AR11" s="11"/>
      <c r="AS11" s="11"/>
    </row>
    <row r="12" spans="1:45" s="28" customFormat="1" ht="17">
      <c r="A12" s="29" t="s">
        <v>40</v>
      </c>
      <c r="B12" s="29" t="s">
        <v>50</v>
      </c>
      <c r="C12" s="29" t="s">
        <v>19</v>
      </c>
      <c r="D12" s="29" t="s">
        <v>76</v>
      </c>
      <c r="E12" s="20">
        <v>1</v>
      </c>
      <c r="F12" s="21">
        <v>176</v>
      </c>
      <c r="G12" s="21">
        <v>86</v>
      </c>
      <c r="H12" s="20">
        <f t="shared" si="0"/>
        <v>27.763429752066116</v>
      </c>
      <c r="I12" s="20">
        <v>1</v>
      </c>
      <c r="J12" s="22">
        <v>1</v>
      </c>
      <c r="K12" s="22">
        <v>0</v>
      </c>
      <c r="L12" s="20">
        <v>1</v>
      </c>
      <c r="M12" s="20">
        <v>2</v>
      </c>
      <c r="N12" s="20">
        <v>1</v>
      </c>
      <c r="O12" s="20">
        <v>1</v>
      </c>
      <c r="P12" s="23">
        <v>2.7</v>
      </c>
      <c r="Q12" s="19">
        <v>1</v>
      </c>
      <c r="R12" s="19" t="str">
        <f t="shared" si="1"/>
        <v>1</v>
      </c>
      <c r="S12" s="23">
        <v>6.7</v>
      </c>
      <c r="T12" s="23">
        <v>6.5</v>
      </c>
      <c r="U12" s="23">
        <v>9.1999999999999993</v>
      </c>
      <c r="V12" s="23">
        <v>1.9</v>
      </c>
      <c r="W12" s="20">
        <v>2.56</v>
      </c>
      <c r="X12" s="19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0.72670725251455792</v>
      </c>
      <c r="AF12" s="20">
        <v>1</v>
      </c>
      <c r="AG12" s="20">
        <v>0</v>
      </c>
      <c r="AH12" s="20">
        <v>1</v>
      </c>
      <c r="AI12" s="20">
        <v>1</v>
      </c>
      <c r="AJ12" s="20">
        <v>0</v>
      </c>
      <c r="AK12" s="20">
        <v>0</v>
      </c>
      <c r="AL12" s="20">
        <v>0</v>
      </c>
      <c r="AM12" s="20">
        <v>1</v>
      </c>
      <c r="AN12" s="20">
        <v>1</v>
      </c>
      <c r="AO12" s="11"/>
      <c r="AP12" s="11"/>
      <c r="AQ12" s="11"/>
      <c r="AR12" s="11"/>
      <c r="AS12" s="11"/>
    </row>
    <row r="13" spans="1:45" s="28" customFormat="1" ht="17">
      <c r="A13" s="29" t="s">
        <v>41</v>
      </c>
      <c r="B13" s="29" t="s">
        <v>51</v>
      </c>
      <c r="C13" s="29" t="s">
        <v>19</v>
      </c>
      <c r="D13" s="29" t="s">
        <v>75</v>
      </c>
      <c r="E13" s="20">
        <v>0</v>
      </c>
      <c r="F13" s="21">
        <v>178</v>
      </c>
      <c r="G13" s="21">
        <v>100</v>
      </c>
      <c r="H13" s="20">
        <f t="shared" si="0"/>
        <v>31.561671506122963</v>
      </c>
      <c r="I13" s="20">
        <v>1</v>
      </c>
      <c r="J13" s="22">
        <v>6</v>
      </c>
      <c r="K13" s="22">
        <v>1</v>
      </c>
      <c r="L13" s="20">
        <v>0</v>
      </c>
      <c r="M13" s="20">
        <v>3</v>
      </c>
      <c r="N13" s="20">
        <v>1</v>
      </c>
      <c r="O13" s="20">
        <v>0</v>
      </c>
      <c r="P13" s="23">
        <v>-3.4</v>
      </c>
      <c r="Q13" s="19">
        <v>0</v>
      </c>
      <c r="R13" s="19" t="str">
        <f t="shared" si="1"/>
        <v>0</v>
      </c>
      <c r="S13" s="23">
        <v>6.9</v>
      </c>
      <c r="T13" s="23">
        <v>6.5</v>
      </c>
      <c r="U13" s="23">
        <v>1.4</v>
      </c>
      <c r="V13" s="23">
        <v>-3.6</v>
      </c>
      <c r="W13" s="20">
        <v>8.5</v>
      </c>
      <c r="X13" s="19">
        <v>1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0.72383427169048653</v>
      </c>
      <c r="AF13" s="20">
        <v>1</v>
      </c>
      <c r="AG13" s="20">
        <v>1</v>
      </c>
      <c r="AH13" s="20">
        <v>0</v>
      </c>
      <c r="AI13" s="20">
        <v>1</v>
      </c>
      <c r="AJ13" s="20">
        <v>1</v>
      </c>
      <c r="AK13" s="20">
        <v>0</v>
      </c>
      <c r="AL13" s="20">
        <v>0</v>
      </c>
      <c r="AM13" s="20">
        <v>1</v>
      </c>
      <c r="AN13" s="20">
        <v>1</v>
      </c>
      <c r="AO13" s="11"/>
      <c r="AP13" s="11"/>
      <c r="AQ13" s="11"/>
      <c r="AR13" s="11"/>
      <c r="AS13" s="11"/>
    </row>
    <row r="14" spans="1:45" s="28" customFormat="1" ht="16">
      <c r="A14" s="29"/>
      <c r="B14" s="29"/>
      <c r="C14" s="29"/>
      <c r="D14" s="29"/>
      <c r="E14" s="20"/>
      <c r="F14" s="21"/>
      <c r="G14" s="21"/>
      <c r="H14" s="20"/>
      <c r="I14" s="20"/>
      <c r="J14" s="22"/>
      <c r="K14" s="22"/>
      <c r="L14" s="20"/>
      <c r="M14" s="20"/>
      <c r="N14" s="20"/>
      <c r="O14" s="20"/>
      <c r="P14" s="23"/>
      <c r="Q14" s="19"/>
      <c r="R14" s="19"/>
      <c r="S14" s="23"/>
      <c r="T14" s="23"/>
      <c r="U14" s="23"/>
      <c r="V14" s="23"/>
      <c r="W14" s="20"/>
      <c r="X14" s="19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14"/>
      <c r="AS14" s="14"/>
    </row>
    <row r="15" spans="1:45" s="28" customFormat="1" ht="16">
      <c r="A15" s="29"/>
      <c r="B15" s="29"/>
      <c r="C15" s="29"/>
      <c r="D15" s="29"/>
      <c r="E15" s="30"/>
      <c r="F15" s="21"/>
      <c r="G15" s="21"/>
      <c r="H15" s="20"/>
      <c r="I15" s="20"/>
      <c r="J15" s="22"/>
      <c r="K15" s="22"/>
      <c r="L15" s="20"/>
      <c r="M15" s="20"/>
      <c r="N15" s="20"/>
      <c r="O15" s="20"/>
      <c r="P15" s="23"/>
      <c r="Q15" s="19"/>
      <c r="R15" s="19"/>
      <c r="S15" s="23"/>
      <c r="T15" s="23"/>
      <c r="U15" s="23"/>
      <c r="V15" s="23"/>
      <c r="W15" s="20"/>
      <c r="X15" s="19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14"/>
      <c r="AS15" s="14"/>
    </row>
    <row r="16" spans="1:45" s="28" customFormat="1" ht="16">
      <c r="A16" s="29"/>
      <c r="B16" s="29"/>
      <c r="C16" s="29"/>
      <c r="D16" s="29"/>
      <c r="E16" s="20"/>
      <c r="F16" s="21"/>
      <c r="G16" s="21"/>
      <c r="H16" s="20"/>
      <c r="I16" s="20"/>
      <c r="J16" s="22"/>
      <c r="K16" s="22"/>
      <c r="L16" s="20"/>
      <c r="M16" s="20"/>
      <c r="N16" s="20"/>
      <c r="O16" s="20"/>
      <c r="P16" s="23"/>
      <c r="Q16" s="19"/>
      <c r="R16" s="19"/>
      <c r="S16" s="23"/>
      <c r="T16" s="23"/>
      <c r="U16" s="23"/>
      <c r="V16" s="23"/>
      <c r="W16" s="20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14"/>
      <c r="AS16" s="14"/>
    </row>
    <row r="17" spans="1:45" s="28" customFormat="1" ht="18">
      <c r="A17" s="29"/>
      <c r="B17" s="29"/>
      <c r="C17" s="29"/>
      <c r="D17" s="29"/>
      <c r="E17" s="20"/>
      <c r="F17" s="31"/>
      <c r="G17" s="31"/>
      <c r="H17" s="20"/>
      <c r="I17" s="20"/>
      <c r="J17" s="22"/>
      <c r="K17" s="22"/>
      <c r="L17" s="20"/>
      <c r="M17" s="32"/>
      <c r="N17" s="32"/>
      <c r="O17" s="32"/>
      <c r="P17" s="33"/>
      <c r="Q17" s="24"/>
      <c r="R17" s="19"/>
      <c r="S17" s="33"/>
      <c r="T17" s="33"/>
      <c r="U17" s="33"/>
      <c r="V17" s="33"/>
      <c r="W17" s="32"/>
      <c r="X17" s="24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14"/>
      <c r="AS17" s="14"/>
    </row>
    <row r="18" spans="1:45" s="28" customFormat="1" ht="16">
      <c r="A18" s="29"/>
      <c r="B18" s="29"/>
      <c r="C18" s="29"/>
      <c r="D18" s="29"/>
      <c r="E18" s="20"/>
      <c r="F18" s="21"/>
      <c r="G18" s="21"/>
      <c r="H18" s="20"/>
      <c r="I18" s="20"/>
      <c r="J18" s="22"/>
      <c r="K18" s="22"/>
      <c r="L18" s="20"/>
      <c r="M18" s="20"/>
      <c r="N18" s="20"/>
      <c r="O18" s="20"/>
      <c r="P18" s="23"/>
      <c r="Q18" s="19"/>
      <c r="R18" s="19"/>
      <c r="S18" s="23"/>
      <c r="T18" s="23"/>
      <c r="U18" s="23"/>
      <c r="V18" s="23"/>
      <c r="W18" s="20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11"/>
      <c r="AP18" s="11"/>
      <c r="AQ18" s="11"/>
      <c r="AR18" s="11"/>
      <c r="AS18" s="11"/>
    </row>
    <row r="19" spans="1:45" s="28" customFormat="1" ht="16">
      <c r="A19" s="29"/>
      <c r="B19" s="29"/>
      <c r="C19" s="29"/>
      <c r="D19" s="29"/>
      <c r="E19" s="20"/>
      <c r="F19" s="21"/>
      <c r="G19" s="21"/>
      <c r="H19" s="20"/>
      <c r="I19" s="20"/>
      <c r="J19" s="22"/>
      <c r="K19" s="22"/>
      <c r="L19" s="20"/>
      <c r="M19" s="20"/>
      <c r="N19" s="20"/>
      <c r="O19" s="20"/>
      <c r="P19" s="23"/>
      <c r="Q19" s="19"/>
      <c r="R19" s="19"/>
      <c r="S19" s="23"/>
      <c r="T19" s="23"/>
      <c r="U19" s="23"/>
      <c r="V19" s="23"/>
      <c r="W19" s="20"/>
      <c r="X19" s="19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11"/>
      <c r="AP19" s="11"/>
      <c r="AQ19" s="11"/>
      <c r="AR19" s="11"/>
      <c r="AS19" s="11"/>
    </row>
    <row r="20" spans="1:45" s="28" customFormat="1" ht="16">
      <c r="A20" s="29"/>
      <c r="B20" s="29"/>
      <c r="C20" s="29"/>
      <c r="D20" s="29"/>
      <c r="E20" s="30"/>
      <c r="F20" s="21"/>
      <c r="G20" s="21"/>
      <c r="H20" s="20"/>
      <c r="I20" s="20"/>
      <c r="J20" s="22"/>
      <c r="K20" s="22"/>
      <c r="L20" s="20"/>
      <c r="M20" s="20"/>
      <c r="N20" s="20"/>
      <c r="O20" s="20"/>
      <c r="P20" s="23"/>
      <c r="Q20" s="19"/>
      <c r="R20" s="19"/>
      <c r="S20" s="23"/>
      <c r="T20" s="23"/>
      <c r="U20" s="23"/>
      <c r="V20" s="23"/>
      <c r="W20" s="20"/>
      <c r="X20" s="19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11"/>
      <c r="AP20" s="11"/>
      <c r="AQ20" s="11"/>
      <c r="AR20" s="11"/>
      <c r="AS20" s="11"/>
    </row>
    <row r="21" spans="1:45" s="28" customFormat="1" ht="16">
      <c r="A21" s="29"/>
      <c r="B21" s="29"/>
      <c r="C21" s="29"/>
      <c r="D21" s="29"/>
      <c r="E21" s="20"/>
      <c r="F21" s="21"/>
      <c r="G21" s="21"/>
      <c r="H21" s="20"/>
      <c r="I21" s="20"/>
      <c r="J21" s="22"/>
      <c r="K21" s="22"/>
      <c r="L21" s="20"/>
      <c r="M21" s="20"/>
      <c r="N21" s="20"/>
      <c r="O21" s="20"/>
      <c r="P21" s="23"/>
      <c r="Q21" s="19"/>
      <c r="R21" s="19"/>
      <c r="S21" s="23"/>
      <c r="T21" s="23"/>
      <c r="U21" s="23"/>
      <c r="V21" s="23"/>
      <c r="W21" s="20"/>
      <c r="X21" s="19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11"/>
      <c r="AP21" s="11"/>
      <c r="AQ21" s="11"/>
      <c r="AR21" s="11"/>
      <c r="AS21" s="11"/>
    </row>
    <row r="22" spans="1:45" s="28" customFormat="1" ht="16">
      <c r="A22" s="29"/>
      <c r="B22" s="29"/>
      <c r="C22" s="29"/>
      <c r="D22" s="29"/>
      <c r="E22" s="20"/>
      <c r="F22" s="21"/>
      <c r="G22" s="21"/>
      <c r="H22" s="20"/>
      <c r="I22" s="20"/>
      <c r="J22" s="22"/>
      <c r="K22" s="22"/>
      <c r="L22" s="20"/>
      <c r="M22" s="20"/>
      <c r="N22" s="20"/>
      <c r="O22" s="20"/>
      <c r="P22" s="23"/>
      <c r="Q22" s="19"/>
      <c r="R22" s="19"/>
      <c r="S22" s="23"/>
      <c r="T22" s="23"/>
      <c r="U22" s="23"/>
      <c r="V22" s="23"/>
      <c r="W22" s="20"/>
      <c r="X22" s="19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11"/>
      <c r="AP22" s="11"/>
      <c r="AQ22" s="11"/>
      <c r="AR22" s="11"/>
      <c r="AS22" s="11"/>
    </row>
    <row r="23" spans="1:45" s="28" customFormat="1" ht="16">
      <c r="A23" s="29"/>
      <c r="B23" s="29"/>
      <c r="C23" s="29"/>
      <c r="D23" s="29"/>
      <c r="E23" s="20"/>
      <c r="F23" s="21"/>
      <c r="G23" s="21"/>
      <c r="H23" s="20"/>
      <c r="I23" s="20"/>
      <c r="J23" s="22"/>
      <c r="K23" s="22"/>
      <c r="L23" s="20"/>
      <c r="M23" s="20"/>
      <c r="N23" s="20"/>
      <c r="O23" s="20"/>
      <c r="P23" s="23"/>
      <c r="Q23" s="19"/>
      <c r="R23" s="19"/>
      <c r="S23" s="23"/>
      <c r="T23" s="23"/>
      <c r="U23" s="23"/>
      <c r="V23" s="23"/>
      <c r="W23" s="20"/>
      <c r="X23" s="19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11"/>
      <c r="AP23" s="11"/>
      <c r="AQ23" s="11"/>
      <c r="AR23" s="11"/>
      <c r="AS23" s="11"/>
    </row>
  </sheetData>
  <mergeCells count="5">
    <mergeCell ref="AF1:AN1"/>
    <mergeCell ref="AF2:AN2"/>
    <mergeCell ref="S2:V2"/>
    <mergeCell ref="Y2:AB2"/>
    <mergeCell ref="A1:AE1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CEE21094BA0C94D8784946AB0B70772" ma:contentTypeVersion="11" ma:contentTypeDescription="새 문서를 만듭니다." ma:contentTypeScope="" ma:versionID="8f20e1641a01ad9ad6e631b614c96001">
  <xsd:schema xmlns:xsd="http://www.w3.org/2001/XMLSchema" xmlns:xs="http://www.w3.org/2001/XMLSchema" xmlns:p="http://schemas.microsoft.com/office/2006/metadata/properties" xmlns:ns3="0259270c-1b49-4aec-ba2f-1473abb0bca9" xmlns:ns4="b382273d-5b45-4773-9e28-a134585f23f0" targetNamespace="http://schemas.microsoft.com/office/2006/metadata/properties" ma:root="true" ma:fieldsID="caaa2cfe226a519758dbbf7a088a9a59" ns3:_="" ns4:_="">
    <xsd:import namespace="0259270c-1b49-4aec-ba2f-1473abb0bca9"/>
    <xsd:import namespace="b382273d-5b45-4773-9e28-a134585f23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9270c-1b49-4aec-ba2f-1473abb0b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2273d-5b45-4773-9e28-a134585f23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72193C-42F7-4D7C-89B0-5195CEBFD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9270c-1b49-4aec-ba2f-1473abb0bca9"/>
    <ds:schemaRef ds:uri="b382273d-5b45-4773-9e28-a134585f23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AB481B-3FBF-4733-9CD3-C47D3D3EC0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94FE-CCC2-4970-BD13-B577766B5C53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b382273d-5b45-4773-9e28-a134585f23f0"/>
    <ds:schemaRef ds:uri="0259270c-1b49-4aec-ba2f-1473abb0bca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Hyojoon Kim</cp:lastModifiedBy>
  <dcterms:created xsi:type="dcterms:W3CDTF">2019-05-11T04:41:11Z</dcterms:created>
  <dcterms:modified xsi:type="dcterms:W3CDTF">2022-05-20T04:45:07Z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0x0101006CEE21094BA0C94D8784946AB0B70772</vt:lpwstr>
  </property>
</Properties>
</file>