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s\Desktop\up_seminarski\"/>
    </mc:Choice>
  </mc:AlternateContent>
  <xr:revisionPtr revIDLastSave="0" documentId="8_{6BEBEF7A-9EFD-4962-8A86-F8B31E5C09CF}" xr6:coauthVersionLast="45" xr6:coauthVersionMax="45" xr10:uidLastSave="{00000000-0000-0000-0000-000000000000}"/>
  <bookViews>
    <workbookView xWindow="-120" yWindow="-120" windowWidth="20730" windowHeight="11160" xr2:uid="{C535DD40-36F6-4A42-868B-833BF74DF1C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K26" i="1" s="1"/>
  <c r="L25" i="1"/>
  <c r="I26" i="1"/>
  <c r="J26" i="1"/>
  <c r="L26" i="1"/>
  <c r="H26" i="1"/>
  <c r="H24" i="1"/>
  <c r="I24" i="1"/>
  <c r="J24" i="1"/>
  <c r="K24" i="1"/>
  <c r="L24" i="1"/>
  <c r="I23" i="1"/>
  <c r="J23" i="1"/>
  <c r="K23" i="1"/>
  <c r="L23" i="1"/>
  <c r="H23" i="1"/>
  <c r="J13" i="1"/>
  <c r="I22" i="1"/>
  <c r="J22" i="1"/>
  <c r="K22" i="1"/>
  <c r="L22" i="1"/>
  <c r="H22" i="1"/>
  <c r="H25" i="1"/>
  <c r="F25" i="1"/>
  <c r="F22" i="1"/>
  <c r="F24" i="1" s="1"/>
  <c r="F26" i="1" s="1"/>
  <c r="I9" i="1"/>
  <c r="J14" i="1" s="1"/>
  <c r="F17" i="1" s="1"/>
  <c r="C9" i="1"/>
  <c r="C10" i="1" s="1"/>
  <c r="L27" i="1" l="1"/>
  <c r="L28" i="1" s="1"/>
</calcChain>
</file>

<file path=xl/sharedStrings.xml><?xml version="1.0" encoding="utf-8"?>
<sst xmlns="http://schemas.openxmlformats.org/spreadsheetml/2006/main" count="27" uniqueCount="27">
  <si>
    <t>Broj radnih dana:</t>
  </si>
  <si>
    <t>Radno vrijeme: 7:00 - 23:00</t>
  </si>
  <si>
    <t>Plata:</t>
  </si>
  <si>
    <t>Dnevnica:</t>
  </si>
  <si>
    <t>Satnica</t>
  </si>
  <si>
    <t>Finansijski odlivi</t>
  </si>
  <si>
    <t>Finansijski prilivi</t>
  </si>
  <si>
    <t>Bruto primici</t>
  </si>
  <si>
    <t>Diskontni faktor</t>
  </si>
  <si>
    <t>Stopa rentabilnosti</t>
  </si>
  <si>
    <t>Period investicije</t>
  </si>
  <si>
    <t>Period eksploatacije</t>
  </si>
  <si>
    <t>Kamatna stopa:</t>
  </si>
  <si>
    <t>Prosječna primanja radnika hotela:</t>
  </si>
  <si>
    <t>Ušteda po radniku:</t>
  </si>
  <si>
    <t>Mjesečna usteda:</t>
  </si>
  <si>
    <t>Godišnja ušteda:</t>
  </si>
  <si>
    <t>Gledajući cijeli sistem hotela, potrebne radnike za adekvatan rad,</t>
  </si>
  <si>
    <t>ne računajući vlasnika i zamjenika, hotel ima najmanje 10 radnika.</t>
  </si>
  <si>
    <t>Mjesečna ušteda na 10 radnika:</t>
  </si>
  <si>
    <t>Godišnja ušteda na 10 radnika:</t>
  </si>
  <si>
    <t>Godišnja ušteda materijalnih sredstava:</t>
  </si>
  <si>
    <t>Troškovi za izradu projekta</t>
  </si>
  <si>
    <t>Godišnji trošak održavanja aplikacije:</t>
  </si>
  <si>
    <t>Godišnja ušteda korištenjem aplikacije:</t>
  </si>
  <si>
    <t>Bruto sadašnja vrijednost:</t>
  </si>
  <si>
    <t>Bruto sadašnja vrijednost projekta: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</si>
</sst>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_-* #,##0.00\ [$KM-141A]_-;\-* #,##0.00\ [$KM-141A]_-;_-* &quot;-&quot;??\ [$KM-141A]_-;_-@_-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0" xfId="0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4" fontId="0" fillId="2" borderId="1" xfId="0" applyNumberFormat="1" applyFill="1" applyBorder="1"/>
    <xf numFmtId="4" fontId="1" fillId="2" borderId="1" xfId="0" applyNumberFormat="1" applyFont="1" applyFill="1" applyBorder="1"/>
    <xf numFmtId="0" fontId="0" fillId="0" borderId="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" fontId="0" fillId="2" borderId="3" xfId="0" applyNumberFormat="1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2" fontId="1" fillId="2" borderId="2" xfId="0" applyNumberFormat="1" applyFont="1" applyFill="1" applyBorder="1"/>
    <xf numFmtId="172" fontId="1" fillId="2" borderId="1" xfId="0" applyNumberFormat="1" applyFont="1" applyFill="1" applyBorder="1"/>
    <xf numFmtId="172" fontId="2" fillId="2" borderId="0" xfId="0" applyNumberFormat="1" applyFont="1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14C-C482-412B-8940-0318FEB5DA37}">
  <dimension ref="B3:T28"/>
  <sheetViews>
    <sheetView tabSelected="1" topLeftCell="A7" workbookViewId="0">
      <selection activeCell="L27" sqref="L27"/>
    </sheetView>
  </sheetViews>
  <sheetFormatPr defaultRowHeight="15" x14ac:dyDescent="0.25"/>
  <cols>
    <col min="3" max="3" width="11.28515625" bestFit="1" customWidth="1"/>
    <col min="6" max="6" width="16" customWidth="1"/>
    <col min="8" max="8" width="10.140625" bestFit="1" customWidth="1"/>
    <col min="9" max="9" width="13.42578125" customWidth="1"/>
    <col min="10" max="10" width="14" bestFit="1" customWidth="1"/>
    <col min="11" max="11" width="11.28515625" bestFit="1" customWidth="1"/>
  </cols>
  <sheetData>
    <row r="3" spans="2:20" x14ac:dyDescent="0.25">
      <c r="B3" s="1" t="s">
        <v>0</v>
      </c>
      <c r="C3" s="1"/>
      <c r="D3" s="1"/>
      <c r="E3" s="3">
        <v>26</v>
      </c>
    </row>
    <row r="4" spans="2:20" x14ac:dyDescent="0.25">
      <c r="B4" s="1" t="s">
        <v>1</v>
      </c>
      <c r="C4" s="1"/>
      <c r="D4" s="1"/>
      <c r="E4" s="3">
        <v>16</v>
      </c>
    </row>
    <row r="7" spans="2:20" x14ac:dyDescent="0.25">
      <c r="B7" s="1" t="s">
        <v>13</v>
      </c>
      <c r="C7" s="1"/>
      <c r="D7" s="1"/>
      <c r="E7" s="1"/>
      <c r="G7" s="1" t="s">
        <v>14</v>
      </c>
      <c r="H7" s="1"/>
      <c r="I7" s="1"/>
    </row>
    <row r="8" spans="2:20" x14ac:dyDescent="0.25">
      <c r="B8" s="4" t="s">
        <v>2</v>
      </c>
      <c r="C8" s="19">
        <v>600</v>
      </c>
      <c r="G8" s="1" t="s">
        <v>15</v>
      </c>
      <c r="H8" s="1"/>
      <c r="I8" s="20">
        <v>200</v>
      </c>
    </row>
    <row r="9" spans="2:20" x14ac:dyDescent="0.25">
      <c r="B9" s="2" t="s">
        <v>3</v>
      </c>
      <c r="C9" s="20">
        <f>C8/26</f>
        <v>23.076923076923077</v>
      </c>
      <c r="G9" s="1" t="s">
        <v>16</v>
      </c>
      <c r="H9" s="1"/>
      <c r="I9" s="20">
        <f>I8*12</f>
        <v>2400</v>
      </c>
    </row>
    <row r="10" spans="2:20" x14ac:dyDescent="0.25">
      <c r="B10" s="2" t="s">
        <v>4</v>
      </c>
      <c r="C10" s="20">
        <f>C9/8</f>
        <v>2.8846153846153846</v>
      </c>
    </row>
    <row r="11" spans="2:20" x14ac:dyDescent="0.25">
      <c r="G11" s="6" t="s">
        <v>17</v>
      </c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</row>
    <row r="12" spans="2:20" x14ac:dyDescent="0.25">
      <c r="G12" s="6" t="s">
        <v>18</v>
      </c>
      <c r="H12" s="6"/>
      <c r="I12" s="6"/>
      <c r="J12" s="6"/>
      <c r="K12" s="6"/>
      <c r="L12" s="6"/>
      <c r="M12" s="6"/>
    </row>
    <row r="13" spans="2:20" x14ac:dyDescent="0.25">
      <c r="G13" s="1" t="s">
        <v>19</v>
      </c>
      <c r="H13" s="1"/>
      <c r="I13" s="1"/>
      <c r="J13" s="20">
        <f>I8*10</f>
        <v>2000</v>
      </c>
    </row>
    <row r="14" spans="2:20" x14ac:dyDescent="0.25">
      <c r="G14" s="1" t="s">
        <v>20</v>
      </c>
      <c r="H14" s="1"/>
      <c r="I14" s="1"/>
      <c r="J14" s="20">
        <f>I9*12</f>
        <v>28800</v>
      </c>
    </row>
    <row r="15" spans="2:20" x14ac:dyDescent="0.25">
      <c r="B15" s="1" t="s">
        <v>22</v>
      </c>
      <c r="C15" s="1"/>
      <c r="D15" s="1"/>
      <c r="E15" s="1"/>
      <c r="F15" s="20">
        <v>526776.56000000006</v>
      </c>
    </row>
    <row r="16" spans="2:20" x14ac:dyDescent="0.25">
      <c r="B16" s="1" t="s">
        <v>23</v>
      </c>
      <c r="C16" s="1"/>
      <c r="D16" s="1"/>
      <c r="E16" s="1"/>
      <c r="F16" s="20">
        <v>400</v>
      </c>
      <c r="H16" s="7" t="s">
        <v>21</v>
      </c>
      <c r="I16" s="7"/>
      <c r="J16" s="7"/>
      <c r="K16" s="21">
        <v>550</v>
      </c>
    </row>
    <row r="17" spans="2:12" x14ac:dyDescent="0.25">
      <c r="B17" s="1" t="s">
        <v>24</v>
      </c>
      <c r="C17" s="1"/>
      <c r="D17" s="1"/>
      <c r="E17" s="1"/>
      <c r="F17" s="20">
        <f>J14</f>
        <v>28800</v>
      </c>
    </row>
    <row r="18" spans="2:12" x14ac:dyDescent="0.25">
      <c r="B18" s="1" t="s">
        <v>12</v>
      </c>
      <c r="C18" s="1"/>
      <c r="D18" s="3">
        <v>7.0000000000000007E-2</v>
      </c>
    </row>
    <row r="20" spans="2:12" x14ac:dyDescent="0.25">
      <c r="B20" s="10"/>
      <c r="C20" s="10"/>
      <c r="D20" s="10"/>
      <c r="E20" s="10"/>
      <c r="F20" s="11" t="s">
        <v>10</v>
      </c>
      <c r="G20" s="12"/>
      <c r="H20" s="13"/>
      <c r="I20" s="11" t="s">
        <v>11</v>
      </c>
      <c r="J20" s="12"/>
      <c r="K20" s="12"/>
      <c r="L20" s="13"/>
    </row>
    <row r="21" spans="2:12" x14ac:dyDescent="0.25">
      <c r="B21" s="10"/>
      <c r="C21" s="10"/>
      <c r="D21" s="10"/>
      <c r="E21" s="10"/>
      <c r="F21" s="16">
        <v>-1</v>
      </c>
      <c r="G21" s="17"/>
      <c r="H21" s="18">
        <v>0</v>
      </c>
      <c r="I21" s="18">
        <v>1</v>
      </c>
      <c r="J21" s="18">
        <v>2</v>
      </c>
      <c r="K21" s="18">
        <v>3</v>
      </c>
      <c r="L21" s="18">
        <v>4</v>
      </c>
    </row>
    <row r="22" spans="2:12" x14ac:dyDescent="0.25">
      <c r="B22" s="11" t="s">
        <v>5</v>
      </c>
      <c r="C22" s="12"/>
      <c r="D22" s="12"/>
      <c r="E22" s="13"/>
      <c r="F22" s="14">
        <f>F15</f>
        <v>526776.56000000006</v>
      </c>
      <c r="G22" s="15"/>
      <c r="H22" s="8">
        <f>$F$16</f>
        <v>400</v>
      </c>
      <c r="I22" s="8">
        <f t="shared" ref="I22:L22" si="0">$F$16</f>
        <v>400</v>
      </c>
      <c r="J22" s="8">
        <f t="shared" si="0"/>
        <v>400</v>
      </c>
      <c r="K22" s="8">
        <f t="shared" si="0"/>
        <v>400</v>
      </c>
      <c r="L22" s="8">
        <f t="shared" si="0"/>
        <v>400</v>
      </c>
    </row>
    <row r="23" spans="2:12" x14ac:dyDescent="0.25">
      <c r="B23" s="11" t="s">
        <v>6</v>
      </c>
      <c r="C23" s="12"/>
      <c r="D23" s="12"/>
      <c r="E23" s="13"/>
      <c r="F23" s="14">
        <v>0</v>
      </c>
      <c r="G23" s="15"/>
      <c r="H23" s="8">
        <f>$F$17+3500</f>
        <v>32300</v>
      </c>
      <c r="I23" s="8">
        <f t="shared" ref="I23:L23" si="1">$F$17+3500</f>
        <v>32300</v>
      </c>
      <c r="J23" s="8">
        <f t="shared" si="1"/>
        <v>32300</v>
      </c>
      <c r="K23" s="8">
        <f t="shared" si="1"/>
        <v>32300</v>
      </c>
      <c r="L23" s="8">
        <f t="shared" si="1"/>
        <v>32300</v>
      </c>
    </row>
    <row r="24" spans="2:12" x14ac:dyDescent="0.25">
      <c r="B24" s="11" t="s">
        <v>7</v>
      </c>
      <c r="C24" s="12"/>
      <c r="D24" s="12"/>
      <c r="E24" s="13"/>
      <c r="F24" s="14">
        <f>F23-F22</f>
        <v>-526776.56000000006</v>
      </c>
      <c r="G24" s="15"/>
      <c r="H24" s="8">
        <f>+H23-H22</f>
        <v>31900</v>
      </c>
      <c r="I24" s="8">
        <f t="shared" ref="I24:L24" si="2">I23-I22</f>
        <v>31900</v>
      </c>
      <c r="J24" s="8">
        <f t="shared" si="2"/>
        <v>31900</v>
      </c>
      <c r="K24" s="8">
        <f t="shared" si="2"/>
        <v>31900</v>
      </c>
      <c r="L24" s="8">
        <f t="shared" si="2"/>
        <v>31900</v>
      </c>
    </row>
    <row r="25" spans="2:12" x14ac:dyDescent="0.25">
      <c r="B25" s="11" t="s">
        <v>8</v>
      </c>
      <c r="C25" s="12"/>
      <c r="D25" s="12"/>
      <c r="E25" s="13"/>
      <c r="F25" s="14">
        <f>(1+D18)^F21</f>
        <v>0.93457943925233644</v>
      </c>
      <c r="G25" s="15"/>
      <c r="H25" s="8">
        <f>(1+$D$18)^H21</f>
        <v>1</v>
      </c>
      <c r="I25" s="8">
        <f t="shared" ref="I25:L25" si="3">(1+$D$18)^I21</f>
        <v>1.07</v>
      </c>
      <c r="J25" s="8">
        <f t="shared" si="3"/>
        <v>1.1449</v>
      </c>
      <c r="K25" s="8">
        <f t="shared" si="3"/>
        <v>1.2250430000000001</v>
      </c>
      <c r="L25" s="8">
        <f t="shared" si="3"/>
        <v>1.31079601</v>
      </c>
    </row>
    <row r="26" spans="2:12" x14ac:dyDescent="0.25">
      <c r="B26" s="11" t="s">
        <v>25</v>
      </c>
      <c r="C26" s="12"/>
      <c r="D26" s="12"/>
      <c r="E26" s="13"/>
      <c r="F26" s="14">
        <f>F24/F25</f>
        <v>-563650.91920000012</v>
      </c>
      <c r="G26" s="15"/>
      <c r="H26" s="8">
        <f>H24/H25</f>
        <v>31900</v>
      </c>
      <c r="I26" s="8">
        <f t="shared" ref="I26:L26" si="4">I24/I25</f>
        <v>29813.084112149532</v>
      </c>
      <c r="J26" s="8">
        <f t="shared" si="4"/>
        <v>27862.69543191545</v>
      </c>
      <c r="K26" s="8">
        <f t="shared" si="4"/>
        <v>26039.902272818177</v>
      </c>
      <c r="L26" s="8">
        <f t="shared" si="4"/>
        <v>24336.357264316055</v>
      </c>
    </row>
    <row r="27" spans="2:12" x14ac:dyDescent="0.25">
      <c r="B27" s="11" t="s">
        <v>26</v>
      </c>
      <c r="C27" s="12"/>
      <c r="D27" s="12"/>
      <c r="E27" s="13"/>
      <c r="F27" s="8"/>
      <c r="G27" s="8"/>
      <c r="H27" s="8"/>
      <c r="I27" s="8"/>
      <c r="J27" s="8"/>
      <c r="K27" s="8"/>
      <c r="L27" s="9">
        <f>SUM(L22:L26)</f>
        <v>88937.668060326061</v>
      </c>
    </row>
    <row r="28" spans="2:12" x14ac:dyDescent="0.25">
      <c r="B28" s="11" t="s">
        <v>9</v>
      </c>
      <c r="C28" s="12"/>
      <c r="D28" s="12"/>
      <c r="E28" s="13"/>
      <c r="F28" s="8"/>
      <c r="G28" s="8"/>
      <c r="H28" s="8"/>
      <c r="I28" s="8"/>
      <c r="J28" s="8"/>
      <c r="K28" s="8"/>
      <c r="L28" s="9">
        <f>L27/(SUM(F22+F22))</f>
        <v>8.4416880717249509E-2</v>
      </c>
    </row>
  </sheetData>
  <mergeCells count="30">
    <mergeCell ref="H16:J16"/>
    <mergeCell ref="I20:L20"/>
    <mergeCell ref="F21:G21"/>
    <mergeCell ref="F22:G22"/>
    <mergeCell ref="F23:G23"/>
    <mergeCell ref="F24:G24"/>
    <mergeCell ref="F25:G25"/>
    <mergeCell ref="B24:E24"/>
    <mergeCell ref="B25:E25"/>
    <mergeCell ref="B26:E26"/>
    <mergeCell ref="B27:E27"/>
    <mergeCell ref="B28:E28"/>
    <mergeCell ref="F20:H20"/>
    <mergeCell ref="F26:G26"/>
    <mergeCell ref="B15:E15"/>
    <mergeCell ref="B16:E16"/>
    <mergeCell ref="B17:E17"/>
    <mergeCell ref="B18:C18"/>
    <mergeCell ref="B22:E22"/>
    <mergeCell ref="B23:E23"/>
    <mergeCell ref="G11:M11"/>
    <mergeCell ref="G12:M12"/>
    <mergeCell ref="G13:I13"/>
    <mergeCell ref="G14:I14"/>
    <mergeCell ref="B3:D3"/>
    <mergeCell ref="B4:D4"/>
    <mergeCell ref="B7:E7"/>
    <mergeCell ref="G7:I7"/>
    <mergeCell ref="G8:H8"/>
    <mergeCell ref="G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Medisa Satara</dc:creator>
  <cp:lastModifiedBy>Medisa Satara</cp:lastModifiedBy>
  <dcterms:created xsi:type="dcterms:W3CDTF">2021-06-03T17:51:25Z</dcterms:created>
  <dcterms:modified xsi:type="dcterms:W3CDTF">2021-06-04T23:36:32Z</dcterms:modified>
</cp:coreProperties>
</file>