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180"/>
  </bookViews>
  <sheets>
    <sheet name="For portal" sheetId="1" r:id="rId1"/>
    <sheet name="Total" sheetId="2" r:id="rId2"/>
    <sheet name="Portal_Tamil" sheetId="5" r:id="rId3"/>
    <sheet name="Portal_English" sheetId="6" r:id="rId4"/>
  </sheets>
  <definedNames>
    <definedName name="_xlnm._FilterDatabase" localSheetId="3" hidden="1">Portal_English!$A$1:$T$58</definedName>
    <definedName name="_xlnm._FilterDatabase" localSheetId="2" hidden="1">Portal_Tamil!$A$1:$T$117</definedName>
  </definedNames>
  <calcPr calcId="162913"/>
  <customWorkbookViews>
    <customWorkbookView name="Filter 2" guid="{A447E2A1-46E9-41F5-BEA7-E82C10DA3D6B}" maximized="1" windowWidth="0" windowHeight="0" activeSheetId="0"/>
    <customWorkbookView name="Filter 1" guid="{A235A0FD-CE6F-45BD-AA42-DEE82A7E735F}" maximized="1" windowWidth="0" windowHeight="0" activeSheetId="0"/>
  </customWorkbookViews>
</workbook>
</file>

<file path=xl/calcChain.xml><?xml version="1.0" encoding="utf-8"?>
<calcChain xmlns="http://schemas.openxmlformats.org/spreadsheetml/2006/main">
  <c r="I57" i="6" l="1"/>
  <c r="J57" i="6" s="1"/>
  <c r="G57" i="6"/>
  <c r="I56" i="6"/>
  <c r="J56" i="6" s="1"/>
  <c r="G56" i="6"/>
  <c r="J55" i="6"/>
  <c r="I55" i="6"/>
  <c r="G55" i="6"/>
  <c r="J54" i="6"/>
  <c r="I54" i="6"/>
  <c r="G54" i="6"/>
  <c r="I53" i="6"/>
  <c r="J53" i="6" s="1"/>
  <c r="G53" i="6"/>
  <c r="I52" i="6"/>
  <c r="J52" i="6" s="1"/>
  <c r="G52" i="6"/>
  <c r="I51" i="6"/>
  <c r="J51" i="6" s="1"/>
  <c r="G51" i="6"/>
  <c r="J50" i="6"/>
  <c r="I50" i="6"/>
  <c r="G50" i="6"/>
  <c r="I49" i="6"/>
  <c r="J49" i="6" s="1"/>
  <c r="G49" i="6"/>
  <c r="I48" i="6"/>
  <c r="J48" i="6" s="1"/>
  <c r="G48" i="6"/>
  <c r="I47" i="6"/>
  <c r="J47" i="6" s="1"/>
  <c r="G47" i="6"/>
  <c r="J46" i="6"/>
  <c r="I46" i="6"/>
  <c r="G46" i="6"/>
  <c r="I45" i="6"/>
  <c r="J45" i="6" s="1"/>
  <c r="G45" i="6"/>
  <c r="I44" i="6"/>
  <c r="J44" i="6" s="1"/>
  <c r="G44" i="6"/>
  <c r="I43" i="6"/>
  <c r="J43" i="6" s="1"/>
  <c r="G43" i="6"/>
  <c r="J42" i="6"/>
  <c r="I42" i="6"/>
  <c r="G42" i="6"/>
  <c r="I41" i="6"/>
  <c r="J41" i="6" s="1"/>
  <c r="G41" i="6"/>
  <c r="I40" i="6"/>
  <c r="J40" i="6" s="1"/>
  <c r="G40" i="6"/>
  <c r="I39" i="6"/>
  <c r="J39" i="6" s="1"/>
  <c r="G39" i="6"/>
  <c r="J38" i="6"/>
  <c r="I38" i="6"/>
  <c r="G38" i="6"/>
  <c r="I37" i="6"/>
  <c r="J37" i="6" s="1"/>
  <c r="G37" i="6"/>
  <c r="I36" i="6"/>
  <c r="J36" i="6" s="1"/>
  <c r="G36" i="6"/>
  <c r="I35" i="6"/>
  <c r="J35" i="6" s="1"/>
  <c r="G35" i="6"/>
  <c r="J34" i="6"/>
  <c r="I34" i="6"/>
  <c r="G34" i="6"/>
  <c r="I33" i="6"/>
  <c r="J33" i="6" s="1"/>
  <c r="G33" i="6"/>
  <c r="I32" i="6"/>
  <c r="J32" i="6" s="1"/>
  <c r="G32" i="6"/>
  <c r="J31" i="6"/>
  <c r="I31" i="6"/>
  <c r="G31" i="6"/>
  <c r="J30" i="6"/>
  <c r="I30" i="6"/>
  <c r="G30" i="6"/>
  <c r="I29" i="6"/>
  <c r="J29" i="6" s="1"/>
  <c r="G29" i="6"/>
  <c r="I28" i="6"/>
  <c r="J28" i="6" s="1"/>
  <c r="G28" i="6"/>
  <c r="I27" i="6"/>
  <c r="J27" i="6" s="1"/>
  <c r="G27" i="6"/>
  <c r="J26" i="6"/>
  <c r="I26" i="6"/>
  <c r="G26" i="6"/>
  <c r="I25" i="6"/>
  <c r="J25" i="6" s="1"/>
  <c r="G25" i="6"/>
  <c r="I24" i="6"/>
  <c r="J24" i="6" s="1"/>
  <c r="G24" i="6"/>
  <c r="I23" i="6"/>
  <c r="J23" i="6" s="1"/>
  <c r="G23" i="6"/>
  <c r="J22" i="6"/>
  <c r="I22" i="6"/>
  <c r="G22" i="6"/>
  <c r="I21" i="6"/>
  <c r="J21" i="6" s="1"/>
  <c r="G21" i="6"/>
  <c r="I20" i="6"/>
  <c r="J20" i="6" s="1"/>
  <c r="G20" i="6"/>
  <c r="J19" i="6"/>
  <c r="I19" i="6"/>
  <c r="G19" i="6"/>
  <c r="J18" i="6"/>
  <c r="I18" i="6"/>
  <c r="G18" i="6"/>
  <c r="I17" i="6"/>
  <c r="J17" i="6" s="1"/>
  <c r="G17" i="6"/>
  <c r="I16" i="6"/>
  <c r="G16" i="6"/>
  <c r="I15" i="6"/>
  <c r="J15" i="6" s="1"/>
  <c r="G15" i="6"/>
  <c r="J14" i="6"/>
  <c r="I14" i="6"/>
  <c r="G14" i="6"/>
  <c r="I13" i="6"/>
  <c r="J13" i="6" s="1"/>
  <c r="G13" i="6"/>
  <c r="I12" i="6"/>
  <c r="J12" i="6" s="1"/>
  <c r="G12" i="6"/>
  <c r="I11" i="6"/>
  <c r="I10" i="6"/>
  <c r="J10" i="6" s="1"/>
  <c r="G10" i="6"/>
  <c r="J9" i="6"/>
  <c r="I9" i="6"/>
  <c r="G9" i="6"/>
  <c r="I8" i="6"/>
  <c r="J8" i="6" s="1"/>
  <c r="G8" i="6"/>
  <c r="I7" i="6"/>
  <c r="J7" i="6" s="1"/>
  <c r="G7" i="6"/>
  <c r="J6" i="6"/>
  <c r="I6" i="6"/>
  <c r="G6" i="6"/>
  <c r="J5" i="6"/>
  <c r="I5" i="6"/>
  <c r="G5" i="6"/>
  <c r="I4" i="6"/>
  <c r="J4" i="6" s="1"/>
  <c r="G4" i="6"/>
  <c r="I3" i="6"/>
  <c r="J3" i="6" s="1"/>
  <c r="G3" i="6"/>
  <c r="I2" i="6"/>
  <c r="J2" i="6" s="1"/>
  <c r="G2" i="6"/>
  <c r="J116" i="5"/>
  <c r="I116" i="5"/>
  <c r="G116" i="5"/>
  <c r="I115" i="5"/>
  <c r="J115" i="5" s="1"/>
  <c r="G115" i="5"/>
  <c r="I114" i="5"/>
  <c r="J114" i="5" s="1"/>
  <c r="G114" i="5"/>
  <c r="I113" i="5"/>
  <c r="J113" i="5" s="1"/>
  <c r="G113" i="5"/>
  <c r="J112" i="5"/>
  <c r="I112" i="5"/>
  <c r="G112" i="5"/>
  <c r="I111" i="5"/>
  <c r="J111" i="5" s="1"/>
  <c r="G111" i="5"/>
  <c r="I110" i="5"/>
  <c r="J110" i="5" s="1"/>
  <c r="G110" i="5"/>
  <c r="J109" i="5"/>
  <c r="I109" i="5"/>
  <c r="G109" i="5"/>
  <c r="J108" i="5"/>
  <c r="I108" i="5"/>
  <c r="G108" i="5"/>
  <c r="I107" i="5"/>
  <c r="J107" i="5" s="1"/>
  <c r="G107" i="5"/>
  <c r="I106" i="5"/>
  <c r="J106" i="5" s="1"/>
  <c r="G106" i="5"/>
  <c r="I105" i="5"/>
  <c r="J105" i="5" s="1"/>
  <c r="G105" i="5"/>
  <c r="J104" i="5"/>
  <c r="I104" i="5"/>
  <c r="G104" i="5"/>
  <c r="I103" i="5"/>
  <c r="J103" i="5" s="1"/>
  <c r="G103" i="5"/>
  <c r="I102" i="5"/>
  <c r="J102" i="5" s="1"/>
  <c r="G102" i="5"/>
  <c r="I101" i="5"/>
  <c r="J101" i="5" s="1"/>
  <c r="G101" i="5"/>
  <c r="J100" i="5"/>
  <c r="I100" i="5"/>
  <c r="G100" i="5"/>
  <c r="I99" i="5"/>
  <c r="J99" i="5" s="1"/>
  <c r="G99" i="5"/>
  <c r="I98" i="5"/>
  <c r="J98" i="5" s="1"/>
  <c r="G98" i="5"/>
  <c r="J97" i="5"/>
  <c r="I97" i="5"/>
  <c r="G97" i="5"/>
  <c r="J96" i="5"/>
  <c r="I96" i="5"/>
  <c r="G96" i="5"/>
  <c r="I95" i="5"/>
  <c r="J95" i="5" s="1"/>
  <c r="G95" i="5"/>
  <c r="I94" i="5"/>
  <c r="J94" i="5" s="1"/>
  <c r="G94" i="5"/>
  <c r="I93" i="5"/>
  <c r="J93" i="5" s="1"/>
  <c r="G93" i="5"/>
  <c r="J92" i="5"/>
  <c r="I92" i="5"/>
  <c r="G92" i="5"/>
  <c r="I91" i="5"/>
  <c r="J91" i="5" s="1"/>
  <c r="G91" i="5"/>
  <c r="I90" i="5"/>
  <c r="J90" i="5" s="1"/>
  <c r="G90" i="5"/>
  <c r="I89" i="5"/>
  <c r="J89" i="5" s="1"/>
  <c r="G89" i="5"/>
  <c r="I88" i="5"/>
  <c r="I87" i="5"/>
  <c r="I86" i="5"/>
  <c r="J86" i="5" s="1"/>
  <c r="G86" i="5"/>
  <c r="I85" i="5"/>
  <c r="J85" i="5" s="1"/>
  <c r="G85" i="5"/>
  <c r="I84" i="5"/>
  <c r="J84" i="5" s="1"/>
  <c r="G84" i="5"/>
  <c r="J83" i="5"/>
  <c r="I83" i="5"/>
  <c r="G83" i="5"/>
  <c r="I82" i="5"/>
  <c r="J82" i="5" s="1"/>
  <c r="G82" i="5"/>
  <c r="I81" i="5"/>
  <c r="J81" i="5" s="1"/>
  <c r="G81" i="5"/>
  <c r="I80" i="5"/>
  <c r="J80" i="5" s="1"/>
  <c r="G80" i="5"/>
  <c r="J79" i="5"/>
  <c r="I79" i="5"/>
  <c r="G79" i="5"/>
  <c r="I78" i="5"/>
  <c r="J78" i="5" s="1"/>
  <c r="G78" i="5"/>
  <c r="I77" i="5"/>
  <c r="J77" i="5" s="1"/>
  <c r="G77" i="5"/>
  <c r="I76" i="5"/>
  <c r="J76" i="5" s="1"/>
  <c r="G76" i="5"/>
  <c r="J75" i="5"/>
  <c r="I75" i="5"/>
  <c r="G75" i="5"/>
  <c r="I74" i="5"/>
  <c r="J74" i="5" s="1"/>
  <c r="G74" i="5"/>
  <c r="I73" i="5"/>
  <c r="J73" i="5" s="1"/>
  <c r="G73" i="5"/>
  <c r="I72" i="5"/>
  <c r="J72" i="5" s="1"/>
  <c r="G72" i="5"/>
  <c r="J71" i="5"/>
  <c r="I71" i="5"/>
  <c r="G71" i="5"/>
  <c r="I70" i="5"/>
  <c r="J70" i="5" s="1"/>
  <c r="G70" i="5"/>
  <c r="I69" i="5"/>
  <c r="J69" i="5" s="1"/>
  <c r="G69" i="5"/>
  <c r="I68" i="5"/>
  <c r="J68" i="5" s="1"/>
  <c r="G68" i="5"/>
  <c r="J67" i="5"/>
  <c r="I67" i="5"/>
  <c r="G67" i="5"/>
  <c r="I66" i="5"/>
  <c r="J66" i="5" s="1"/>
  <c r="G66" i="5"/>
  <c r="I65" i="5"/>
  <c r="J65" i="5" s="1"/>
  <c r="G65" i="5"/>
  <c r="I64" i="5"/>
  <c r="J64" i="5" s="1"/>
  <c r="G64" i="5"/>
  <c r="J63" i="5"/>
  <c r="I63" i="5"/>
  <c r="G63" i="5"/>
  <c r="I62" i="5"/>
  <c r="J62" i="5" s="1"/>
  <c r="G62" i="5"/>
  <c r="I61" i="5"/>
  <c r="J61" i="5" s="1"/>
  <c r="G61" i="5"/>
  <c r="I60" i="5"/>
  <c r="J60" i="5" s="1"/>
  <c r="G60" i="5"/>
  <c r="J59" i="5"/>
  <c r="I59" i="5"/>
  <c r="G59" i="5"/>
  <c r="I58" i="5"/>
  <c r="J58" i="5" s="1"/>
  <c r="G58" i="5"/>
  <c r="I57" i="5"/>
  <c r="J57" i="5" s="1"/>
  <c r="G57" i="5"/>
  <c r="I56" i="5"/>
  <c r="J56" i="5" s="1"/>
  <c r="G56" i="5"/>
  <c r="J55" i="5"/>
  <c r="I55" i="5"/>
  <c r="G55" i="5"/>
  <c r="I54" i="5"/>
  <c r="J54" i="5" s="1"/>
  <c r="G54" i="5"/>
  <c r="I53" i="5"/>
  <c r="J53" i="5" s="1"/>
  <c r="G53" i="5"/>
  <c r="I52" i="5"/>
  <c r="J52" i="5" s="1"/>
  <c r="G52" i="5"/>
  <c r="J51" i="5"/>
  <c r="I51" i="5"/>
  <c r="G51" i="5"/>
  <c r="I50" i="5"/>
  <c r="J50" i="5" s="1"/>
  <c r="G50" i="5"/>
  <c r="I49" i="5"/>
  <c r="J49" i="5" s="1"/>
  <c r="G49" i="5"/>
  <c r="I48" i="5"/>
  <c r="J48" i="5" s="1"/>
  <c r="G48" i="5"/>
  <c r="J47" i="5"/>
  <c r="I47" i="5"/>
  <c r="G47" i="5"/>
  <c r="I46" i="5"/>
  <c r="J46" i="5" s="1"/>
  <c r="G46" i="5"/>
  <c r="I45" i="5"/>
  <c r="J45" i="5" s="1"/>
  <c r="G45" i="5"/>
  <c r="I44" i="5"/>
  <c r="J44" i="5" s="1"/>
  <c r="G44" i="5"/>
  <c r="J43" i="5"/>
  <c r="I43" i="5"/>
  <c r="G43" i="5"/>
  <c r="I42" i="5"/>
  <c r="J42" i="5" s="1"/>
  <c r="G42" i="5"/>
  <c r="I41" i="5"/>
  <c r="J41" i="5" s="1"/>
  <c r="G41" i="5"/>
  <c r="I40" i="5"/>
  <c r="J40" i="5" s="1"/>
  <c r="G40" i="5"/>
  <c r="J39" i="5"/>
  <c r="I39" i="5"/>
  <c r="G39" i="5"/>
  <c r="I38" i="5"/>
  <c r="G38" i="5"/>
  <c r="I37" i="5"/>
  <c r="J37" i="5" s="1"/>
  <c r="G37" i="5"/>
  <c r="I36" i="5"/>
  <c r="J36" i="5" s="1"/>
  <c r="G36" i="5"/>
  <c r="J35" i="5"/>
  <c r="I35" i="5"/>
  <c r="G35" i="5"/>
  <c r="J34" i="5"/>
  <c r="I34" i="5"/>
  <c r="G34" i="5"/>
  <c r="I33" i="5"/>
  <c r="J33" i="5" s="1"/>
  <c r="G33" i="5"/>
  <c r="I32" i="5"/>
  <c r="J32" i="5" s="1"/>
  <c r="G32" i="5"/>
  <c r="J31" i="5"/>
  <c r="I31" i="5"/>
  <c r="G31" i="5"/>
  <c r="J30" i="5"/>
  <c r="I30" i="5"/>
  <c r="G30" i="5"/>
  <c r="I29" i="5"/>
  <c r="J29" i="5" s="1"/>
  <c r="G29" i="5"/>
  <c r="I28" i="5"/>
  <c r="J28" i="5" s="1"/>
  <c r="G28" i="5"/>
  <c r="J27" i="5"/>
  <c r="I27" i="5"/>
  <c r="G27" i="5"/>
  <c r="J26" i="5"/>
  <c r="I26" i="5"/>
  <c r="G26" i="5"/>
  <c r="I25" i="5"/>
  <c r="J25" i="5" s="1"/>
  <c r="G25" i="5"/>
  <c r="I24" i="5"/>
  <c r="J24" i="5" s="1"/>
  <c r="G24" i="5"/>
  <c r="J23" i="5"/>
  <c r="I23" i="5"/>
  <c r="G23" i="5"/>
  <c r="J22" i="5"/>
  <c r="I22" i="5"/>
  <c r="G22" i="5"/>
  <c r="I21" i="5"/>
  <c r="J21" i="5" s="1"/>
  <c r="G21" i="5"/>
  <c r="I20" i="5"/>
  <c r="J20" i="5" s="1"/>
  <c r="G20" i="5"/>
  <c r="J19" i="5"/>
  <c r="I19" i="5"/>
  <c r="G19" i="5"/>
  <c r="J18" i="5"/>
  <c r="I18" i="5"/>
  <c r="G18" i="5"/>
  <c r="I17" i="5"/>
  <c r="J17" i="5" s="1"/>
  <c r="G17" i="5"/>
  <c r="I16" i="5"/>
  <c r="J16" i="5" s="1"/>
  <c r="G16" i="5"/>
  <c r="J15" i="5"/>
  <c r="I15" i="5"/>
  <c r="G15" i="5"/>
  <c r="J14" i="5"/>
  <c r="I14" i="5"/>
  <c r="G14" i="5"/>
  <c r="I13" i="5"/>
  <c r="J13" i="5" s="1"/>
  <c r="G13" i="5"/>
  <c r="I12" i="5"/>
  <c r="J12" i="5" s="1"/>
  <c r="G12" i="5"/>
  <c r="J11" i="5"/>
  <c r="I11" i="5"/>
  <c r="G11" i="5"/>
  <c r="J10" i="5"/>
  <c r="I10" i="5"/>
  <c r="G10" i="5"/>
  <c r="I9" i="5"/>
  <c r="J9" i="5" s="1"/>
  <c r="G9" i="5"/>
  <c r="I8" i="5"/>
  <c r="J8" i="5" s="1"/>
  <c r="G8" i="5"/>
  <c r="I7" i="5"/>
  <c r="J6" i="5"/>
  <c r="I6" i="5"/>
  <c r="G6" i="5"/>
  <c r="I5" i="5"/>
  <c r="J5" i="5" s="1"/>
  <c r="G5" i="5"/>
  <c r="I4" i="5"/>
  <c r="J4" i="5" s="1"/>
  <c r="G4" i="5"/>
  <c r="I3" i="5"/>
  <c r="J3" i="5" s="1"/>
  <c r="G3" i="5"/>
  <c r="J2" i="5"/>
  <c r="I2" i="5"/>
  <c r="G2" i="5"/>
  <c r="F12" i="2"/>
  <c r="E12" i="2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Stopped
	-Smith Davis
----
Stopped
	-Smith Davis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K69" authorId="0" shapeId="0">
      <text>
        <r>
          <rPr>
            <sz val="10"/>
            <color rgb="FF000000"/>
            <rFont val="Arial"/>
            <scheme val="minor"/>
          </rPr>
          <t>no record found</t>
        </r>
      </text>
    </comment>
    <comment ref="K73" authorId="0" shapeId="0">
      <text>
        <r>
          <rPr>
            <sz val="10"/>
            <color rgb="FF000000"/>
            <rFont val="Arial"/>
            <scheme val="minor"/>
          </rPr>
          <t>No record found</t>
        </r>
      </text>
    </comment>
    <comment ref="K75" authorId="0" shapeId="0">
      <text>
        <r>
          <rPr>
            <sz val="10"/>
            <color rgb="FF000000"/>
            <rFont val="Arial"/>
            <scheme val="minor"/>
          </rPr>
          <t>TNTAM09874</t>
        </r>
      </text>
    </comment>
    <comment ref="K76" authorId="0" shapeId="0">
      <text>
        <r>
          <rPr>
            <sz val="10"/>
            <color rgb="FF000000"/>
            <rFont val="Arial"/>
            <scheme val="minor"/>
          </rPr>
          <t>TNTAM12392</t>
        </r>
      </text>
    </comment>
    <comment ref="K77" authorId="0" shapeId="0">
      <text>
        <r>
          <rPr>
            <sz val="10"/>
            <color rgb="FF000000"/>
            <rFont val="Arial"/>
            <scheme val="minor"/>
          </rPr>
          <t>price in RNI certificate Rs.15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K2" authorId="0" shapeId="0">
      <text>
        <r>
          <rPr>
            <sz val="10"/>
            <color rgb="FF000000"/>
            <rFont val="Arial"/>
            <scheme val="minor"/>
          </rPr>
          <t>Received registration copy in mail</t>
        </r>
      </text>
    </comment>
    <comment ref="K4" authorId="0" shapeId="0">
      <text>
        <r>
          <rPr>
            <sz val="10"/>
            <color rgb="FF000000"/>
            <rFont val="Arial"/>
            <scheme val="minor"/>
          </rPr>
          <t>Price is Rs.5/-</t>
        </r>
      </text>
    </comment>
    <comment ref="K5" authorId="0" shapeId="0">
      <text>
        <r>
          <rPr>
            <sz val="10"/>
            <color rgb="FF000000"/>
            <rFont val="Arial"/>
            <scheme val="minor"/>
          </rPr>
          <t>Price Rs. 50/-</t>
        </r>
      </text>
    </comment>
    <comment ref="K10" authorId="0" shapeId="0">
      <text>
        <r>
          <rPr>
            <sz val="10"/>
            <color rgb="FF000000"/>
            <rFont val="Arial"/>
            <scheme val="minor"/>
          </rPr>
          <t>Price Rs.15/-</t>
        </r>
      </text>
    </comment>
    <comment ref="K13" authorId="0" shapeId="0">
      <text>
        <r>
          <rPr>
            <sz val="10"/>
            <color rgb="FF000000"/>
            <rFont val="Arial"/>
            <scheme val="minor"/>
          </rPr>
          <t>Rs.30/-</t>
        </r>
      </text>
    </comment>
    <comment ref="K14" authorId="0" shapeId="0">
      <text>
        <r>
          <rPr>
            <sz val="10"/>
            <color rgb="FF000000"/>
            <rFont val="Arial"/>
            <scheme val="minor"/>
          </rPr>
          <t>Price is Rs.75/-</t>
        </r>
      </text>
    </comment>
    <comment ref="K17" authorId="0" shapeId="0">
      <text>
        <r>
          <rPr>
            <sz val="10"/>
            <color rgb="FF000000"/>
            <rFont val="Arial"/>
            <scheme val="minor"/>
          </rPr>
          <t>Price Rs. 100/-</t>
        </r>
      </text>
    </comment>
    <comment ref="K18" authorId="0" shapeId="0">
      <text>
        <r>
          <rPr>
            <sz val="10"/>
            <color rgb="FF000000"/>
            <rFont val="Arial"/>
            <scheme val="minor"/>
          </rPr>
          <t>Rs. 45/-</t>
        </r>
      </text>
    </comment>
    <comment ref="K19" authorId="0" shapeId="0">
      <text>
        <r>
          <rPr>
            <sz val="10"/>
            <color rgb="FF000000"/>
            <rFont val="Arial"/>
            <scheme val="minor"/>
          </rPr>
          <t>Price Rs. 15/-</t>
        </r>
      </text>
    </comment>
    <comment ref="K21" authorId="0" shapeId="0">
      <text>
        <r>
          <rPr>
            <sz val="10"/>
            <color rgb="FF000000"/>
            <rFont val="Arial"/>
            <scheme val="minor"/>
          </rPr>
          <t>RS.110/-</t>
        </r>
      </text>
    </comment>
    <comment ref="K22" authorId="0" shapeId="0">
      <text>
        <r>
          <rPr>
            <sz val="10"/>
            <color rgb="FF000000"/>
            <rFont val="Arial"/>
            <scheme val="minor"/>
          </rPr>
          <t>Rs. 60/-</t>
        </r>
      </text>
    </comment>
    <comment ref="K23" authorId="0" shapeId="0">
      <text>
        <r>
          <rPr>
            <sz val="10"/>
            <color rgb="FF000000"/>
            <rFont val="Arial"/>
            <scheme val="minor"/>
          </rPr>
          <t>Rs.15/-</t>
        </r>
      </text>
    </comment>
    <comment ref="K24" authorId="0" shapeId="0">
      <text>
        <r>
          <rPr>
            <sz val="10"/>
            <color rgb="FF000000"/>
            <rFont val="Arial"/>
            <scheme val="minor"/>
          </rPr>
          <t>Price 50/-</t>
        </r>
      </text>
    </comment>
    <comment ref="K26" authorId="0" shapeId="0">
      <text>
        <r>
          <rPr>
            <sz val="10"/>
            <color rgb="FF000000"/>
            <rFont val="Arial"/>
            <scheme val="minor"/>
          </rPr>
          <t>Rs.50/-</t>
        </r>
      </text>
    </comment>
    <comment ref="K28" authorId="0" shapeId="0">
      <text>
        <r>
          <rPr>
            <sz val="10"/>
            <color rgb="FF000000"/>
            <rFont val="Arial"/>
            <scheme val="minor"/>
          </rPr>
          <t>Rs.60/-</t>
        </r>
      </text>
    </comment>
    <comment ref="K29" authorId="0" shapeId="0">
      <text>
        <r>
          <rPr>
            <sz val="10"/>
            <color rgb="FF000000"/>
            <rFont val="Arial"/>
            <scheme val="minor"/>
          </rPr>
          <t>Rs.60/-</t>
        </r>
      </text>
    </comment>
    <comment ref="K30" authorId="0" shapeId="0">
      <text>
        <r>
          <rPr>
            <sz val="10"/>
            <color rgb="FF000000"/>
            <rFont val="Arial"/>
            <scheme val="minor"/>
          </rPr>
          <t>Rs.100/-</t>
        </r>
      </text>
    </comment>
    <comment ref="K37" authorId="0" shapeId="0">
      <text>
        <r>
          <rPr>
            <sz val="10"/>
            <color rgb="FF000000"/>
            <rFont val="Arial"/>
            <scheme val="minor"/>
          </rPr>
          <t>Rs.100/-</t>
        </r>
      </text>
    </comment>
    <comment ref="K39" authorId="0" shapeId="0">
      <text>
        <r>
          <rPr>
            <sz val="10"/>
            <color rgb="FF000000"/>
            <rFont val="Arial"/>
            <scheme val="minor"/>
          </rPr>
          <t>Rs.50/-</t>
        </r>
      </text>
    </comment>
    <comment ref="K43" authorId="0" shapeId="0">
      <text>
        <r>
          <rPr>
            <sz val="10"/>
            <color rgb="FF000000"/>
            <rFont val="Arial"/>
            <scheme val="minor"/>
          </rPr>
          <t>Rs.125/-</t>
        </r>
      </text>
    </comment>
    <comment ref="K46" authorId="0" shapeId="0">
      <text>
        <r>
          <rPr>
            <sz val="10"/>
            <color rgb="FF000000"/>
            <rFont val="Arial"/>
            <scheme val="minor"/>
          </rPr>
          <t>Rs.50/-</t>
        </r>
      </text>
    </comment>
  </commentList>
</comments>
</file>

<file path=xl/sharedStrings.xml><?xml version="1.0" encoding="utf-8"?>
<sst xmlns="http://schemas.openxmlformats.org/spreadsheetml/2006/main" count="1911" uniqueCount="1133">
  <si>
    <t>Data Fields</t>
  </si>
  <si>
    <t>Sl.No</t>
  </si>
  <si>
    <t>Language</t>
  </si>
  <si>
    <t>Category</t>
  </si>
  <si>
    <t>Title of the Magazine</t>
  </si>
  <si>
    <t>Periodicity</t>
  </si>
  <si>
    <t>Single Issue Rate</t>
  </si>
  <si>
    <t xml:space="preserve">Annual Subscription  </t>
  </si>
  <si>
    <t>Discount</t>
  </si>
  <si>
    <t>Single Issue after discount</t>
  </si>
  <si>
    <t>Annual cost after discount</t>
  </si>
  <si>
    <t>RNI Details</t>
  </si>
  <si>
    <t>Total Number of Pages</t>
  </si>
  <si>
    <t>Number of Multicolour pages</t>
  </si>
  <si>
    <t>Number of Monocolour Pages</t>
  </si>
  <si>
    <t>Paper Quality (GSM / Map Litho / Art Paper, etc.,)</t>
  </si>
  <si>
    <t>Size of the Magazine</t>
  </si>
  <si>
    <t>Contact Person</t>
  </si>
  <si>
    <t>Phone Number</t>
  </si>
  <si>
    <t>Email</t>
  </si>
  <si>
    <t>Address</t>
  </si>
  <si>
    <t>Category - Tamil</t>
  </si>
  <si>
    <t>Type of Library</t>
  </si>
  <si>
    <t>Annually (Once per year)</t>
  </si>
  <si>
    <t>குழந்தைகள்</t>
  </si>
  <si>
    <t>DCL</t>
  </si>
  <si>
    <t>Bimonthly (Every 2 months)</t>
  </si>
  <si>
    <t>போட்டித்தேர்வு</t>
  </si>
  <si>
    <t>FTBL</t>
  </si>
  <si>
    <t>Biweekly (Every two weeks)</t>
  </si>
  <si>
    <t>பொருளாதாரம்</t>
  </si>
  <si>
    <t>BL</t>
  </si>
  <si>
    <t>Semiannually (Twice per year)</t>
  </si>
  <si>
    <t>பொழுதுபோக்கு</t>
  </si>
  <si>
    <t>VL</t>
  </si>
  <si>
    <t>Monthly (Every month)</t>
  </si>
  <si>
    <t>பொது</t>
  </si>
  <si>
    <t>PTL</t>
  </si>
  <si>
    <t>Quarterly (Every quarter)</t>
  </si>
  <si>
    <t>உடல்நலம்</t>
  </si>
  <si>
    <t>Semiweekly (Twice per week)</t>
  </si>
  <si>
    <t>இலக்கியம்</t>
  </si>
  <si>
    <t>Weekly (	Every week)</t>
  </si>
  <si>
    <t>சமயம்</t>
  </si>
  <si>
    <t>அறிவியல் &amp; தொழில்நுட்பம்</t>
  </si>
  <si>
    <t>விளையாட்டு</t>
  </si>
  <si>
    <t>பெண்கள்</t>
  </si>
  <si>
    <t xml:space="preserve">Category - English	</t>
  </si>
  <si>
    <t>Children</t>
  </si>
  <si>
    <t>Competitive</t>
  </si>
  <si>
    <t>Economics</t>
  </si>
  <si>
    <t>Entertainment</t>
  </si>
  <si>
    <t>General</t>
  </si>
  <si>
    <t>Health</t>
  </si>
  <si>
    <t>Literature</t>
  </si>
  <si>
    <t>Religion</t>
  </si>
  <si>
    <t>Science &amp; Technology</t>
  </si>
  <si>
    <t>Sports</t>
  </si>
  <si>
    <t>Women</t>
  </si>
  <si>
    <t>Magazine List _portal</t>
  </si>
  <si>
    <t>Sl No</t>
  </si>
  <si>
    <t xml:space="preserve">Periodicity </t>
  </si>
  <si>
    <t>Tamil</t>
  </si>
  <si>
    <t>English</t>
  </si>
  <si>
    <t>Annually</t>
  </si>
  <si>
    <t>Bimonthly</t>
  </si>
  <si>
    <t>Biweekly</t>
  </si>
  <si>
    <t xml:space="preserve">Semiannually </t>
  </si>
  <si>
    <t>Monthly</t>
  </si>
  <si>
    <t>Quarterly</t>
  </si>
  <si>
    <t xml:space="preserve">Semiweekly </t>
  </si>
  <si>
    <t>Weekly</t>
  </si>
  <si>
    <t>Total</t>
  </si>
  <si>
    <t>சம்பக்</t>
  </si>
  <si>
    <t>28804/76</t>
  </si>
  <si>
    <t>4 colours all pages</t>
  </si>
  <si>
    <t>NIL</t>
  </si>
  <si>
    <t>SNP (Standard News print) 45 GSM</t>
  </si>
  <si>
    <t>19.8 x 26.5 cms</t>
  </si>
  <si>
    <t xml:space="preserve"> Indraganti Madhuri</t>
  </si>
  <si>
    <t>9176654202,</t>
  </si>
  <si>
    <t>indraganti.madhuri@delhipress.in</t>
  </si>
  <si>
    <t xml:space="preserve">Delhi Prakashan Vitran Private Limited,
No.14, I Floor, Cisons Complex, 
2/92, Montieth Road, Egmore,
Chennai - 600008.
</t>
  </si>
  <si>
    <t>பெரியார் பிஞ்சு</t>
  </si>
  <si>
    <t>TNTAM /   2003 / 16479</t>
  </si>
  <si>
    <t>80 GSM ART PAPER &amp; 110 GSM ART PAPER</t>
  </si>
  <si>
    <t>18 CM (WIDTH) X 24 CM (HEIGHT)</t>
  </si>
  <si>
    <t>C.Vijay</t>
  </si>
  <si>
    <t>9600557389, 89395 55145.</t>
  </si>
  <si>
    <t>circulation.viduthalai@gmail.com</t>
  </si>
  <si>
    <t>The Manager
The Periyar Self-Respect Propaganda Institution (PSRPI)
Periyar Thidal,
#84/1(50), EVK Sampath Road,
Vepery,
Chennai - 600 007</t>
  </si>
  <si>
    <t>யாதும்</t>
  </si>
  <si>
    <t>TNTAM/2016/69050</t>
  </si>
  <si>
    <t>8+4</t>
  </si>
  <si>
    <t>Wrapper:-  100 GSM art Inner :-70 GSM maplitho</t>
  </si>
  <si>
    <t>166.5mm*233mm</t>
  </si>
  <si>
    <t>Krithika</t>
  </si>
  <si>
    <t>contacttharu@gmail.com</t>
  </si>
  <si>
    <t xml:space="preserve">Tharu Media Pvt Ltd
10/55, Raju Street, 
West Mambalam,
Chennai - 600 033
Ph: 99529 20801
</t>
  </si>
  <si>
    <t>பொம்மி</t>
  </si>
  <si>
    <t>PONBIL/2016/73670</t>
  </si>
  <si>
    <t xml:space="preserve">Wra. 90 GSM </t>
  </si>
  <si>
    <t>H26cm*W19cm</t>
  </si>
  <si>
    <t>9750697943, 
9489773671</t>
  </si>
  <si>
    <t>pommitvr@gmail.com</t>
  </si>
  <si>
    <t>ஆசிரியர்-பொம்மி பருவ இதழ், A.N.R காம்ளெக்சஸ், 29 H, தெற்கு தெரு, திருவாரூர்-610 001</t>
  </si>
  <si>
    <t>அரும்பு</t>
  </si>
  <si>
    <t>11807/66</t>
  </si>
  <si>
    <t>Art paper inner :- 80 GSM AP / Cover :- 100 GSM AP</t>
  </si>
  <si>
    <t>19.5cm/26cm</t>
  </si>
  <si>
    <t xml:space="preserve">Arumbu publications </t>
  </si>
  <si>
    <t>arumbu4young@gmail.com</t>
  </si>
  <si>
    <t>ஆசிரியர் ,அரும்பு பருவ இதழ்;26/17இரங்க நாதன் அவென்யூ ,சில்வன் லாட்ஜ் ,கெல்லீஸ் ,சென்னை-600 010</t>
  </si>
  <si>
    <t>மனோரமா இயர் புக்</t>
  </si>
  <si>
    <t>44776/1991</t>
  </si>
  <si>
    <t>4 Color
Printed
Magazine</t>
  </si>
  <si>
    <t>Nil</t>
  </si>
  <si>
    <t>High Bright
49GSM</t>
  </si>
  <si>
    <t>13 CM (W)
*20 CM (H)</t>
  </si>
  <si>
    <t>R.Prakash</t>
  </si>
  <si>
    <t>prakashr@mm.co.in</t>
  </si>
  <si>
    <t>Malayala Manorama Publications</t>
  </si>
  <si>
    <t>எம்பிளாய்மெண்ட் சர்வீஸ்</t>
  </si>
  <si>
    <t>TNTAM /2001/04746</t>
  </si>
  <si>
    <t>45 GSM Newsprint</t>
  </si>
  <si>
    <t>35*27.5cm</t>
  </si>
  <si>
    <t xml:space="preserve"> M.surendran</t>
  </si>
  <si>
    <t>emseditor@gmail.com</t>
  </si>
  <si>
    <t>சர்குலெசன் மேலாளர், எம்பிளாய்மெண்ட் சர்வீஸ்,  எண் 23, தொழிற்பேட்டை, கோணம்,  நாகர் கோவில்-629 004</t>
  </si>
  <si>
    <t>தமிழக மாணவர் வழிகாட்டி</t>
  </si>
  <si>
    <t>TNTAM/ 2013/57492</t>
  </si>
  <si>
    <t xml:space="preserve">48 GSM News  Print </t>
  </si>
  <si>
    <t>25*18.5cm</t>
  </si>
  <si>
    <t>tamilagamanavar@gmail.com</t>
  </si>
  <si>
    <t>தமிழக மாணவர் வழிகாட்டி,
 சாஃபி ஹவுஸ், 339 (பழைய எண்.249) அண்ணா சாலை, தேனாம்பேட்டை,
சென்னை-6. (டிஎம்எஸ் பஸ் ஸ்டாப் , தீஅணைப்பு நிலையம் அருகில்.)</t>
  </si>
  <si>
    <t>ஆளுமைச் சிற்பி</t>
  </si>
  <si>
    <t>TNBIL/2007/24249</t>
  </si>
  <si>
    <t>54 GSM (Monocolour)  100 GSM (Multicolour)</t>
  </si>
  <si>
    <t xml:space="preserve">Height 24cm* Width 17.5 cm </t>
  </si>
  <si>
    <t>Dr.M.Gnana Sekar</t>
  </si>
  <si>
    <t>aalumaisirpi@gmail.com</t>
  </si>
  <si>
    <t>Alumai Sirpi,No 168/1,Adam sahib Street,Royapuram,Chennai-600013</t>
  </si>
  <si>
    <t>இளைஞர் முழக்கம்</t>
  </si>
  <si>
    <t>TNTAM/2009/30384</t>
  </si>
  <si>
    <t>Wrapper –
coated
glass paper – 100 gsm, Inner paper - maplitho – 60 gsm</t>
  </si>
  <si>
    <t>18*24cm</t>
  </si>
  <si>
    <t>ilaignarmuzhakkam@gmail.com</t>
  </si>
  <si>
    <t>ஆசிரியர்,இளைஞர் முழக்கம், 57/21 அருனோதயா காம்ப்ளஸ்,2 வது மாடி.ஈ.வே.ரா பெரியார் நெடுஞ்சாலை, பெரியமேடு, சென்னை- 600 003</t>
  </si>
  <si>
    <t>நாணயம் விகடன்</t>
  </si>
  <si>
    <t>TNTAM/2005/17692</t>
  </si>
  <si>
    <t>48/42 GSM</t>
  </si>
  <si>
    <t>16.5 x 23.3 CM</t>
  </si>
  <si>
    <t>Mr.Rangaraj</t>
  </si>
  <si>
    <t xml:space="preserve">Mr.Abbas Ali - Circulation Head
Ananda Vikatan
No.757,Anna Salai,
Vasan Avenue,
Chennai - 600002.
</t>
  </si>
  <si>
    <t>பசுமை விகடன்</t>
  </si>
  <si>
    <t>TNTAM/2007/19744</t>
  </si>
  <si>
    <t>rangarajan.ma@vikatan.com</t>
  </si>
  <si>
    <t xml:space="preserve">Mr.Abbas Ali - Circulation Head
Ananda Vikatan
No.757,Anna Salai,
Vasan Avenue,
Chennai - 600002.
</t>
  </si>
  <si>
    <t>திட்டம்</t>
  </si>
  <si>
    <t>NO.979/57</t>
  </si>
  <si>
    <t>64/72</t>
  </si>
  <si>
    <t>70 GSM</t>
  </si>
  <si>
    <t>27*19.5</t>
  </si>
  <si>
    <t>bmsechennai@gmail.com</t>
  </si>
  <si>
    <t>Business Manager, Publications Division, 
Rajaji Bhavan, Besant Nagar, Chennai - 600 090.</t>
  </si>
  <si>
    <t>நிலவளம்</t>
  </si>
  <si>
    <t>17733/68</t>
  </si>
  <si>
    <t>32+4</t>
  </si>
  <si>
    <t xml:space="preserve">4 pgs wrapper </t>
  </si>
  <si>
    <t>32 pgs inner</t>
  </si>
  <si>
    <t xml:space="preserve">100 GSM art paper for wrapper </t>
  </si>
  <si>
    <t>27*20cm</t>
  </si>
  <si>
    <t>044-24993854</t>
  </si>
  <si>
    <t>tncsardbho@gmail.com</t>
  </si>
  <si>
    <t>ஆசிரியர்-நில வளம் இதழ், தமிழ் நாடு கூட்டுறவு மாநில வேளாண்மை மற்றும் ஊரக வளர்ச்சி வங்கி,181,183 லஸ் சர்ச் சாலை,மயிலாப்பூர்,சென்னை-600 004</t>
  </si>
  <si>
    <t>சுய தொழில்</t>
  </si>
  <si>
    <t>70736/98</t>
  </si>
  <si>
    <t>52 GSM High bright</t>
  </si>
  <si>
    <t>195mm*265mm</t>
  </si>
  <si>
    <t>பா.சுப்ரமண்யம்,</t>
  </si>
  <si>
    <t>suyathozhilmonthly@gmail.com</t>
  </si>
  <si>
    <t>நாளந்தா பதிப்பகம்,
சுயதொழில் தமிழ் மாத இதழ்,
எண் 621, 3வது தளம், அண்ணா சாலை,
ஆயிரம் விளக்கு, சென்னை  600 006.</t>
  </si>
  <si>
    <t>மண்வாசனை</t>
  </si>
  <si>
    <t>TNTAM/2017/71103</t>
  </si>
  <si>
    <t>45-48 GSM Standard News Print</t>
  </si>
  <si>
    <t xml:space="preserve"> W16.8*H23.5cm </t>
  </si>
  <si>
    <t>S.Srinivasan</t>
  </si>
  <si>
    <t>circulation@kumudam.com</t>
  </si>
  <si>
    <t>kumutham publication p ltd, New No 306, purasaivakkam high road, chennai- 600010</t>
  </si>
  <si>
    <t>கால்நடை வேளாண்மை</t>
  </si>
  <si>
    <t>TNTAM/2019/78285</t>
  </si>
  <si>
    <t>multi colour - 100 GSM Art Paper / mono colour - 54 GSM</t>
  </si>
  <si>
    <t>H180mm*W240mm</t>
  </si>
  <si>
    <t>Atheiyamaan</t>
  </si>
  <si>
    <t>kaalnadaivelanmai@gmail.com</t>
  </si>
  <si>
    <t>கால்நடை வேளாண்மை,
D -125, சன்னி வேள் அடுக்ககம்,
351, கொன்னூர் நெடுஞ்சாலை,
அயனாவரம், சென்னை - 600 023.</t>
  </si>
  <si>
    <t>தொழில் நண்பன்</t>
  </si>
  <si>
    <t>TNTAM/2012/42963</t>
  </si>
  <si>
    <t xml:space="preserve">48 GSM </t>
  </si>
  <si>
    <t>25*18.5 cm</t>
  </si>
  <si>
    <t>Sakthi Vel</t>
  </si>
  <si>
    <t>thozhilnanbanapril@gmail.com</t>
  </si>
  <si>
    <t>தொழில் நண்பன்,சாஃபி ஹவுஸ், 339 (பழைய எண்.249) அண்ணா சாலை, தேனாம்பேட்டை,
சென்னை-6. (டிஎம்எஸ் பஸ் ஸ்டாப் , தீஅணைப்பு நிலையம் அருகில்.)
Ph:9840125151/ 63800 11350</t>
  </si>
  <si>
    <t>தமிழக விவசாய உலகம்</t>
  </si>
  <si>
    <t>61634/1994</t>
  </si>
  <si>
    <t xml:space="preserve">90GSM Foreign Art &amp; 56 GSM Foreign News Print </t>
  </si>
  <si>
    <t>A4</t>
  </si>
  <si>
    <t>R. VIJAYAKUMAR</t>
  </si>
  <si>
    <t>publisher.ttu@gmail.com</t>
  </si>
  <si>
    <t>தொழில் உலகம் பப்ளிகேசன்,13A காமராஜர் தெரு,வினாயகபுரம்,கொளத்தூர்,சென்னை-600 099</t>
  </si>
  <si>
    <t>தமிழ் தொழில் உலகம்</t>
  </si>
  <si>
    <t>90 GSM Foreign Art &amp; 56 GSM Foreign News Print Paper</t>
  </si>
  <si>
    <t>ஆனந்த விகடன்</t>
  </si>
  <si>
    <t>1207/57</t>
  </si>
  <si>
    <t>குங்குமம்</t>
  </si>
  <si>
    <t>30502/1977</t>
  </si>
  <si>
    <t>inner :-  42-45 GSM News print Wrapper :- 110 GSM Art Paper</t>
  </si>
  <si>
    <t>H17.5cm*W12.5cm</t>
  </si>
  <si>
    <t>Thirumalaivasan</t>
  </si>
  <si>
    <t>vasan@dinakaran.com</t>
  </si>
  <si>
    <t>circulation manager,குங்குமம் weekly magazine,229,கச்சேரி தெரு,மயிலாப்பூர்,சென்னை - 4</t>
  </si>
  <si>
    <t>அந்திமழை</t>
  </si>
  <si>
    <t>TNTAM/ 2012/48888</t>
  </si>
  <si>
    <t xml:space="preserve">60 GSM LWV </t>
  </si>
  <si>
    <t>24cm*18cm</t>
  </si>
  <si>
    <t>subscriptions@andhimazhai.com</t>
  </si>
  <si>
    <t>ஆசிரியர் ,அந்தி மலை இதழ் ,G -எலீம் ரெசிடன்சி ,எண் 29,அன்பு நகர் மெயின் ரோடு ,வளசரவாக்கம் ,சென்னை-600087</t>
  </si>
  <si>
    <t>குமுதம்</t>
  </si>
  <si>
    <t>1126/1957</t>
  </si>
  <si>
    <t xml:space="preserve">45-48 GSM Standard News Print </t>
  </si>
  <si>
    <t>W12.5*H16.8 cm</t>
  </si>
  <si>
    <t>கண்மணி</t>
  </si>
  <si>
    <t>49510/89</t>
  </si>
  <si>
    <t>42 GSM</t>
  </si>
  <si>
    <t>W12.50*H16.5cm</t>
  </si>
  <si>
    <t xml:space="preserve">S. Balamurugan,Murasu Publications,No.246,Anna salai,Thousand Lights ,Chennai-600006 </t>
  </si>
  <si>
    <t>murasupublication@gmail.com</t>
  </si>
  <si>
    <t>படச்சுருள்</t>
  </si>
  <si>
    <t>TNTAM/2015/62765</t>
  </si>
  <si>
    <t xml:space="preserve">Inner 60 GSM Wrapper 300 GSM </t>
  </si>
  <si>
    <t>1/8 demy</t>
  </si>
  <si>
    <t>அருண்</t>
  </si>
  <si>
    <t>9840698236, 
9840644916</t>
  </si>
  <si>
    <t>thamizhstudio@gmail.com</t>
  </si>
  <si>
    <t>ஆசிரியர் - படச் சுருள் ,ஸ்ருதி அபார்ட்மெண்ட் ,காந்தி நகர் ,முதல் குறுக்கு தெரு ,அடையார் ,சென்னை -600 020</t>
  </si>
  <si>
    <t>அமுத சுரபி</t>
  </si>
  <si>
    <t>1471/57</t>
  </si>
  <si>
    <t xml:space="preserve">12 to 24 pages for regular &amp;84 to 108 for Deepavali issue </t>
  </si>
  <si>
    <t>56 to 72 pages &amp; 120 to 144</t>
  </si>
  <si>
    <t>Maplitho 60 GSM Art- 90 GSM cream wove - 54 gsm.</t>
  </si>
  <si>
    <t>Regular 24cms * 18.5 cm Deepavali - 28 cm *22cms</t>
  </si>
  <si>
    <t>L.kumaresan</t>
  </si>
  <si>
    <t>amudhasurabi@gmail.com</t>
  </si>
  <si>
    <t>ஆசிரியர் - அமுதசுரபி ,R 5-A /2, கீழ்தளம் ,இமயம் காலனி ,அண்ணாநகர் மேற்கு விரிவாக்கம் ,SOBA பிரைமரி மெட்ரிக் அனெக்ஸ் அருகில் ,சென்னை -600 101</t>
  </si>
  <si>
    <t>மாலை மதி</t>
  </si>
  <si>
    <t>30293/2017</t>
  </si>
  <si>
    <t>45-48 GSM of standard News Print</t>
  </si>
  <si>
    <t xml:space="preserve">W12.5*H16.8cm </t>
  </si>
  <si>
    <t xml:space="preserve">S.Srinivasan, Kumudam publications </t>
  </si>
  <si>
    <t>சுப வரம்</t>
  </si>
  <si>
    <t>TNTAM/2009/28766</t>
  </si>
  <si>
    <t xml:space="preserve">Inner 48 GSM Newsprint Wrapper 100 GSM Art Paper </t>
  </si>
  <si>
    <t>M.G.Sivagnanam-</t>
  </si>
  <si>
    <t>malligaidesk@gmail.com</t>
  </si>
  <si>
    <t>MALLIGAI MAGAL. 
Administrative Office
New No.4, Old No.46,
Taylors Estate 2nd Street,
Kodambakkam, Chennai 600 024</t>
  </si>
  <si>
    <t>ஜூனியர் விகடன்</t>
  </si>
  <si>
    <t>33804/83</t>
  </si>
  <si>
    <t>மார்க்சிஸ்ட்</t>
  </si>
  <si>
    <t>TNTAM/2000/02593</t>
  </si>
  <si>
    <t>48GSM/32 pgs    90GSM/4 pgs</t>
  </si>
  <si>
    <t>H26cm*W17cm</t>
  </si>
  <si>
    <t>rajmohansfi@gmail.com</t>
  </si>
  <si>
    <t>ஆசிரியர் - மார்க்சிஸ்ட் ,6/16, பை -பாஸ் ரோடு ,மதுரை -625018</t>
  </si>
  <si>
    <t>நக்கீரன்</t>
  </si>
  <si>
    <t>49456/88</t>
  </si>
  <si>
    <t>48 p colour</t>
  </si>
  <si>
    <t>Colour</t>
  </si>
  <si>
    <t>Newsprint/Art Print</t>
  </si>
  <si>
    <t>w.16.5 C.m / h. 23.5 C.m</t>
  </si>
  <si>
    <t>DHANUS</t>
  </si>
  <si>
    <t>9677091382, 
9677081373</t>
  </si>
  <si>
    <t>nakkheeran2003@gmail.com</t>
  </si>
  <si>
    <t xml:space="preserve">நக்கீரன் பிரின்டர்ஸ் &amp; பைண்டர்ஸ்,105,ஜானி ஜான்கான் சாலை,இராயப்பேட்டை,சென்னை - 14 </t>
  </si>
  <si>
    <t>தமிழரசு</t>
  </si>
  <si>
    <t>21446/70</t>
  </si>
  <si>
    <t>4 colour</t>
  </si>
  <si>
    <t>-</t>
  </si>
  <si>
    <t>60GSM Maplitho(inside page) 80GSM Maplitho(Wrapper)</t>
  </si>
  <si>
    <t>200X27mm</t>
  </si>
  <si>
    <t>Tamilarasu office</t>
  </si>
  <si>
    <t>ddpub.tamilarasu@tn.gov.in</t>
  </si>
  <si>
    <t>ஆசிரியர் -தமிழரசு , எண் -5,ராஜிவ் காந்தி சாலை ,கானகம் ,தரமணி ,சென்னை -600 113</t>
  </si>
  <si>
    <t>உண்மை</t>
  </si>
  <si>
    <t>17854/70</t>
  </si>
  <si>
    <t>50(48+2)</t>
  </si>
  <si>
    <t>45 GSM PRINT FOR INNER PAGES&amp;110 GSM ART PAPER</t>
  </si>
  <si>
    <t>18.5 CM (WIDTH) X 26.5 CM (HEIGHT</t>
  </si>
  <si>
    <t>97109 44812</t>
  </si>
  <si>
    <t>பூவுலகு</t>
  </si>
  <si>
    <t>TNTAM/2016/70903</t>
  </si>
  <si>
    <t xml:space="preserve">cover 100 GSM Art Paper / Inner 52 GSM Newsprint </t>
  </si>
  <si>
    <t>H10.43*W7.68inches</t>
  </si>
  <si>
    <t>info@poovulagu.org</t>
  </si>
  <si>
    <t>நமது அறிவியல்</t>
  </si>
  <si>
    <t>TNTAM/2019/78149</t>
  </si>
  <si>
    <t>4 pages  mapl litho (color), 32 pgs Foreign Newsprint (mono))</t>
  </si>
  <si>
    <t>crown H26cm*W18.5cm</t>
  </si>
  <si>
    <t>S.VIJIKUMAR</t>
  </si>
  <si>
    <t>namadhuariviyal@gmail.com</t>
  </si>
  <si>
    <t>"S.VIJIKUMAR
Editor &amp; Publisher
NAMADHU ARIVIYAL
Plot No.:39, Mura Bhavan,
Koodal Nagar, Rajagopalapuram Post,
Pudukkottai - 622 003</t>
  </si>
  <si>
    <t>தேசிய முரசு</t>
  </si>
  <si>
    <t>TNTAM/2008/27385</t>
  </si>
  <si>
    <t>Wrapper 4 pages</t>
  </si>
  <si>
    <t>Wrapper 130GSM
Art paper,
Text 32 Pages
70 GSM maplitho</t>
  </si>
  <si>
    <t>17.5*25CM</t>
  </si>
  <si>
    <t>A.Gopanna</t>
  </si>
  <si>
    <t>desiyamurasu@gmail.com</t>
  </si>
  <si>
    <t xml:space="preserve">தேசிய முரசு,காமராஜ் பவன்,498,(ப.எண் 573),அண்ணா சாலை,தேனாம்பேட்டை,சென்னை-6 </t>
  </si>
  <si>
    <t>துக்ளக்</t>
  </si>
  <si>
    <t>17843/1970</t>
  </si>
  <si>
    <t>45-48 GSM of Standard News Print</t>
  </si>
  <si>
    <t>W19.8*H26.5 cm</t>
  </si>
  <si>
    <t>நல்ல சாப்பாடு</t>
  </si>
  <si>
    <t>TNTAM/2014/60757</t>
  </si>
  <si>
    <t>Inner48 gsm News print Wrapper 100 gsm Art paper gsm</t>
  </si>
  <si>
    <t>M.S sivagnam</t>
  </si>
  <si>
    <t>7550183899
9940688914</t>
  </si>
  <si>
    <t>புரட்சிப் பெரியார் முழக்கம்</t>
  </si>
  <si>
    <t>TNTAM/2002/07776</t>
  </si>
  <si>
    <t>mALAR 14.4,54 GSM</t>
  </si>
  <si>
    <t>23*36</t>
  </si>
  <si>
    <t>VIDUTHALAI RAJENENDRAN</t>
  </si>
  <si>
    <t>newsdvk@gmail.com</t>
  </si>
  <si>
    <t>publisher  -journalist colony, thiruvanmaiyur ,chennai -41</t>
  </si>
  <si>
    <t>முதுமை எனும் பூங்காற்று</t>
  </si>
  <si>
    <t>TNTAM/2021/80323</t>
  </si>
  <si>
    <t>16+4</t>
  </si>
  <si>
    <t>Wrapper :- 100 GSM Art   Inner page :- 70 GSM LWC</t>
  </si>
  <si>
    <t>Natarajan</t>
  </si>
  <si>
    <t>dr_v_s_natarajan@yahoo.com</t>
  </si>
  <si>
    <t>ஆசிரியர் -முதுமை எனும் பூங்காற்று , டாகடர் வி.எஸ் நடராஜன் முதியோர் அறக் கடடளை ,எண் 14,2 வது மாடி ,29/2,துரை சாமி ரோடு தி.நகர் ,சென்னை -600 017</t>
  </si>
  <si>
    <t>அன்பு பாலம்</t>
  </si>
  <si>
    <t>TN
TAM/
2007/2
5837</t>
  </si>
  <si>
    <t>60  GSM</t>
  </si>
  <si>
    <t>P. KALYANASUNDARAM,Anbu Paalam Publications,</t>
  </si>
  <si>
    <t>anbupaalameditorial@gmail.com</t>
  </si>
  <si>
    <t xml:space="preserve">ஆசிரியர் , அன்பு  பாலம் , 7 செட்டித் தெரு (அரசு மருத்துவமனை அருகில் ) பூந்தமல்லி ,சென்னை -600056
</t>
  </si>
  <si>
    <t>பேசும் புதிய சக்தி</t>
  </si>
  <si>
    <t>TNTAM/2014/61123</t>
  </si>
  <si>
    <t>90 GSM  inner pages :- 49 GSm news print</t>
  </si>
  <si>
    <t>9489773671,
9750697943</t>
  </si>
  <si>
    <t>pesumpudhiyasakthi@gmail.com</t>
  </si>
  <si>
    <t>பேசும் புதிய சக்தி,29H ,A.N.R காம்ப்ளெக்ஸ்,தெற்கு வீதி,திருவாரூர்,610001</t>
  </si>
  <si>
    <t>செல்லமே</t>
  </si>
  <si>
    <t>TNTAM/2013/55476</t>
  </si>
  <si>
    <t>48+4</t>
  </si>
  <si>
    <t>INNER PAGE 80gms and wrapper 170 gsm</t>
  </si>
  <si>
    <t>205mm *275mm</t>
  </si>
  <si>
    <t>Mandiramoorthy</t>
  </si>
  <si>
    <t>mandiramoorthyk@parentcircle.in</t>
  </si>
  <si>
    <t>Shri Harini Media Ltd,
8/14 first Cross street,
Karpagam Gardens,
Adyar,
Chennai-600020</t>
  </si>
  <si>
    <t>சமூக சேவை சுடர்</t>
  </si>
  <si>
    <t>TNTAM/2010/34492</t>
  </si>
  <si>
    <t xml:space="preserve">Inner Page :- 60 GSM Maplitho  Wrapper :- 100 GSM Art Paper </t>
  </si>
  <si>
    <t>9*7 inches</t>
  </si>
  <si>
    <t>P.Simmachandran</t>
  </si>
  <si>
    <t>spsimma@gmail.com</t>
  </si>
  <si>
    <t>சமூக சேவை சுடர்,தமிழ்நாடு மாற்றுத்திறனுடையோர் கூட்டமைப்பின் அறக்கட்டளை,எண்.10,4வது குறுக்கு தெரு,பாலாஜி நகர்,ஈக்காட்டுத்தாங்கல்,சென்னை-32</t>
  </si>
  <si>
    <t>ஒடுக்கப்பட்டோர் உரிமைக்குரல் சமூகநீதி</t>
  </si>
  <si>
    <t>TNTAM/2010/33186</t>
  </si>
  <si>
    <t xml:space="preserve"> 60 GSM map litho</t>
  </si>
  <si>
    <t>20*28cm</t>
  </si>
  <si>
    <t>samooganeedhi2007@gmail.com</t>
  </si>
  <si>
    <t xml:space="preserve">கோமதி பதிப்பகம்,பெரியார் நகர்,ஆத்தூர்,சோழவரம் அஞ்சல்,சென்னை-67
</t>
  </si>
  <si>
    <t>புதிய ஆசிரியன்</t>
  </si>
  <si>
    <t>TNTAM/2000/03592</t>
  </si>
  <si>
    <t>60 GSM maplitho</t>
  </si>
  <si>
    <t>1/8  Demy</t>
  </si>
  <si>
    <t>K.Raju</t>
  </si>
  <si>
    <t>aasiriyan11@gmail.com</t>
  </si>
  <si>
    <t>புதிய ஆசிரியன் இதழின் அலுவலக முகவரி..
புதிய ஆசிரியன்
மூட்டா அலுவலகம்
6 காக்கா தோப்பு தெரு
மதுரை 625 001</t>
  </si>
  <si>
    <t>புதிய விடியல்</t>
  </si>
  <si>
    <t>TNTAM/2008/28187</t>
  </si>
  <si>
    <t>60 GSM/ maplitho</t>
  </si>
  <si>
    <t>180*260cm</t>
  </si>
  <si>
    <t>Kadar</t>
  </si>
  <si>
    <t>puthiyavidialmd@gmail.com</t>
  </si>
  <si>
    <t xml:space="preserve">புதிய விடியல், எண் - 26,பாராக்ஸ் ரோடு, பெரியமேடு,சென்னை-3 </t>
  </si>
  <si>
    <t>பாசறை முரசு</t>
  </si>
  <si>
    <t>TNTAM/2010/35937</t>
  </si>
  <si>
    <t>44 GSM (News Print)  100 GSM (Art paper)</t>
  </si>
  <si>
    <t>Demmy</t>
  </si>
  <si>
    <t>பாலன்</t>
  </si>
  <si>
    <t>balanpaasarai@gmail.com</t>
  </si>
  <si>
    <t xml:space="preserve">பாசறை முரசு,எண் -4/21, டாக்டர் ராம் தெரு,பெரம்பூர்,சென்னை -11
</t>
  </si>
  <si>
    <t>தமிழ்த் தேசிய தமிழர் கண்ணோட்டம்</t>
  </si>
  <si>
    <t>TNTAM/2009/28475</t>
  </si>
  <si>
    <t>Newsprint</t>
  </si>
  <si>
    <t>BALAKUMARAN</t>
  </si>
  <si>
    <t>tkannotam@gmail.com</t>
  </si>
  <si>
    <t>தமிழ்த் தேசிய தமிழர் கண்ணோட்டம், (SB) 11/34,3வது தெரு ,முதல் செக்டர், கலைஞர் கருணாநிதி நகர்,சென்னை -78</t>
  </si>
  <si>
    <t>உயிர் வழி</t>
  </si>
  <si>
    <t>TNTAM/2015/63573</t>
  </si>
  <si>
    <t>Wrapper-4 Pages 300
gsm Art
paper with one
side laminationmulticolor
printing
64-
Pages100
gsm Map Lithoback to
back Multicolor
printing</t>
  </si>
  <si>
    <t>9 1/2*6 1/2 inches</t>
  </si>
  <si>
    <t xml:space="preserve"> L. Velayudham</t>
  </si>
  <si>
    <t>almaahospital@gmail.com</t>
  </si>
  <si>
    <t>உயிர் வழி,நெ.10, பிள்ளையார்கோவில் தெரு,சென்னை - 15</t>
  </si>
  <si>
    <t>ஹெர்பல் மிராக்கல்</t>
  </si>
  <si>
    <t>TNBIL/2017/75161</t>
  </si>
  <si>
    <t>Wrapper :- 130 GSM Art paper, / Inner   70 GSM Maplitho</t>
  </si>
  <si>
    <t xml:space="preserve">Double Crown Size </t>
  </si>
  <si>
    <t>herbalmiracle.2020@gmail.com</t>
  </si>
  <si>
    <t>ஹெர்பல்மிராக்கல்,1B, 8/2 கிரெசென்ட் பார்க் தெரு,தியாகராய நகர், சென்னை -17</t>
  </si>
  <si>
    <t>ஹெல்த் &amp; பியூட்டி</t>
  </si>
  <si>
    <t>55327/93</t>
  </si>
  <si>
    <t>49GSM</t>
  </si>
  <si>
    <t>18.5 * 26.5</t>
  </si>
  <si>
    <t xml:space="preserve">P GUNASEKARAN
 </t>
  </si>
  <si>
    <t>healthguna@gmail.com</t>
  </si>
  <si>
    <t>P GUNASEKARAN
 PUBLISHER  HEALTH &amp; BEAUTY
15, BEACH HOME AVENUE,
3RD STREET, BESANT NAGAR,
CHENNAI 600090</t>
  </si>
  <si>
    <t>காலச்சுவடு</t>
  </si>
  <si>
    <t>TNTAM42764/1988 KAALACHUVADU ISSN:-0972-8260</t>
  </si>
  <si>
    <t>84 / 168</t>
  </si>
  <si>
    <t>4 / 8</t>
  </si>
  <si>
    <t xml:space="preserve">80 / 160 </t>
  </si>
  <si>
    <t xml:space="preserve">47 GSM </t>
  </si>
  <si>
    <t>28cm* 20cm</t>
  </si>
  <si>
    <t>Kaalachuvadu publications</t>
  </si>
  <si>
    <t>publisher@kalachuvadu.com</t>
  </si>
  <si>
    <t>காலச்சுவடு,எண் - 669,கே.பி. சாலை, நாகர்கோயில்,629001</t>
  </si>
  <si>
    <t>உயிர்மை</t>
  </si>
  <si>
    <t>TNTAM/2003/12050</t>
  </si>
  <si>
    <t xml:space="preserve">45 GSM News Print </t>
  </si>
  <si>
    <t>20mm*28mm</t>
  </si>
  <si>
    <t>மனிஷ்ய புத்திரன்</t>
  </si>
  <si>
    <t>uyirmmai@gmail.com</t>
  </si>
  <si>
    <t>உயிர்மை,எண் - 5,பரமேஸ்வரி நகர்,முதல் தெரு,அடையார்,சென்னை -20</t>
  </si>
  <si>
    <t>காக்கைச் சிறகினிலே</t>
  </si>
  <si>
    <t>TNTAM/2012/43921</t>
  </si>
  <si>
    <t>4 (wrappers)</t>
  </si>
  <si>
    <t>64 (black colour)</t>
  </si>
  <si>
    <t xml:space="preserve">47 GSM News Print </t>
  </si>
  <si>
    <t>7.5*10.5 inch</t>
  </si>
  <si>
    <t xml:space="preserve"> kaakkaicirakinile@gmail.com</t>
  </si>
  <si>
    <t>காக்கை சிறகினிலே,காக்கை,22,MJB தெரு, திருவல்லிக்கேணி, சென்னை -05</t>
  </si>
  <si>
    <t>அம்ருதா</t>
  </si>
  <si>
    <t>TNTAM/2006/17955</t>
  </si>
  <si>
    <t>cremo 54GSM/Art paper 90 GSM</t>
  </si>
  <si>
    <t>ht 24cm wt 17cm</t>
  </si>
  <si>
    <t>info.amrudha@gmail.com</t>
  </si>
  <si>
    <t>அம்ருதா, #5,5வது,சோமசுந்தரம் அவென்யூ, சக்தி நகர், போரூர்,சென்னை -16</t>
  </si>
  <si>
    <t>கிராம ராஜ்யம்</t>
  </si>
  <si>
    <t>1231/57</t>
  </si>
  <si>
    <t xml:space="preserve">60 GSM </t>
  </si>
  <si>
    <t>24*18</t>
  </si>
  <si>
    <t>tnsstpr@gmail.com</t>
  </si>
  <si>
    <t>கிராம ராஜ்யம்,தமிழ்நாடு சர்வோதய சங்கம்,காந்தி நகர்,திருப்பூர்,641603</t>
  </si>
  <si>
    <t>நெய்தல் ஆய்வு</t>
  </si>
  <si>
    <t>TNTAM/2016/67120</t>
  </si>
  <si>
    <t xml:space="preserve">60 GSM Maplitho </t>
  </si>
  <si>
    <t xml:space="preserve">1/4 Demy </t>
  </si>
  <si>
    <t>neithalaaivu@gmail.com</t>
  </si>
  <si>
    <t>நெய்தல் ஆய்வு,எண்.16,சின்னப்பா தெரு,திருவல்லிக்கேணி,சென்னை - 5</t>
  </si>
  <si>
    <t>செந்தமிழ்</t>
  </si>
  <si>
    <t>5508/56</t>
  </si>
  <si>
    <t xml:space="preserve">70 GSM </t>
  </si>
  <si>
    <t>14.5*20 cms</t>
  </si>
  <si>
    <t xml:space="preserve">Naangam Tamil Sangam </t>
  </si>
  <si>
    <t>libbrindha@gmail.com</t>
  </si>
  <si>
    <t>செந்தமிழ்,செயலாளர்,நான்காம் தமிழ் சங்கம், எண். 54,தமிழ் சங்கம் சாலை ,மதுரை-625001</t>
  </si>
  <si>
    <t>கேரளத்தமிழ் (Free)</t>
  </si>
  <si>
    <t>nil</t>
  </si>
  <si>
    <t>thiruvananthapuramtamilsangam@gmail.com</t>
  </si>
  <si>
    <t>Kerala Tamizh,திருவனந்தபுரம் தமிழ் சங்கம்,கிள்ளிப்பளம்,கரமண P.O,திருவனந்தபுரம்-695002</t>
  </si>
  <si>
    <t>இலக்கியப் பீடம்</t>
  </si>
  <si>
    <t>66059/97</t>
  </si>
  <si>
    <t>4(wrapper)</t>
  </si>
  <si>
    <t>whiteMaplitho 60 GSM</t>
  </si>
  <si>
    <t>21h* 14w cm DEMY1/8</t>
  </si>
  <si>
    <t>Kannan Vikramam Editor / publisher</t>
  </si>
  <si>
    <t>ilakiyapeedam@gmail.com</t>
  </si>
  <si>
    <t xml:space="preserve">இலக்கிய பீடம்,எண் .53-D,பாரதிதாசன் காலனி,(வட்டார போக்குவரத்து அலுவலகம் எதிரில்) கே.கே.நகர்,சென்னை - 78  </t>
  </si>
  <si>
    <t>வெல்லும் தூயதமிழ்</t>
  </si>
  <si>
    <t>72448/93</t>
  </si>
  <si>
    <t xml:space="preserve">inner pages Foreign  news print 56 GSM </t>
  </si>
  <si>
    <t>22cm*14cm</t>
  </si>
  <si>
    <t>Gunalini B</t>
  </si>
  <si>
    <t>vtthamizh44@gmail.com</t>
  </si>
  <si>
    <t>வெல்லும் தூய தமிழ்,எண். 66,மாரியம்மன் கோயில் தெரு,தட்டாஞ்சாவடி,புதுச்சேரி- 605009</t>
  </si>
  <si>
    <t>சமரசம்</t>
  </si>
  <si>
    <t>33723/81</t>
  </si>
  <si>
    <t>wrapper: 4 pgs      inner :48 pgs</t>
  </si>
  <si>
    <t>100 GSM Art paper(4pgs)55 GSM LWC Hi bright paper 948 pgs</t>
  </si>
  <si>
    <t>17cm x 24 cm</t>
  </si>
  <si>
    <t>samarasam12@gmail.com</t>
  </si>
  <si>
    <t>சமரசம்,நெ.138,பெரம்பூர் நெடுஞ்சாலை,சென்னை -12</t>
  </si>
  <si>
    <t>சக்தி விகடன்</t>
  </si>
  <si>
    <t>TNTAM/2004/12851</t>
  </si>
  <si>
    <t>நம் வாழ்வு</t>
  </si>
  <si>
    <t>TNTAM/ 2008/ 26677 WPP TN/CH(C)/383/2021-2023</t>
  </si>
  <si>
    <t xml:space="preserve"> Inner : 54 GSM Newsprint/ Wrapper :- 90 GSm Art paper</t>
  </si>
  <si>
    <t>H244mm*W177mm</t>
  </si>
  <si>
    <t>Gnani Raj Lazar</t>
  </si>
  <si>
    <t>editor@namvazhvu.in</t>
  </si>
  <si>
    <t xml:space="preserve">ஆசிரியர் -நம்  வாழ்வு -62,லஸ் சர்ச்  ரோடு , மைலாப்பூர் ,சென்னை -600 004, </t>
  </si>
  <si>
    <t>திருக்கோயில்</t>
  </si>
  <si>
    <t>TNTAM/2013/52432</t>
  </si>
  <si>
    <t>100 GSM White Art Paper(wrapper) 65 GSM LWC Paper</t>
  </si>
  <si>
    <t>18.5*27.3</t>
  </si>
  <si>
    <t>044-28334816</t>
  </si>
  <si>
    <t>thirukkoilmagazine@gmail.com</t>
  </si>
  <si>
    <t xml:space="preserve">திருக்கோயில்,இந்து சமய அறநிலைத்துறை,எண் - 119,உத்தமர் காந்தி சாலை,நுங்கம்பாக்கம்,சென்னை-34 </t>
  </si>
  <si>
    <t>குமுதம் பக்தி</t>
  </si>
  <si>
    <t>68345/1994</t>
  </si>
  <si>
    <t>84+ supplmnt 32</t>
  </si>
  <si>
    <t xml:space="preserve">45-48 GSM of Standard News print </t>
  </si>
  <si>
    <t>W16.8*H25.0 Supplmnt W12.5*H8.4</t>
  </si>
  <si>
    <t>ஆன்மிகம்</t>
  </si>
  <si>
    <t>TNTAM/201253345</t>
  </si>
  <si>
    <t>42-45 GSM News print / Wrapper 110 GSM Art paper</t>
  </si>
  <si>
    <t>H25.5cm*W16.5cm</t>
  </si>
  <si>
    <t>போதி முரசு</t>
  </si>
  <si>
    <t>TNTAM/2014/57241</t>
  </si>
  <si>
    <t xml:space="preserve">100 GSM /  54 GSM </t>
  </si>
  <si>
    <t>190mm*265mm</t>
  </si>
  <si>
    <t>G.Chandrasekaran/ R.kesavalu ,Tamilnadu boudha  sangha trust  Publications</t>
  </si>
  <si>
    <t>9976299993 
9710430600</t>
  </si>
  <si>
    <t>, sambandam.sankar69@gmail.com</t>
  </si>
  <si>
    <t xml:space="preserve">போதி முரசு,எண்-194/4,ஏசியாட் காலனி,அண்ணா நகர் மேற்கு விரிவு(திருமங்கலம் சிக்னல்),சென்னை-101  </t>
  </si>
  <si>
    <t>திருஅசுபதி</t>
  </si>
  <si>
    <t>TNTAM/2012/53568</t>
  </si>
  <si>
    <t>90 GSM art paper</t>
  </si>
  <si>
    <t>6.5*9.5 inches</t>
  </si>
  <si>
    <t>e5media.62@gmail.com</t>
  </si>
  <si>
    <t>திருஅசுபதி,நெ.143/57, N ப்ளாக், MMDA காலனி,அரும்பாக்கம்,சென்னை-106</t>
  </si>
  <si>
    <t>அறிவியல் ஒளி</t>
  </si>
  <si>
    <t>TN/BIL/2007/20154</t>
  </si>
  <si>
    <t>60GSM Maplitho Cover 130 GSM Foreign Art Paper</t>
  </si>
  <si>
    <t>19X25 cm</t>
  </si>
  <si>
    <t>N.S Chidambaram</t>
  </si>
  <si>
    <t xml:space="preserve"> ariviyaloli@yahoo.co.in</t>
  </si>
  <si>
    <t>மனை எண் .203,டவர் எண் .33,சேத்னா,நார்த் டவுன் எஸ்டேட்ஸ் ,4-7 ஸ்டிபென்சன் ரோடு ,பெரம்புர் பார்க்ஸ்,சென்னை-12</t>
  </si>
  <si>
    <t>இன்டர்நெட் உலகம்</t>
  </si>
  <si>
    <t>TNTAM/1999/00290</t>
  </si>
  <si>
    <t>INNER PAGE 48gsm indian news print,wrappers 80 gsm</t>
  </si>
  <si>
    <t>double crown size</t>
  </si>
  <si>
    <t>A.S.MAHENDRAN</t>
  </si>
  <si>
    <t>karisal@ymail.com</t>
  </si>
  <si>
    <t>இன்டர்நெட் உலகம்,கரிசல் மீடியா, 84,பஜனை கோயில் தெரு,SRM அருகில்,வடபழனி சென்னை - 26</t>
  </si>
  <si>
    <t>தமிழ் கம்ப்யூட்டர்</t>
  </si>
  <si>
    <t>67568/95</t>
  </si>
  <si>
    <t xml:space="preserve">Wrapper 100 GSM Art Paper / inner :- 45 GSM Foreign News print  </t>
  </si>
  <si>
    <t>H9.5*W7.5 inches</t>
  </si>
  <si>
    <t>க. ஜெயகிருஷ்ணன்</t>
  </si>
  <si>
    <t>tamilcomputer@hotmail.com</t>
  </si>
  <si>
    <t>தமிழ் கம்ப்யூட்டர்,எண் - 37,ஆசிஸ் முல்க் இரண்டாம் தெரு,ஆயிரம் விளக்கு,சென்னை -6</t>
  </si>
  <si>
    <t>விளையாட்டு உலகம்</t>
  </si>
  <si>
    <t>71851/1999</t>
  </si>
  <si>
    <t>52 to 56 Gsm Highbright</t>
  </si>
  <si>
    <t>195x265mm</t>
  </si>
  <si>
    <t>Subramanyam</t>
  </si>
  <si>
    <t>vilaiyattuulagam@gmail.com</t>
  </si>
  <si>
    <t>The Editor, Vilaiyattu Ulagam,
Nalandha Publication,
621, Anna Salai, 3rd Floor, Sir Mansion,
Thousand Lights, Chennai - 600 006.</t>
  </si>
  <si>
    <t>உலக சாம்பியன்</t>
  </si>
  <si>
    <t>TNTAM/2012/48722</t>
  </si>
  <si>
    <t xml:space="preserve"> 100 GSM Art paper   48 GSM News Print</t>
  </si>
  <si>
    <t>24cm*17cm</t>
  </si>
  <si>
    <t>K.Muthu</t>
  </si>
  <si>
    <t>ulagachampionnews@gmail.com</t>
  </si>
  <si>
    <t>உலக சாம்பியன் நியூஸ்,எண் - 133,(பழைய எண் -93),சைடன் ஹோம்ஸ் ரோடு,பெரியமேடு,சென்னை -3</t>
  </si>
  <si>
    <t>உதவிக்கரம்</t>
  </si>
  <si>
    <t>72324/99</t>
  </si>
  <si>
    <t>24 + D.COL 4 pgs</t>
  </si>
  <si>
    <t>54 GSM White Printing Paper 100 GSM art paper</t>
  </si>
  <si>
    <t>18.5cm*24.5cm</t>
  </si>
  <si>
    <t>Mary</t>
  </si>
  <si>
    <t>9840052554
9841048947</t>
  </si>
  <si>
    <t>udavikkaram@gmail.com</t>
  </si>
  <si>
    <t xml:space="preserve">உதவிக்கரம்,(ப.எண்-50),பு.எண் - 70,53வது  தெரு,9வது அவென்யூ, அசோக் நகர்,சென்னை -83 </t>
  </si>
  <si>
    <t>விளையாட்டுக் களஞ்சியம்</t>
  </si>
  <si>
    <t>30466/77</t>
  </si>
  <si>
    <t>Wrapper:-art paper / inside :-  newsprint</t>
  </si>
  <si>
    <t>vilaiyattukkalanjiyam@gmail.com</t>
  </si>
  <si>
    <t xml:space="preserve">விளையாட்டு கலைஞ்சியம்,எண் -8/16, விநாயகம் அவென்யூ,விருகம்பாக்கம்,சென்னை -600092 </t>
  </si>
  <si>
    <t>அவள் விகடன்</t>
  </si>
  <si>
    <t>69842/98</t>
  </si>
  <si>
    <t>48/42 GSM 1</t>
  </si>
  <si>
    <t>மல்லிகை மகள்</t>
  </si>
  <si>
    <t>TNTAM/2007/22598</t>
  </si>
  <si>
    <t>inner 48 GSM Newsprint / Wrapper 100 GSM Art paper</t>
  </si>
  <si>
    <t xml:space="preserve">M.G.Sivagnanam </t>
  </si>
  <si>
    <t>குங்குமம் தோழி</t>
  </si>
  <si>
    <t>TNTAM/2015/63363</t>
  </si>
  <si>
    <t>42-45 GSM News Print /Wrapper 110 GSM  Art Paper</t>
  </si>
  <si>
    <t>குமுதம் சினேகிதி</t>
  </si>
  <si>
    <t>TNTAM/2001/07060</t>
  </si>
  <si>
    <t>W16.8*H25.0cm supplmnt W12.5*H8.4</t>
  </si>
  <si>
    <t xml:space="preserve">S.Srinivasan,kumudam Publications </t>
  </si>
  <si>
    <t>நம் தோழி</t>
  </si>
  <si>
    <t>TNTAM/2010/34875</t>
  </si>
  <si>
    <t>Wrapper :-100 GSM pages:- 70 GSM maplitho</t>
  </si>
  <si>
    <t>180mm*240mm</t>
  </si>
  <si>
    <t>Karthika</t>
  </si>
  <si>
    <t>வாராந்தரி ராணி</t>
  </si>
  <si>
    <t>8191/1961</t>
  </si>
  <si>
    <t xml:space="preserve">45 GSM </t>
  </si>
  <si>
    <t>16.5 Br*25.5L</t>
  </si>
  <si>
    <t>raniweekly1962@gmail.com</t>
  </si>
  <si>
    <t>வாராந்திர ராணி, ராணி சிண்டிகேட் பிரைவேட் லிட்,86,  பெரியார் நெடுஞ்சாலை,சென்னை-07</t>
  </si>
  <si>
    <t>மகளிர் சிந்தனை</t>
  </si>
  <si>
    <t>TNTAM/29780/2009</t>
  </si>
  <si>
    <t>18cm/24cm</t>
  </si>
  <si>
    <t xml:space="preserve">மஞ்சுளா </t>
  </si>
  <si>
    <t>94450 57557</t>
  </si>
  <si>
    <t xml:space="preserve"> magalirsinthanai@gmail.com</t>
  </si>
  <si>
    <t>மகளிர் சிந்தனை,எண்.13,மசூதி தெரு,சேப்பாக்கம்,சென்னை - 07</t>
  </si>
  <si>
    <t>இந்து தமிழ் இயர் புக்</t>
  </si>
  <si>
    <t>---</t>
  </si>
  <si>
    <t>56 gsm / Map Litho</t>
  </si>
  <si>
    <t>Demy</t>
  </si>
  <si>
    <t>inbaraj.s@hindutamil.co.in</t>
  </si>
  <si>
    <t>நக்கீரன் இயர் புக்</t>
  </si>
  <si>
    <t>1088b/w</t>
  </si>
  <si>
    <t>36 colour</t>
  </si>
  <si>
    <t>newsprint/artprint</t>
  </si>
  <si>
    <t>w-14 cm/h 18 cm</t>
  </si>
  <si>
    <t>9677091382/9677081373</t>
  </si>
  <si>
    <t>சாசனம்</t>
  </si>
  <si>
    <t>Semiannually</t>
  </si>
  <si>
    <t>Applied</t>
  </si>
  <si>
    <t>minimum 200 pages</t>
  </si>
  <si>
    <t xml:space="preserve">Fully
Multi colour
</t>
  </si>
  <si>
    <t xml:space="preserve">Imported art paper
Mat.
100 gsm art paper
</t>
  </si>
  <si>
    <t>A5</t>
  </si>
  <si>
    <t>editorsasanam@gmail.com</t>
  </si>
  <si>
    <t>மஞ்சரி</t>
  </si>
  <si>
    <t>1105/57</t>
  </si>
  <si>
    <t>55 GSM maplitho</t>
  </si>
  <si>
    <t>17.5*12.5cms</t>
  </si>
  <si>
    <t xml:space="preserve">JR Krishnan 
Editor 
Manjari </t>
  </si>
  <si>
    <t>manjarieditor@gmail.com</t>
  </si>
  <si>
    <t>கற்ப அவிழ்தம்</t>
  </si>
  <si>
    <t>TNTAM/2014/59511.</t>
  </si>
  <si>
    <t>54GSM Crea wove</t>
  </si>
  <si>
    <t>karpa Avizhtham publications</t>
  </si>
  <si>
    <t>karpaavizhtham92@gmail.com</t>
  </si>
  <si>
    <t>புத்தகம் பேசுது</t>
  </si>
  <si>
    <t>TNTAM/2003/82612</t>
  </si>
  <si>
    <t xml:space="preserve">News Print </t>
  </si>
  <si>
    <t>19.5cm*27cm</t>
  </si>
  <si>
    <t>bharathiputhakalayam@gmail.com</t>
  </si>
  <si>
    <t>உங்கள் நூலகம்</t>
  </si>
  <si>
    <t>TNBIL/03063</t>
  </si>
  <si>
    <t>72-84</t>
  </si>
  <si>
    <t>64-76</t>
  </si>
  <si>
    <t>ncbhbook21@yahoo.com</t>
  </si>
  <si>
    <t>தலித்</t>
  </si>
  <si>
    <t xml:space="preserve">Applied </t>
  </si>
  <si>
    <t xml:space="preserve">60 GSM / Map Litho  </t>
  </si>
  <si>
    <t>195mm*275mm</t>
  </si>
  <si>
    <t>9443033305,</t>
  </si>
  <si>
    <t>editor.dalitjournal@gmail.com</t>
  </si>
  <si>
    <t>திசை எட்டும்</t>
  </si>
  <si>
    <t>ISSN
 0976-3767</t>
  </si>
  <si>
    <t>4
 (17.42Kg/
 300 GSM)</t>
  </si>
  <si>
    <t>16Kg/
 60 GSM</t>
  </si>
  <si>
    <t>kurinji velan,thisai ettum publications</t>
  </si>
  <si>
    <t>94430 43583,</t>
  </si>
  <si>
    <t xml:space="preserve"> thisaiettum@yahoo.co.in</t>
  </si>
  <si>
    <t>நா. வா வின் புதிய ஆராய்ச்சி</t>
  </si>
  <si>
    <t>Wrapper only</t>
  </si>
  <si>
    <t>70 GSM NS Maplitho</t>
  </si>
  <si>
    <t>Double crown</t>
  </si>
  <si>
    <t>9443554805,</t>
  </si>
  <si>
    <t>newresearch.tamil@gmail.com</t>
  </si>
  <si>
    <t>தாமரை</t>
  </si>
  <si>
    <t>9444116087,</t>
  </si>
  <si>
    <t xml:space="preserve"> singaram.mahendran@gmail.com</t>
  </si>
  <si>
    <t>கல் குதிரை</t>
  </si>
  <si>
    <t>For Writters,Serious Readers And Research scholars circulation only</t>
  </si>
  <si>
    <t>Natural Shade Map Litho</t>
  </si>
  <si>
    <t xml:space="preserve">Kalkuthirai publications </t>
  </si>
  <si>
    <t>9944950820,</t>
  </si>
  <si>
    <t>kalkuthirai@gmail.com</t>
  </si>
  <si>
    <t>உயிர் எழுத்து</t>
  </si>
  <si>
    <t>TNTAM/2008/27527</t>
  </si>
  <si>
    <t>News Print</t>
  </si>
  <si>
    <t>1/4 Crown.</t>
  </si>
  <si>
    <t>R.sendhil kumar</t>
  </si>
  <si>
    <t>7373641945, 9942764229</t>
  </si>
  <si>
    <t>uyirezhutthu@gmail.com</t>
  </si>
  <si>
    <t>சிறுகதை</t>
  </si>
  <si>
    <t>70 GSM maplitho</t>
  </si>
  <si>
    <t>1/4 Crown Size 18cm*24cm</t>
  </si>
  <si>
    <t>A.Umar Farook,Sirukathai publications</t>
  </si>
  <si>
    <t>9789177991,</t>
  </si>
  <si>
    <t>healerumar@gmail.com</t>
  </si>
  <si>
    <t>செம்மலர்</t>
  </si>
  <si>
    <t>17852/70</t>
  </si>
  <si>
    <t>54 gsm / 64 pages 90gsm/4 pages</t>
  </si>
  <si>
    <t>H-261/2 cm W- 181/2 cm</t>
  </si>
  <si>
    <t xml:space="preserve">semmalar publications </t>
  </si>
  <si>
    <t>9445848954,</t>
  </si>
  <si>
    <t xml:space="preserve"> semmalar.tn@gmail.com</t>
  </si>
  <si>
    <t>விருட்சம்</t>
  </si>
  <si>
    <t>53791/93</t>
  </si>
  <si>
    <t>70 (Approx)</t>
  </si>
  <si>
    <t>front page only</t>
  </si>
  <si>
    <t xml:space="preserve">70 GSM /  Book Printing Natural Shade  </t>
  </si>
  <si>
    <t xml:space="preserve">Demi </t>
  </si>
  <si>
    <t>navina.virutcham@gmail.com</t>
  </si>
  <si>
    <t>பெயல்</t>
  </si>
  <si>
    <t>ISSN 2394-0948</t>
  </si>
  <si>
    <t>1/4 Crown</t>
  </si>
  <si>
    <t>8883158955,</t>
  </si>
  <si>
    <t xml:space="preserve"> peyalpublications@gmail.com</t>
  </si>
  <si>
    <t>சமூக விஞ்ஞானம்</t>
  </si>
  <si>
    <t>TNTAM/2003/11554</t>
  </si>
  <si>
    <t>60 GSM Maplitho</t>
  </si>
  <si>
    <t xml:space="preserve">1/4 Crown </t>
  </si>
  <si>
    <t>9445283135,</t>
  </si>
  <si>
    <t>samugavignanam2003@gmail.com</t>
  </si>
  <si>
    <t>இலக்கியவெளி</t>
  </si>
  <si>
    <t>Double Crown</t>
  </si>
  <si>
    <t>9940446650,</t>
  </si>
  <si>
    <t>discoverypublications09@gmail.com</t>
  </si>
  <si>
    <t>தமிழ்வெளி</t>
  </si>
  <si>
    <t>2 pages : wrapper</t>
  </si>
  <si>
    <t>hybrid</t>
  </si>
  <si>
    <t xml:space="preserve">double crown </t>
  </si>
  <si>
    <t>9094005600,</t>
  </si>
  <si>
    <t xml:space="preserve"> tamizhveli2.2@gmail.com</t>
  </si>
  <si>
    <t>திணை</t>
  </si>
  <si>
    <t>print code no 2022006288</t>
  </si>
  <si>
    <t>Multi colour cover printing in Gsm 130 GSM Art Paper.</t>
  </si>
  <si>
    <t>54GSM Cream Wove paper</t>
  </si>
  <si>
    <t>Dummy 1/4</t>
  </si>
  <si>
    <t>thinai</t>
  </si>
  <si>
    <t>9894817439,</t>
  </si>
  <si>
    <t xml:space="preserve"> thinai13@gmail.com</t>
  </si>
  <si>
    <t>மணல் வீடு</t>
  </si>
  <si>
    <t xml:space="preserve">NIL </t>
  </si>
  <si>
    <t xml:space="preserve">80 GSM </t>
  </si>
  <si>
    <t>9894605371,</t>
  </si>
  <si>
    <t>manalveedu@gmail.com</t>
  </si>
  <si>
    <t>நிழல்</t>
  </si>
  <si>
    <t>TNTAM/233/2002</t>
  </si>
  <si>
    <t>64( pgs will be more in spl issues)</t>
  </si>
  <si>
    <t xml:space="preserve">Double Demmy </t>
  </si>
  <si>
    <t>9444484868-9003144868,</t>
  </si>
  <si>
    <t>nizhalbooks@gmail.com</t>
  </si>
  <si>
    <t>துளிர்</t>
  </si>
  <si>
    <t>applied</t>
  </si>
  <si>
    <t>Wrapper 90 GSm Art Inner 60 GSM maplitho</t>
  </si>
  <si>
    <t xml:space="preserve">7.25 inches* 9.687 inches </t>
  </si>
  <si>
    <t>tnsf.sciencepublications@gmail.com</t>
  </si>
  <si>
    <t>தேன் சிட்டு</t>
  </si>
  <si>
    <t>School Education Department by TextBook corporation</t>
  </si>
  <si>
    <t>புது ஊஞ்சல்</t>
  </si>
  <si>
    <t xml:space="preserve">கனவு-ஆசிரியர் </t>
  </si>
  <si>
    <t>சட்டக்கதிர்</t>
  </si>
  <si>
    <t>Sattakadir 3/2 Swathi Ram Towers, 3 Durgabai Deshmukh Road, Raja Annamalaipuram, Chennai - 600 028. INDIA Tel : 91-44-2495 3915 Fax : 91-44-2495 9515 Email : sattakadir1992@yahoo.co.in</t>
  </si>
  <si>
    <t>இனிய உதயம்</t>
  </si>
  <si>
    <t>49612/90</t>
  </si>
  <si>
    <t>68 P Colour</t>
  </si>
  <si>
    <t>Maplito/ Art paper</t>
  </si>
  <si>
    <t>w-19 C.m / h 26 C.m</t>
  </si>
  <si>
    <t>9677091382
9677081373</t>
  </si>
  <si>
    <t>santha@nakkheeran.in ,nakkheeran2003@gmail.com</t>
  </si>
  <si>
    <t>Competitve</t>
  </si>
  <si>
    <t>பொது அறிவு உலகம்</t>
  </si>
  <si>
    <t>13686/2004</t>
  </si>
  <si>
    <t>52 Colour/ 48 b/w</t>
  </si>
  <si>
    <t>Colour / B/w</t>
  </si>
  <si>
    <t>News Print/ Art paper</t>
  </si>
  <si>
    <t>w-16.5 C.m / h 23.5 C.m</t>
  </si>
  <si>
    <t>9677081373
 9677091382</t>
  </si>
  <si>
    <t>Champak</t>
  </si>
  <si>
    <t>26884/
75</t>
  </si>
  <si>
    <t>4 colours
all pages</t>
  </si>
  <si>
    <t>SNP
– 45
gsm</t>
  </si>
  <si>
    <t>19.8 x
26.5
cms</t>
  </si>
  <si>
    <t>9176654202,
9810160122</t>
  </si>
  <si>
    <t xml:space="preserve">indraganti.madhuri@delhipress.in, 
hm.shankar@delhipress.in </t>
  </si>
  <si>
    <t>Delhi Prakashan Vitran Private Limited,
Contact number: 9176654202,, 9810160122, indraganti.madhuri@delhipress.in &amp; hm.shankar@delhipress.in ,E-8, Jhandewalan Estate, Rani Jhansi Road, New Delhi - 110055 Phone: 91-11-4139888, 08588843408</t>
  </si>
  <si>
    <t>The Hindu - In School</t>
  </si>
  <si>
    <t>1019/1957</t>
  </si>
  <si>
    <t>All Pages
Multi color</t>
  </si>
  <si>
    <t>42 HI
Brite</t>
  </si>
  <si>
    <t>Tabloid</t>
  </si>
  <si>
    <t>Mr.G Pakiyaraj</t>
  </si>
  <si>
    <t>pakiyaraj.g@thehindu.co.in</t>
  </si>
  <si>
    <t>THG Publishing Private Limited
Contact number: Mr.G Pakiyaraj – Asst.Manager / Mobile # 9843131323
Email :pakiyaraj.g@thehindu.co.in</t>
  </si>
  <si>
    <t>The Hindu - Young world</t>
  </si>
  <si>
    <t>TNENG/2014/57758</t>
  </si>
  <si>
    <t>All Pages
Multi color</t>
  </si>
  <si>
    <t>55 HI
Brite</t>
  </si>
  <si>
    <t>National Geographic kids</t>
  </si>
  <si>
    <t>KERENG/
2016/66805</t>
  </si>
  <si>
    <t>All pages multi color</t>
  </si>
  <si>
    <t>Imported Glazed Paper</t>
  </si>
  <si>
    <t>20 CM (W) *26 CM (H)</t>
  </si>
  <si>
    <t>R Prakash</t>
  </si>
  <si>
    <t>Malayala Manorama Publications,
Contact Person : R Prakash
Contact number: 9500076789
Email : prakashr@mm.co.in</t>
  </si>
  <si>
    <t>Highlights Champs</t>
  </si>
  <si>
    <t>DELENG/52480/2013</t>
  </si>
  <si>
    <t>40+4</t>
  </si>
  <si>
    <t>70 Bulky Paper (70 GSM)</t>
  </si>
  <si>
    <t>20.3x26.5 cms</t>
  </si>
  <si>
    <t>Delhi Prakashan Vitran Private Limited</t>
  </si>
  <si>
    <t xml:space="preserve">indraganti.madhuri@delhipress.in
 hm.shankar@delhipress.in </t>
  </si>
  <si>
    <t>Delhi Prakashan Vitran Private Limited,
Contact number: 9176654202,, 9810160122, indraganti.madhuri@delhipress.in &amp; hm.shankar@delhipress.in  E-8, Jhandewalan Estate, Rani Jhansi Road, New Delhi - 110055 Phone: 91-11-4139888, 08588843408</t>
  </si>
  <si>
    <t>Kids Punnagai</t>
  </si>
  <si>
    <t>TNBIL/20
09/
30495</t>
  </si>
  <si>
    <t>68 pages</t>
  </si>
  <si>
    <t>Wrapper 170 Art
/inner 60 LWC</t>
  </si>
  <si>
    <t>180mm x
240mm</t>
  </si>
  <si>
    <t>info@vijaypunnagai.com</t>
  </si>
  <si>
    <t>VBH Publishers, 49/14 North Boag Road, B, Narasimhan Rd, T. Nagar, Chennai, Tamil Nadu – 600017. 7299959653, 04448503300
Kids Punnagai Publications,
Contact number: 7299919653
Email : info@vijaypunnagai.com</t>
  </si>
  <si>
    <t>Tell me why</t>
  </si>
  <si>
    <t>KERENG/
2016/18236</t>
  </si>
  <si>
    <t>Perfect Binding in Book paper
cover with Art paper</t>
  </si>
  <si>
    <t>13 CM (W) *18 CM (H)</t>
  </si>
  <si>
    <t xml:space="preserve">R Prakash </t>
  </si>
  <si>
    <t>Magic pot</t>
  </si>
  <si>
    <t>DELENG/
2000/00636</t>
  </si>
  <si>
    <t>4 Color Printed Magazine</t>
  </si>
  <si>
    <t>Cover Pages on Art paper /
Inside will be Standed
news Print</t>
  </si>
  <si>
    <t>18.5 CM (W)
*26 CM (H)</t>
  </si>
  <si>
    <t>Jantar Mantar</t>
  </si>
  <si>
    <t>TNENG2001/04429</t>
  </si>
  <si>
    <t>No</t>
  </si>
  <si>
    <t xml:space="preserve">
Wrapper 90 GSM Art Paper, Inner 60 GSM Maplit</t>
  </si>
  <si>
    <t>7.25 inches X
9.687 inches</t>
  </si>
  <si>
    <t>Tamilnadu Science Forum</t>
  </si>
  <si>
    <t>7598340424, 
9486766565</t>
  </si>
  <si>
    <t>jmtnsf@gmail.com</t>
  </si>
  <si>
    <t>Jantar Mantar,
Tamilnadu Science Forum
Contact number: 7598340424, 9486766565
Email : jmtnsf@gmail.com</t>
  </si>
  <si>
    <t>Manorama Year Book</t>
  </si>
  <si>
    <t>40731/1982</t>
  </si>
  <si>
    <t>High Bright 49GSM</t>
  </si>
  <si>
    <t>13 CM (W) *20 CM (H)</t>
  </si>
  <si>
    <t>Yojana</t>
  </si>
  <si>
    <t>No.979/57</t>
  </si>
  <si>
    <t>72/80</t>
  </si>
  <si>
    <t>4 cover pages</t>
  </si>
  <si>
    <t>68/76</t>
  </si>
  <si>
    <t>27 x 19.5</t>
  </si>
  <si>
    <t>Director (Business)</t>
  </si>
  <si>
    <t>91766 45673, 
9444320467
044-24917673</t>
  </si>
  <si>
    <t>bmsechennai@gmail.com 
editorthittam@gmail.com</t>
  </si>
  <si>
    <t>Publications Division
Ministry of Information &amp; Broadcasting.Director (Business), Room No. 55, Soochana Bhawan, CGO Complex, Lodi Road, New Delhi 110003, Email: directorrc.dpd@gmail.com Tel No. 011-2436 5609, 
Contact number: 044-24917673, Email : bmsechennai@gmail.com/editorthittam@gmail.com</t>
  </si>
  <si>
    <t>General Knowledge Today (GK)</t>
  </si>
  <si>
    <t>21720/71</t>
  </si>
  <si>
    <t>110/60/45</t>
  </si>
  <si>
    <t>13.5x19.5</t>
  </si>
  <si>
    <t>7827946702, 
9717757081</t>
  </si>
  <si>
    <t>orders@competitionreview.in</t>
  </si>
  <si>
    <t>Competition Review pvt Ltd.
Contact number: 7827946702, 9717757081
Email: orders@competitionreview.in</t>
  </si>
  <si>
    <t>Competition Success Review</t>
  </si>
  <si>
    <t>10485/64</t>
  </si>
  <si>
    <t>19.5x27.0</t>
  </si>
  <si>
    <t>7827946702
9717757081</t>
  </si>
  <si>
    <t>Employment News</t>
  </si>
  <si>
    <t>No.28728/ 1976</t>
  </si>
  <si>
    <t>45 GSM Standard News print</t>
  </si>
  <si>
    <t>41 x 27</t>
  </si>
  <si>
    <t>044-24917673</t>
  </si>
  <si>
    <t>bmsechennai@gmail.com
editorthittam@gmail.com</t>
  </si>
  <si>
    <t>Publications Division
Ministry of Information &amp; Broadcasting
Employment News, Publications Divisions,
Ministry of Information &amp; Broadcasting
Room No-779,VII Floor, Soochna Bhavan,C.G.O. Complex, Lodhi Road, New Delhi-110003</t>
  </si>
  <si>
    <t>Kurukshetra</t>
  </si>
  <si>
    <t>No.702/57</t>
  </si>
  <si>
    <t>28 x 21</t>
  </si>
  <si>
    <t>044-24917674</t>
  </si>
  <si>
    <t>Current Affairs Today</t>
  </si>
  <si>
    <t>DELENG/2016/68821</t>
  </si>
  <si>
    <t>Text: 49GSM High Bright
Cover: 170GSM Art Paper</t>
  </si>
  <si>
    <t>195mm x 260mm finished</t>
  </si>
  <si>
    <t>Srikant.kukreti@groupdrishti.in</t>
  </si>
  <si>
    <t>VDK Publications Pvt. Ltd.,
Contact number: 9599084248
Email : Srikant.kukreti@groupdrishti.in"</t>
  </si>
  <si>
    <t>Down to earth</t>
  </si>
  <si>
    <t>53588/92</t>
  </si>
  <si>
    <t>NA</t>
  </si>
  <si>
    <t>60 GSM LWC matt</t>
  </si>
  <si>
    <t>7.75 inches x 10.75 inches</t>
  </si>
  <si>
    <t>Kamaka Tr</t>
  </si>
  <si>
    <t>dte@cseindia.org</t>
  </si>
  <si>
    <t>Santhosh. M.P
Senior Manager
Environmental Information and Dissemination Unit
Centre for Science and Environment
Core 6A Fourth Floor
India Habitat Centre
Lodhi Road
New Delhi 110003
Tel: 9810799432
Email: msanthosh@cseindia.org"</t>
  </si>
  <si>
    <t>Knowledge Quest</t>
  </si>
  <si>
    <t>RAJENG/2006/16222</t>
  </si>
  <si>
    <t>56/58 GSM (Cream
Wove/Map Litho) Cover: 90GSM (Art Paper)</t>
  </si>
  <si>
    <t>18 cm x 24 cm</t>
  </si>
  <si>
    <t>Anand Mishra</t>
  </si>
  <si>
    <t>paribodhjaipur@gmail.com</t>
  </si>
  <si>
    <t>Anand Mishra
For Paribodh,
Contact number: 9414780782
Email : paribodhjaipur@gmail.com</t>
  </si>
  <si>
    <t>Civil Service Chronicle</t>
  </si>
  <si>
    <t>50783/90</t>
  </si>
  <si>
    <t>45gsm to 48gsm,
Standard News print</t>
  </si>
  <si>
    <t>265 mm x 195 mm</t>
  </si>
  <si>
    <t>Arvind Mishra</t>
  </si>
  <si>
    <t>subscription@chronicleindia.in</t>
  </si>
  <si>
    <t>Arvind Mishra
Manager Marketing  (Online)
Chronicle Publications Pvt. Ltd.
A-27 D, Sector - 16 , Noida-201301
Phone:- +91-120-2514611-12
Mobile:- 09953007629, 9953007630, 9953007629 subscription@chronicleindia.in</t>
  </si>
  <si>
    <t>Economic &amp; Political Weekly</t>
  </si>
  <si>
    <t>14089/66</t>
  </si>
  <si>
    <t>Approx 4500 pages in a year</t>
  </si>
  <si>
    <t>Minimum 4 per issue</t>
  </si>
  <si>
    <t>68 pages per issue</t>
  </si>
  <si>
    <t>Light Weighted Coated Paper (LWC) 60 GSM</t>
  </si>
  <si>
    <t>26.5 cm x 19.5 cm demy</t>
  </si>
  <si>
    <t xml:space="preserve">Gauraang Pradhan
</t>
  </si>
  <si>
    <t>9820870619
91224063 8282</t>
  </si>
  <si>
    <t xml:space="preserve">gauraang@epw.in </t>
  </si>
  <si>
    <t xml:space="preserve">Gauraang Pradhan, General Manager, Economic &amp; Political weekly, 9820870619,gauraang@epw.in </t>
  </si>
  <si>
    <t>BusinessWorld</t>
  </si>
  <si>
    <t>39847/81</t>
  </si>
  <si>
    <t>Min- 80 to max 240</t>
  </si>
  <si>
    <t>All pages multi-colour</t>
  </si>
  <si>
    <t>Inside Pager: 70 GSM. Cover Page: 210 GSM</t>
  </si>
  <si>
    <t>7.75 x 10.75 inches</t>
  </si>
  <si>
    <t xml:space="preserve"> </t>
  </si>
  <si>
    <t>sarvothama@businessworld.in</t>
  </si>
  <si>
    <t>Sarvothama Nayak K
Circulation and Subscription.​
BW Businessworld Media Pvt Ltd​​​​
Mob: 8197980740, sarvothama@businessworld.in</t>
  </si>
  <si>
    <t>Business Economics</t>
  </si>
  <si>
    <t>Less Postal Charge (Rs. 120)</t>
  </si>
  <si>
    <t>53281/95</t>
  </si>
  <si>
    <t>110 GSM</t>
  </si>
  <si>
    <t>Khaja Moideen</t>
  </si>
  <si>
    <t>khaja.businesseconomics@gmail.com</t>
  </si>
  <si>
    <t>Khaja Mohideen Asst-Manager South Region
Business Economics
Mob:8608006067 
Email : khaja.businesseconomics@gmail.com</t>
  </si>
  <si>
    <t>Outlook Money</t>
  </si>
  <si>
    <t xml:space="preserve">08292 / 2002   </t>
  </si>
  <si>
    <t>All pages</t>
  </si>
  <si>
    <t>56 GSM LWC</t>
  </si>
  <si>
    <t>27 cm* 20 cm</t>
  </si>
  <si>
    <t>Ramesh,Chennai</t>
  </si>
  <si>
    <t xml:space="preserve">ramesh@outlookindia.com
</t>
  </si>
  <si>
    <t xml:space="preserve">G.Ramesh
For OUTLOOK Group  Publications,
Contact number: 98402 56382
Email : ramesh@outlookindia.com
</t>
  </si>
  <si>
    <t>Business Today</t>
  </si>
  <si>
    <t>53481/92</t>
  </si>
  <si>
    <t>96 to 112</t>
  </si>
  <si>
    <t>Text-LWC 90 GSM Cover A/C250 GSM</t>
  </si>
  <si>
    <t>27 x 20</t>
  </si>
  <si>
    <t xml:space="preserve"> Santhosh.R</t>
  </si>
  <si>
    <t>Santhosh.r@intoday.com</t>
  </si>
  <si>
    <t>INDIA TODAY GROUP Publications,
Contact number: 9092513532
Email : Santhosh.r@intoday.com</t>
  </si>
  <si>
    <t>TCC Digest</t>
  </si>
  <si>
    <t>TNBIL/2009/31298</t>
  </si>
  <si>
    <t>100 pages (approx.)</t>
  </si>
  <si>
    <t>Cover page 4, inside color pages 12</t>
  </si>
  <si>
    <t>Approx - 88 pages</t>
  </si>
  <si>
    <t>170 GSM, Art paper for cover page, 100 gsm art paper inside</t>
  </si>
  <si>
    <t>8.5x 11 inches WxH</t>
  </si>
  <si>
    <t>Chozha Naachiar Rajasekar</t>
  </si>
  <si>
    <t>9841035462
04425231930</t>
  </si>
  <si>
    <t>tamilchamber@yahoo.com 
tamilchamber@gmail.com 
naachiar@yahoo.com</t>
  </si>
  <si>
    <t>Chozha Naachiar Rajasekar
Contact Number : 9841035462
Tel: 25231930 / 25228419
Email: tamilchamber@yahoo.com / tamilchamber@gmail.com / naachiar@yahoo.com</t>
  </si>
  <si>
    <t>The caravan</t>
  </si>
  <si>
    <t>DELENG/2008/27062/08</t>
  </si>
  <si>
    <t>96+4</t>
  </si>
  <si>
    <t>70 Bulky paper (70 gsm)</t>
  </si>
  <si>
    <t>21x27 cms</t>
  </si>
  <si>
    <t>Indraganti Madhuri, Chennai</t>
  </si>
  <si>
    <t>9952133266
9176654202 
9810160122</t>
  </si>
  <si>
    <t>Delhi Prakashan Vitran Private Limited,
Contact number: 9176654202,, 9810160122</t>
  </si>
  <si>
    <t>India today</t>
  </si>
  <si>
    <t>28587/75</t>
  </si>
  <si>
    <t>64 to 80</t>
  </si>
  <si>
    <t>Text-LWC, 51 GSM Cover A/P 90 GSM</t>
  </si>
  <si>
    <t>Outlook</t>
  </si>
  <si>
    <t>7044
/ 61</t>
  </si>
  <si>
    <t>26 CM X 20 CM</t>
  </si>
  <si>
    <t>ramesh@outlookindia.com</t>
  </si>
  <si>
    <t>G.Ramesh
OUTLOOK Group  Publications,
Contact number: 98402 56382
Email : ramesh@outlookindia.com</t>
  </si>
  <si>
    <t>Front line</t>
  </si>
  <si>
    <t>42591/1984</t>
  </si>
  <si>
    <t>All Pages Multi Color</t>
  </si>
  <si>
    <t>57 LWC (112 pages LWC&amp; 4
pages Art)</t>
  </si>
  <si>
    <t>18.5 cm
* 26 cm</t>
  </si>
  <si>
    <t>Mr.G Pakiyaraj, Chennai</t>
  </si>
  <si>
    <t>THG Publishing Private Limited
Contact number: Mr.G Pakiyaraj – Asst.Manager / Mobile # 9843131323
Email :pakiyaraj.g@thehindu.co.in"</t>
  </si>
  <si>
    <t>The Week</t>
  </si>
  <si>
    <t>36122/1982</t>
  </si>
  <si>
    <t>Cover on
FAP and
Inside
Glazed 57 GSM</t>
  </si>
  <si>
    <t>18.5 CM (W)
*26 CM (H)</t>
  </si>
  <si>
    <t>Malayala Manorama Publications,
Contact Person : R Prakash
Contact number: 9500076789
Email : prakashr@mm.co.in</t>
  </si>
  <si>
    <t>The Modern Rationalist</t>
  </si>
  <si>
    <t>21655 / 71</t>
  </si>
  <si>
    <t>36 pages (with wrapper)</t>
  </si>
  <si>
    <t>2 PAGES
WRAPPER</t>
  </si>
  <si>
    <t>34 (32 + 2) PAGES</t>
  </si>
  <si>
    <t>70 GSM LWC PAPER &amp;
110 GSM ART PAPER</t>
  </si>
  <si>
    <t>18.5 CM (WIDTH)
X 26.5 CM (HEIGHT)</t>
  </si>
  <si>
    <t xml:space="preserve">Prithiviraj </t>
  </si>
  <si>
    <t>9710944813
97109 44812</t>
  </si>
  <si>
    <t>K. Saravanan
For PSRPI Publications,
Contact number: 97109 44812
Email : circulation.viduthalai@gmail.com</t>
  </si>
  <si>
    <t>The Rising Sun</t>
  </si>
  <si>
    <t xml:space="preserve">TNENG/2005/15894 </t>
  </si>
  <si>
    <t xml:space="preserve">70 GSM ART PAPER
</t>
  </si>
  <si>
    <t>185(width) X 263(Height) mm</t>
  </si>
  <si>
    <t>Rajasekaran S</t>
  </si>
  <si>
    <t>9380658584
4428179191</t>
  </si>
  <si>
    <t>gmmurasoli@gmail.com</t>
  </si>
  <si>
    <t xml:space="preserve">Rajasekaran S, General Manager,  THE RISING SUN Publications,
Contact number: +91-9380658584
Email : gmmurasoli@gmail.com
</t>
  </si>
  <si>
    <t>Kisan world</t>
  </si>
  <si>
    <t>24421/74</t>
  </si>
  <si>
    <t>Wrapper Double DMY 100 GSM art paper. Inner Text Double DMY 14.4 kg white printing</t>
  </si>
  <si>
    <t>195 mm (Width) 255mm (Height)</t>
  </si>
  <si>
    <t>Kisanworld@gmail.com</t>
  </si>
  <si>
    <t>Kisan World Editorial Board,
Kumaraguru Institute of Agriculture – Kisan World,,7598787710, Kisanworld@gmail.com</t>
  </si>
  <si>
    <t>Time</t>
  </si>
  <si>
    <t>Foreign magazine Malaysia KKDN 676/03/2013</t>
  </si>
  <si>
    <t>92 to 94</t>
  </si>
  <si>
    <t xml:space="preserve">Content -45 GSM/Cover 100 GSM </t>
  </si>
  <si>
    <t xml:space="preserve"> Santhosh.R@intoday.com</t>
  </si>
  <si>
    <t>Reader's Digest</t>
  </si>
  <si>
    <t>6175/1960</t>
  </si>
  <si>
    <t>Text-GNP 52 GSM Cover A/P 130 GSM</t>
  </si>
  <si>
    <t>18 x 13</t>
  </si>
  <si>
    <t>INDIA TODAY GROUP Publications,
Contact number: 9092513532
Email : Santhosh.r@intoday.com</t>
  </si>
  <si>
    <t>Outlook Traveller</t>
  </si>
  <si>
    <t>04324 /2001</t>
  </si>
  <si>
    <t>27 CM X 21 CM</t>
  </si>
  <si>
    <t xml:space="preserve">G.Ramesh
OUTLOOK Group  Publications,
Contact number: 98402 56382
Email : ramesh@outlookindia.com
</t>
  </si>
  <si>
    <t>The Insurance Times</t>
  </si>
  <si>
    <t>37299/1980</t>
  </si>
  <si>
    <t>NEWSPAPER</t>
  </si>
  <si>
    <t>03340078428 
03340078429 
9883398055</t>
  </si>
  <si>
    <t>sashipublicationsgroup@gmail.com</t>
  </si>
  <si>
    <t xml:space="preserve">Sashi Publications Pvt Ltd
Contact number: 9073791022
Email : sashipublicationsgroup@gmail.com
insurance.kolkata@gmail.com
sashipublications@yahoo.com                </t>
  </si>
  <si>
    <t>Open</t>
  </si>
  <si>
    <t>DELENG/2009/27862</t>
  </si>
  <si>
    <t>66 to 82</t>
  </si>
  <si>
    <t>Cover 130 GSM, inside pages 70 GSM</t>
  </si>
  <si>
    <t>7.75 inches(W), 10.75 inches (H)</t>
  </si>
  <si>
    <t>R.Selvakumar</t>
  </si>
  <si>
    <t>selva@openmedianetwork.in</t>
  </si>
  <si>
    <t>R.Selvakumar
Sales Manager,
For Open Media Network(P) Ltd Publications,
Contact number: 9941550822
Email : selva@openmedianetwork.in</t>
  </si>
  <si>
    <t>Tamilarasu</t>
  </si>
  <si>
    <t>21445/70</t>
  </si>
  <si>
    <t>60 GSM Map litho (inside page).80 GSM Maplitho (Wrapper)</t>
  </si>
  <si>
    <t>200x275 mm</t>
  </si>
  <si>
    <t>A Sasikumar</t>
  </si>
  <si>
    <t>tamilarasujournal@gmail.com</t>
  </si>
  <si>
    <t>A Sasikumar, Administrative officer, Tamilarasu Office, Mobile no. 9884453613, Email: tamilarasujournal@gmail.com</t>
  </si>
  <si>
    <t>Teenager today</t>
  </si>
  <si>
    <t>MAHENG/2010/36966</t>
  </si>
  <si>
    <t>90 GSM, Art paper</t>
  </si>
  <si>
    <t>17.5 cm x 23 cm.</t>
  </si>
  <si>
    <t>The Teenager Today</t>
  </si>
  <si>
    <t>subscribe@theteenagertoday.com</t>
  </si>
  <si>
    <t>The Teenager Today Publications,
Contact number: 022 – 26403312, 8850224015
Email: subscribe@theteenagertoday.com, 8850224015</t>
  </si>
  <si>
    <t>Parentcircle</t>
  </si>
  <si>
    <t>TNENG/2011/38388</t>
  </si>
  <si>
    <t xml:space="preserve"> Inner- 80gs m &amp; wrapper - 170 gsm</t>
  </si>
  <si>
    <t>205mm X 275 mm</t>
  </si>
  <si>
    <t>K.Mandiramoorthy</t>
  </si>
  <si>
    <t>98401 78985</t>
  </si>
  <si>
    <t xml:space="preserve">K.Mandiramoorthy,
Manager-Sales &amp; Circulation,
For Shri Harini Media Limited,
Contact number:98401 78985
Email : mandiramoorthyk@parentcircle.in
</t>
  </si>
  <si>
    <t>Motoring World</t>
  </si>
  <si>
    <t xml:space="preserve">
DELENG/2014/54552
</t>
  </si>
  <si>
    <t>Engineering Success review</t>
  </si>
  <si>
    <t>DELENG/
2009/28848</t>
  </si>
  <si>
    <t>110/60</t>
  </si>
  <si>
    <t>Competition Review pvt Ltd.</t>
  </si>
  <si>
    <t>SportStar</t>
  </si>
  <si>
    <t>30513/1978</t>
  </si>
  <si>
    <t>57 LWC 72 pages LWC &amp; 12
pages Art)</t>
  </si>
  <si>
    <t xml:space="preserve">Mr.G Pakiyaraj </t>
  </si>
  <si>
    <t xml:space="preserve">pakiyaraj.g@thehindu.co.in </t>
  </si>
  <si>
    <t>Women's Era</t>
  </si>
  <si>
    <t>25561/73</t>
  </si>
  <si>
    <t>114+4</t>
  </si>
  <si>
    <t>Map Litho</t>
  </si>
  <si>
    <t>20x26.5</t>
  </si>
  <si>
    <t>Careers 360</t>
  </si>
  <si>
    <t>27635/2009</t>
  </si>
  <si>
    <t>90 - 100</t>
  </si>
  <si>
    <t>Cover 100, GSM Pages 54 GSM</t>
  </si>
  <si>
    <t>Physics for you</t>
  </si>
  <si>
    <t>57180/1993</t>
  </si>
  <si>
    <t>72 PAGES - 45 GSM SNP, 4 PAGES - 80 GSM ART PAPER , COVER - 130 GSM ART PAPER</t>
  </si>
  <si>
    <t>193 X 26 MM</t>
  </si>
  <si>
    <t>Monika Wadhwa</t>
  </si>
  <si>
    <t>0124-4951200
9717933372</t>
  </si>
  <si>
    <t>Monika Wadhwa, Sr. BD, MTG Learning Media Pvt Ltd
9717933372, 0124- 6601200</t>
  </si>
  <si>
    <t>Chemistry Today</t>
  </si>
  <si>
    <t>53544/1991</t>
  </si>
  <si>
    <t>Mathematics Today</t>
  </si>
  <si>
    <t>40700/1983</t>
  </si>
  <si>
    <t>Biology Today</t>
  </si>
  <si>
    <t>71810/1999</t>
  </si>
  <si>
    <t>The Economist</t>
  </si>
  <si>
    <t>Foreign magazine Singapore Times - Pss 677/11/2012</t>
  </si>
  <si>
    <t>76 to 84</t>
  </si>
  <si>
    <t>All  pages</t>
  </si>
  <si>
    <t>Content 42, GSM/Cover 90 GSM</t>
  </si>
  <si>
    <t>Better Photography</t>
  </si>
  <si>
    <t>99300 96629</t>
  </si>
  <si>
    <t>Bindu.Nambiar@nw18.com</t>
  </si>
  <si>
    <t>BioSpectrum</t>
  </si>
  <si>
    <t>MAHENG14628</t>
  </si>
  <si>
    <t>All</t>
  </si>
  <si>
    <t>GSM</t>
  </si>
  <si>
    <t>ankit.kankar@mmactiv.com</t>
  </si>
  <si>
    <t>Ankur Hange,
BioSpectrum Publications,
Contact number: +91-9834745564
Email : ankur.hange@mmactiv.com</t>
  </si>
  <si>
    <t>PC Quest</t>
  </si>
  <si>
    <t>44949/87</t>
  </si>
  <si>
    <t>4 Colour</t>
  </si>
  <si>
    <t>Cover (Art paper 170 GSM), Inside (LWC 60 GSM)</t>
  </si>
  <si>
    <t>196 mm(W) x 266 mm(H)</t>
  </si>
  <si>
    <t>Ramachandran C</t>
  </si>
  <si>
    <t xml:space="preserve">ramachandranc@cybermedia.co.in </t>
  </si>
  <si>
    <t>Cyber Media India Ltd
Ramachandran C
Contact No: 9840174022
email id: ramachandranc@cybermedia.co.in</t>
  </si>
  <si>
    <t>Data Quest</t>
  </si>
  <si>
    <t>40432/82</t>
  </si>
  <si>
    <t>Open Source for you</t>
  </si>
  <si>
    <t>DELENG/
2012/49440</t>
  </si>
  <si>
    <t>LWC 60 GSM</t>
  </si>
  <si>
    <t>7.75" x 10.50"</t>
  </si>
  <si>
    <t>Akhilesh</t>
  </si>
  <si>
    <t>support@efy.in
akhilesh.yadav@efy.in</t>
  </si>
  <si>
    <t>EFY Publications,
Contact number: 8800295612
Email : ___akhilesh.yadav@efy.in</t>
  </si>
  <si>
    <t xml:space="preserve">Annual Subscription </t>
  </si>
  <si>
    <t xml:space="preserve">
Single Issue Rate After Discount</t>
  </si>
  <si>
    <t xml:space="preserve">
Annual Subscription after Discount </t>
  </si>
  <si>
    <r>
      <rPr>
        <sz val="12"/>
        <color rgb="FF000000"/>
        <rFont val="Arial"/>
      </rPr>
      <t>rangarajan.ma</t>
    </r>
    <r>
      <rPr>
        <sz val="12"/>
        <color rgb="FF000000"/>
        <rFont val="Arial"/>
      </rPr>
      <t>@vikatan.com</t>
    </r>
  </si>
  <si>
    <r>
      <rPr>
        <sz val="12"/>
        <color rgb="FF000000"/>
        <rFont val="Arial"/>
      </rPr>
      <t>rangarajan.ma</t>
    </r>
    <r>
      <rPr>
        <sz val="12"/>
        <color rgb="FF000000"/>
        <rFont val="Arial"/>
      </rPr>
      <t>@vikatan.com</t>
    </r>
  </si>
  <si>
    <r>
      <rPr>
        <sz val="12"/>
        <color rgb="FF000000"/>
        <rFont val="Arial"/>
      </rPr>
      <t>rangarajan.ma</t>
    </r>
    <r>
      <rPr>
        <sz val="12"/>
        <color rgb="FF000000"/>
        <rFont val="Arial"/>
      </rPr>
      <t>@vikatan.com</t>
    </r>
  </si>
  <si>
    <r>
      <rPr>
        <sz val="12"/>
        <color rgb="FF000000"/>
        <rFont val="Arial"/>
      </rPr>
      <t>rangarajan.ma</t>
    </r>
    <r>
      <rPr>
        <sz val="12"/>
        <color rgb="FF000000"/>
        <rFont val="Arial"/>
      </rPr>
      <t>@vikatan.com</t>
    </r>
  </si>
  <si>
    <t>Annual Subscription</t>
  </si>
  <si>
    <t xml:space="preserve">
Single Issue Rate after Discount</t>
  </si>
  <si>
    <t>Annual Subscription rate after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</si>
</sst>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rgb="FF202122"/>
      <name val="Arial"/>
    </font>
    <font>
      <sz val="12"/>
      <color rgb="FF000000"/>
      <name val="Arial"/>
      <scheme val="minor"/>
    </font>
    <font>
      <sz val="11"/>
      <color theme="1"/>
      <name val="Arial"/>
    </font>
    <font>
      <sz val="12"/>
      <color rgb="FF222222"/>
      <name val="Arial"/>
      <scheme val="minor"/>
    </font>
    <font>
      <u/>
      <sz val="12"/>
      <color theme="1"/>
      <name val="Arial"/>
      <scheme val="minor"/>
    </font>
    <font>
      <sz val="12"/>
      <color rgb="FF555555"/>
      <name val="Arial"/>
      <scheme val="minor"/>
    </font>
    <font>
      <sz val="12"/>
      <color rgb="FF2E2E2E"/>
      <name val="Arial"/>
      <scheme val="minor"/>
    </font>
    <font>
      <sz val="12"/>
      <color rgb="FF3B3B3B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right"/>
    </xf>
    <xf numFmtId="0" fontId="5" fillId="0" borderId="1" xfId="0" applyFont="1" applyBorder="1" applyAlignment="1"/>
    <xf numFmtId="0" fontId="9" fillId="0" borderId="5" xfId="0" applyFont="1" applyBorder="1" applyAlignment="1">
      <alignment horizontal="right"/>
    </xf>
    <xf numFmtId="0" fontId="9" fillId="0" borderId="5" xfId="0" applyFont="1" applyBorder="1" applyAlignment="1"/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10" fillId="3" borderId="0" xfId="0" applyFont="1" applyFill="1" applyAlignment="1"/>
    <xf numFmtId="0" fontId="9" fillId="0" borderId="7" xfId="0" applyFont="1" applyBorder="1" applyAlignment="1">
      <alignment horizontal="right"/>
    </xf>
    <xf numFmtId="0" fontId="9" fillId="0" borderId="6" xfId="0" applyFont="1" applyBorder="1" applyAlignment="1"/>
    <xf numFmtId="0" fontId="9" fillId="0" borderId="7" xfId="0" applyFont="1" applyBorder="1" applyAlignment="1"/>
    <xf numFmtId="0" fontId="8" fillId="0" borderId="5" xfId="0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4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9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10" fontId="5" fillId="2" borderId="1" xfId="0" applyNumberFormat="1" applyFont="1" applyFill="1" applyBorder="1" applyAlignment="1">
      <alignment horizontal="right" wrapText="1"/>
    </xf>
    <xf numFmtId="9" fontId="5" fillId="2" borderId="1" xfId="0" applyNumberFormat="1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 wrapText="1"/>
    </xf>
    <xf numFmtId="9" fontId="13" fillId="2" borderId="1" xfId="0" applyNumberFormat="1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1" fillId="2" borderId="0" xfId="0" applyFont="1" applyFill="1" applyAlignment="1">
      <alignment horizontal="left" wrapText="1"/>
    </xf>
    <xf numFmtId="0" fontId="9" fillId="2" borderId="1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wrapText="1"/>
    </xf>
    <xf numFmtId="9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right" wrapText="1"/>
    </xf>
    <xf numFmtId="9" fontId="17" fillId="2" borderId="1" xfId="0" applyNumberFormat="1" applyFont="1" applyFill="1" applyBorder="1" applyAlignment="1">
      <alignment horizontal="right" wrapText="1"/>
    </xf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>
      <alignment horizontal="right" wrapText="1"/>
    </xf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>
      <alignment horizontal="right" wrapText="1"/>
    </xf>
    <xf numFmtId="0" fontId="5" fillId="2" borderId="1" xfId="0" applyFont="1" applyFill="1" applyBorder="1"/>
    <xf numFmtId="0" fontId="11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5" fillId="2" borderId="1" xfId="0" applyNumberFormat="1" applyFont="1" applyFill="1" applyBorder="1" applyAlignment="1">
      <alignment horizontal="right" wrapText="1"/>
    </xf>
    <xf numFmtId="1" fontId="5" fillId="2" borderId="1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/>
    <xf numFmtId="10" fontId="12" fillId="2" borderId="1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/>
    </xf>
    <xf numFmtId="0" fontId="1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wrapText="1"/>
    </xf>
    <xf numFmtId="9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right" wrapText="1"/>
    </xf>
    <xf numFmtId="9" fontId="5" fillId="2" borderId="0" xfId="0" applyNumberFormat="1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right" wrapText="1"/>
    </xf>
    <xf numFmtId="0" fontId="9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center" wrapText="1"/>
    </xf>
    <xf numFmtId="49" fontId="5" fillId="2" borderId="1" xfId="0" applyNumberFormat="1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 wrapText="1"/>
    </xf>
    <xf numFmtId="0" fontId="5" fillId="2" borderId="0" xfId="0" applyFont="1" applyFill="1"/>
    <xf numFmtId="0" fontId="5" fillId="2" borderId="0" xfId="0" applyFont="1" applyFill="1" applyAlignment="1"/>
    <xf numFmtId="9" fontId="5" fillId="2" borderId="1" xfId="0" applyNumberFormat="1" applyFont="1" applyFill="1" applyBorder="1" applyAlignment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9" fontId="5" fillId="2" borderId="0" xfId="0" applyNumberFormat="1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2" xfId="0" applyFont="1" applyFill="1" applyBorder="1" applyAlignment="1">
      <alignment horizontal="left" wrapText="1"/>
    </xf>
    <xf numFmtId="0" fontId="7" fillId="0" borderId="4" xfId="0" applyFont="1" applyBorder="1"/>
    <xf numFmtId="0" fontId="8" fillId="0" borderId="6" xfId="0" applyFont="1" applyBorder="1" applyAlignment="1">
      <alignment horizontal="center"/>
    </xf>
    <xf numFmtId="0" fontId="7" fillId="0" borderId="5" xfId="0" applyFont="1" applyBorder="1"/>
    <xf numFmtId="0" fontId="8" fillId="0" borderId="6" xfId="0" applyFont="1" applyBorder="1" applyAlignment="1"/>
    <xf numFmtId="0" fontId="3" fillId="0" borderId="2" xfId="0" applyFont="1" applyBorder="1" applyAlignment="1">
      <alignment horizontal="center" vertical="center"/>
    </xf>
    <xf numFmtId="0" fontId="7" fillId="0" borderId="3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31"/>
  <sheetViews>
    <sheetView tabSelected="1" workbookViewId="0">
      <selection sqref="A1:T1"/>
    </sheetView>
  </sheetViews>
  <sheetFormatPr defaultColWidth="12.5703125" defaultRowHeight="15.75" customHeight="1" x14ac:dyDescent="0.2"/>
  <cols>
    <col min="1" max="1" width="5.42578125" customWidth="1"/>
    <col min="2" max="2" width="38.28515625" customWidth="1"/>
    <col min="3" max="3" width="12.7109375" customWidth="1"/>
    <col min="4" max="4" width="32.7109375" customWidth="1"/>
    <col min="5" max="5" width="7.85546875" customWidth="1"/>
    <col min="7" max="7" width="22" customWidth="1"/>
    <col min="8" max="8" width="15.42578125" customWidth="1"/>
  </cols>
  <sheetData>
    <row r="1" spans="1:21" ht="57" customHeight="1" x14ac:dyDescent="0.2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"/>
    </row>
    <row r="2" spans="1:21" ht="24.75" customHeight="1" x14ac:dyDescent="0.2">
      <c r="A2" s="2"/>
      <c r="B2" s="2"/>
      <c r="C2" s="2"/>
      <c r="D2" s="2"/>
      <c r="E2" s="2"/>
      <c r="F2" s="2"/>
    </row>
    <row r="3" spans="1:21" ht="81.75" customHeight="1" x14ac:dyDescent="0.25">
      <c r="A3" s="3" t="s">
        <v>1</v>
      </c>
      <c r="B3" s="4" t="s">
        <v>2</v>
      </c>
      <c r="C3" s="3" t="s">
        <v>3</v>
      </c>
      <c r="D3" s="3" t="s">
        <v>4</v>
      </c>
      <c r="E3" s="5" t="s">
        <v>5</v>
      </c>
      <c r="F3" s="3" t="s">
        <v>6</v>
      </c>
      <c r="G3" s="6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4" t="s">
        <v>17</v>
      </c>
      <c r="R3" s="7" t="s">
        <v>18</v>
      </c>
      <c r="S3" s="4" t="s">
        <v>19</v>
      </c>
      <c r="T3" s="4" t="s">
        <v>20</v>
      </c>
      <c r="U3" s="8"/>
    </row>
    <row r="4" spans="1:21" ht="24.75" customHeight="1" x14ac:dyDescent="0.2">
      <c r="A4" s="9"/>
      <c r="B4" s="9"/>
      <c r="C4" s="9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4.75" customHeight="1" x14ac:dyDescent="0.2">
      <c r="A5" s="114"/>
      <c r="B5" s="115"/>
      <c r="C5" s="115"/>
      <c r="D5" s="115"/>
      <c r="E5" s="115"/>
      <c r="F5" s="110"/>
    </row>
    <row r="6" spans="1:21" ht="24.75" customHeight="1" x14ac:dyDescent="0.2">
      <c r="A6" s="9"/>
      <c r="B6" s="9"/>
      <c r="C6" s="11"/>
      <c r="D6" s="11"/>
      <c r="E6" s="11"/>
      <c r="F6" s="11"/>
    </row>
    <row r="7" spans="1:21" x14ac:dyDescent="0.25">
      <c r="A7" s="109" t="s">
        <v>5</v>
      </c>
      <c r="B7" s="110"/>
      <c r="C7" s="111" t="s">
        <v>21</v>
      </c>
      <c r="D7" s="112"/>
      <c r="E7" s="113" t="s">
        <v>22</v>
      </c>
      <c r="F7" s="112"/>
    </row>
    <row r="8" spans="1:21" ht="15" x14ac:dyDescent="0.2">
      <c r="A8" s="12">
        <v>1</v>
      </c>
      <c r="B8" s="13" t="s">
        <v>23</v>
      </c>
      <c r="C8" s="14">
        <v>1</v>
      </c>
      <c r="D8" s="15" t="s">
        <v>24</v>
      </c>
      <c r="E8" s="14">
        <v>1</v>
      </c>
      <c r="F8" s="15" t="s">
        <v>25</v>
      </c>
      <c r="G8" s="16"/>
      <c r="H8" s="8"/>
      <c r="I8" s="16"/>
      <c r="J8" s="8"/>
    </row>
    <row r="9" spans="1:21" ht="15" x14ac:dyDescent="0.2">
      <c r="A9" s="12">
        <v>2</v>
      </c>
      <c r="B9" s="13" t="s">
        <v>26</v>
      </c>
      <c r="C9" s="14">
        <v>2</v>
      </c>
      <c r="D9" s="15" t="s">
        <v>27</v>
      </c>
      <c r="E9" s="14">
        <v>2</v>
      </c>
      <c r="F9" s="15" t="s">
        <v>28</v>
      </c>
      <c r="G9" s="16"/>
      <c r="H9" s="8"/>
      <c r="I9" s="16"/>
      <c r="J9" s="8"/>
    </row>
    <row r="10" spans="1:21" ht="15" x14ac:dyDescent="0.2">
      <c r="A10" s="12">
        <v>3</v>
      </c>
      <c r="B10" s="17" t="s">
        <v>29</v>
      </c>
      <c r="C10" s="14">
        <v>3</v>
      </c>
      <c r="D10" s="15" t="s">
        <v>30</v>
      </c>
      <c r="E10" s="14">
        <v>3</v>
      </c>
      <c r="F10" s="15" t="s">
        <v>31</v>
      </c>
      <c r="G10" s="16"/>
      <c r="H10" s="8"/>
      <c r="I10" s="16"/>
      <c r="J10" s="8"/>
    </row>
    <row r="11" spans="1:21" ht="15" x14ac:dyDescent="0.2">
      <c r="A11" s="12">
        <v>4</v>
      </c>
      <c r="B11" s="18" t="s">
        <v>32</v>
      </c>
      <c r="C11" s="14">
        <v>4</v>
      </c>
      <c r="D11" s="15" t="s">
        <v>33</v>
      </c>
      <c r="E11" s="14">
        <v>4</v>
      </c>
      <c r="F11" s="15" t="s">
        <v>34</v>
      </c>
      <c r="G11" s="16"/>
      <c r="H11" s="8"/>
      <c r="I11" s="16"/>
      <c r="J11" s="8"/>
    </row>
    <row r="12" spans="1:21" ht="15" x14ac:dyDescent="0.2">
      <c r="A12" s="12">
        <v>5</v>
      </c>
      <c r="B12" s="13" t="s">
        <v>35</v>
      </c>
      <c r="C12" s="14">
        <v>5</v>
      </c>
      <c r="D12" s="15" t="s">
        <v>36</v>
      </c>
      <c r="E12" s="14">
        <v>5</v>
      </c>
      <c r="F12" s="15" t="s">
        <v>37</v>
      </c>
      <c r="G12" s="16"/>
      <c r="H12" s="8"/>
      <c r="I12" s="16"/>
      <c r="J12" s="8"/>
    </row>
    <row r="13" spans="1:21" ht="15" x14ac:dyDescent="0.2">
      <c r="A13" s="12">
        <v>6</v>
      </c>
      <c r="B13" s="13" t="s">
        <v>38</v>
      </c>
      <c r="C13" s="14">
        <v>6</v>
      </c>
      <c r="D13" s="15" t="s">
        <v>39</v>
      </c>
      <c r="E13" s="15"/>
      <c r="F13" s="15"/>
      <c r="G13" s="16"/>
      <c r="H13" s="8"/>
      <c r="I13" s="16"/>
      <c r="J13" s="15"/>
    </row>
    <row r="14" spans="1:21" ht="15" x14ac:dyDescent="0.2">
      <c r="A14" s="12">
        <v>7</v>
      </c>
      <c r="B14" s="13" t="s">
        <v>40</v>
      </c>
      <c r="C14" s="14">
        <v>7</v>
      </c>
      <c r="D14" s="15" t="s">
        <v>41</v>
      </c>
      <c r="E14" s="15"/>
      <c r="F14" s="15"/>
      <c r="G14" s="16"/>
      <c r="H14" s="8"/>
      <c r="I14" s="16"/>
      <c r="J14" s="15"/>
    </row>
    <row r="15" spans="1:21" ht="15" x14ac:dyDescent="0.2">
      <c r="A15" s="12">
        <v>8</v>
      </c>
      <c r="B15" s="13" t="s">
        <v>42</v>
      </c>
      <c r="C15" s="14">
        <v>8</v>
      </c>
      <c r="D15" s="15" t="s">
        <v>43</v>
      </c>
      <c r="E15" s="15"/>
      <c r="F15" s="15"/>
      <c r="G15" s="16"/>
      <c r="H15" s="8"/>
    </row>
    <row r="16" spans="1:21" ht="15" x14ac:dyDescent="0.2">
      <c r="A16" s="19"/>
      <c r="B16" s="10"/>
      <c r="C16" s="14">
        <v>9</v>
      </c>
      <c r="D16" s="20" t="s">
        <v>44</v>
      </c>
      <c r="E16" s="15"/>
      <c r="F16" s="15"/>
      <c r="G16" s="16"/>
      <c r="H16" s="8"/>
    </row>
    <row r="17" spans="1:7" ht="15" x14ac:dyDescent="0.2">
      <c r="A17" s="19"/>
      <c r="B17" s="10"/>
      <c r="C17" s="14">
        <v>10</v>
      </c>
      <c r="D17" s="15" t="s">
        <v>45</v>
      </c>
      <c r="E17" s="15"/>
      <c r="F17" s="15"/>
      <c r="G17" s="16"/>
    </row>
    <row r="18" spans="1:7" ht="15" x14ac:dyDescent="0.2">
      <c r="A18" s="19"/>
      <c r="B18" s="15"/>
      <c r="C18" s="14">
        <v>11</v>
      </c>
      <c r="D18" s="15" t="s">
        <v>46</v>
      </c>
      <c r="E18" s="15"/>
      <c r="F18" s="15"/>
      <c r="G18" s="16"/>
    </row>
    <row r="19" spans="1:7" ht="15" x14ac:dyDescent="0.2">
      <c r="A19" s="21"/>
      <c r="B19" s="15"/>
      <c r="C19" s="15"/>
      <c r="D19" s="15"/>
      <c r="E19" s="15"/>
      <c r="F19" s="15"/>
      <c r="G19" s="16"/>
    </row>
    <row r="20" spans="1:7" x14ac:dyDescent="0.25">
      <c r="A20" s="21"/>
      <c r="B20" s="15"/>
      <c r="C20" s="15"/>
      <c r="D20" s="22" t="s">
        <v>47</v>
      </c>
      <c r="E20" s="15"/>
      <c r="F20" s="15"/>
      <c r="G20" s="8"/>
    </row>
    <row r="21" spans="1:7" ht="15" x14ac:dyDescent="0.2">
      <c r="A21" s="21"/>
      <c r="B21" s="15"/>
      <c r="C21" s="14">
        <v>1</v>
      </c>
      <c r="D21" s="15" t="s">
        <v>48</v>
      </c>
      <c r="E21" s="15"/>
      <c r="F21" s="15"/>
      <c r="G21" s="8"/>
    </row>
    <row r="22" spans="1:7" ht="15" x14ac:dyDescent="0.2">
      <c r="A22" s="21"/>
      <c r="B22" s="15"/>
      <c r="C22" s="14">
        <v>2</v>
      </c>
      <c r="D22" s="15" t="s">
        <v>49</v>
      </c>
      <c r="E22" s="15"/>
      <c r="F22" s="15"/>
      <c r="G22" s="8"/>
    </row>
    <row r="23" spans="1:7" ht="15" x14ac:dyDescent="0.2">
      <c r="A23" s="21"/>
      <c r="B23" s="15"/>
      <c r="C23" s="14">
        <v>3</v>
      </c>
      <c r="D23" s="15" t="s">
        <v>50</v>
      </c>
      <c r="E23" s="15"/>
      <c r="F23" s="15"/>
      <c r="G23" s="8"/>
    </row>
    <row r="24" spans="1:7" ht="15" x14ac:dyDescent="0.2">
      <c r="A24" s="21"/>
      <c r="B24" s="15"/>
      <c r="C24" s="14">
        <v>4</v>
      </c>
      <c r="D24" s="15" t="s">
        <v>51</v>
      </c>
      <c r="E24" s="15"/>
      <c r="F24" s="15"/>
      <c r="G24" s="8"/>
    </row>
    <row r="25" spans="1:7" ht="15" x14ac:dyDescent="0.2">
      <c r="A25" s="21"/>
      <c r="B25" s="15"/>
      <c r="C25" s="14">
        <v>5</v>
      </c>
      <c r="D25" s="15" t="s">
        <v>52</v>
      </c>
      <c r="E25" s="15"/>
      <c r="F25" s="15"/>
      <c r="G25" s="8"/>
    </row>
    <row r="26" spans="1:7" ht="15" x14ac:dyDescent="0.2">
      <c r="A26" s="21"/>
      <c r="B26" s="15"/>
      <c r="C26" s="14">
        <v>6</v>
      </c>
      <c r="D26" s="15" t="s">
        <v>53</v>
      </c>
      <c r="E26" s="15"/>
      <c r="F26" s="15"/>
      <c r="G26" s="8"/>
    </row>
    <row r="27" spans="1:7" ht="15" x14ac:dyDescent="0.2">
      <c r="A27" s="21"/>
      <c r="B27" s="15"/>
      <c r="C27" s="14">
        <v>7</v>
      </c>
      <c r="D27" s="15" t="s">
        <v>54</v>
      </c>
      <c r="E27" s="15"/>
      <c r="F27" s="15"/>
      <c r="G27" s="8"/>
    </row>
    <row r="28" spans="1:7" ht="15" x14ac:dyDescent="0.2">
      <c r="A28" s="21"/>
      <c r="B28" s="15"/>
      <c r="C28" s="14">
        <v>8</v>
      </c>
      <c r="D28" s="15" t="s">
        <v>55</v>
      </c>
      <c r="E28" s="15"/>
      <c r="F28" s="15"/>
      <c r="G28" s="8"/>
    </row>
    <row r="29" spans="1:7" ht="12.75" x14ac:dyDescent="0.2">
      <c r="A29" s="21"/>
      <c r="B29" s="15"/>
      <c r="C29" s="14">
        <v>9</v>
      </c>
      <c r="D29" s="15" t="s">
        <v>56</v>
      </c>
      <c r="E29" s="15"/>
      <c r="F29" s="15"/>
    </row>
    <row r="30" spans="1:7" ht="12.75" x14ac:dyDescent="0.2">
      <c r="A30" s="21"/>
      <c r="B30" s="15"/>
      <c r="C30" s="14">
        <v>10</v>
      </c>
      <c r="D30" s="15" t="s">
        <v>57</v>
      </c>
      <c r="E30" s="15"/>
      <c r="F30" s="15"/>
    </row>
    <row r="31" spans="1:7" ht="12.75" x14ac:dyDescent="0.2">
      <c r="A31" s="21"/>
      <c r="B31" s="15"/>
      <c r="C31" s="14">
        <v>11</v>
      </c>
      <c r="D31" s="15" t="s">
        <v>58</v>
      </c>
      <c r="E31" s="15"/>
      <c r="F31" s="15"/>
    </row>
  </sheetData>
  <mergeCells count="5">
    <mergeCell ref="A1:T1"/>
    <mergeCell ref="A7:B7"/>
    <mergeCell ref="C7:D7"/>
    <mergeCell ref="E7:F7"/>
    <mergeCell ref="A5:F5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F22"/>
  <sheetViews>
    <sheetView workbookViewId="0"/>
  </sheetViews>
  <sheetFormatPr defaultColWidth="12.5703125" defaultRowHeight="15.75" customHeight="1" x14ac:dyDescent="0.2"/>
  <cols>
    <col min="1" max="2" width="5.42578125" customWidth="1"/>
    <col min="3" max="3" width="6.5703125" customWidth="1"/>
    <col min="4" max="4" width="19.28515625" customWidth="1"/>
    <col min="5" max="5" width="15.140625" customWidth="1"/>
    <col min="6" max="6" width="16" customWidth="1"/>
  </cols>
  <sheetData>
    <row r="2" spans="1:6" x14ac:dyDescent="0.25">
      <c r="C2" s="116" t="s">
        <v>59</v>
      </c>
      <c r="D2" s="108"/>
      <c r="E2" s="108"/>
      <c r="F2" s="108"/>
    </row>
    <row r="3" spans="1:6" x14ac:dyDescent="0.25">
      <c r="C3" s="24" t="s">
        <v>60</v>
      </c>
      <c r="D3" s="24" t="s">
        <v>61</v>
      </c>
      <c r="E3" s="24" t="s">
        <v>62</v>
      </c>
      <c r="F3" s="24" t="s">
        <v>63</v>
      </c>
    </row>
    <row r="4" spans="1:6" x14ac:dyDescent="0.25">
      <c r="C4" s="13">
        <v>1</v>
      </c>
      <c r="D4" s="13" t="s">
        <v>64</v>
      </c>
      <c r="E4" s="25">
        <v>3</v>
      </c>
      <c r="F4" s="26">
        <v>1</v>
      </c>
    </row>
    <row r="5" spans="1:6" x14ac:dyDescent="0.25">
      <c r="C5" s="13">
        <v>2</v>
      </c>
      <c r="D5" s="26" t="s">
        <v>65</v>
      </c>
      <c r="E5" s="25">
        <v>3</v>
      </c>
      <c r="F5" s="26">
        <v>2</v>
      </c>
    </row>
    <row r="6" spans="1:6" ht="30" customHeight="1" x14ac:dyDescent="0.25">
      <c r="C6" s="13">
        <v>3</v>
      </c>
      <c r="D6" s="17" t="s">
        <v>66</v>
      </c>
      <c r="E6" s="25">
        <v>15</v>
      </c>
      <c r="F6" s="26">
        <v>7</v>
      </c>
    </row>
    <row r="7" spans="1:6" ht="30" customHeight="1" x14ac:dyDescent="0.25">
      <c r="C7" s="13">
        <v>4</v>
      </c>
      <c r="D7" s="18" t="s">
        <v>67</v>
      </c>
      <c r="E7" s="24">
        <v>5</v>
      </c>
      <c r="F7" s="26"/>
    </row>
    <row r="8" spans="1:6" ht="30" customHeight="1" x14ac:dyDescent="0.25">
      <c r="C8" s="13">
        <v>5</v>
      </c>
      <c r="D8" s="26" t="s">
        <v>68</v>
      </c>
      <c r="E8" s="25">
        <v>68</v>
      </c>
      <c r="F8" s="26">
        <v>36</v>
      </c>
    </row>
    <row r="9" spans="1:6" ht="30" customHeight="1" x14ac:dyDescent="0.25">
      <c r="C9" s="13">
        <v>6</v>
      </c>
      <c r="D9" s="26" t="s">
        <v>69</v>
      </c>
      <c r="E9" s="25">
        <v>8</v>
      </c>
      <c r="F9" s="26"/>
    </row>
    <row r="10" spans="1:6" x14ac:dyDescent="0.25">
      <c r="C10" s="13">
        <v>7</v>
      </c>
      <c r="D10" s="26" t="s">
        <v>70</v>
      </c>
      <c r="E10" s="25">
        <v>2</v>
      </c>
      <c r="F10" s="26"/>
    </row>
    <row r="11" spans="1:6" x14ac:dyDescent="0.25">
      <c r="A11" s="23"/>
      <c r="C11" s="13">
        <v>8</v>
      </c>
      <c r="D11" s="26" t="s">
        <v>71</v>
      </c>
      <c r="E11" s="25">
        <v>11</v>
      </c>
      <c r="F11" s="26">
        <v>10</v>
      </c>
    </row>
    <row r="12" spans="1:6" x14ac:dyDescent="0.25">
      <c r="A12" s="27"/>
      <c r="C12" s="28"/>
      <c r="D12" s="28"/>
      <c r="E12" s="28">
        <f t="shared" ref="E12:F12" si="0">SUM(E4:E11)</f>
        <v>115</v>
      </c>
      <c r="F12" s="28">
        <f t="shared" si="0"/>
        <v>56</v>
      </c>
    </row>
    <row r="13" spans="1:6" ht="23.25" customHeight="1" x14ac:dyDescent="0.25">
      <c r="A13" s="29"/>
      <c r="C13" s="30"/>
      <c r="D13" s="30"/>
      <c r="E13" s="27" t="s">
        <v>72</v>
      </c>
      <c r="F13" s="27">
        <v>171</v>
      </c>
    </row>
    <row r="14" spans="1:6" ht="18.75" customHeight="1" x14ac:dyDescent="0.2">
      <c r="A14" s="29"/>
    </row>
    <row r="15" spans="1:6" ht="18.75" customHeight="1" x14ac:dyDescent="0.2">
      <c r="A15" s="29"/>
    </row>
    <row r="16" spans="1:6" ht="18.75" customHeight="1" x14ac:dyDescent="0.2">
      <c r="A16" s="29"/>
    </row>
    <row r="17" spans="1:6" ht="18.75" customHeight="1" x14ac:dyDescent="0.2">
      <c r="A17" s="29"/>
    </row>
    <row r="18" spans="1:6" ht="18.75" customHeight="1" x14ac:dyDescent="0.2">
      <c r="A18" s="29"/>
    </row>
    <row r="19" spans="1:6" ht="18.75" customHeight="1" x14ac:dyDescent="0.2">
      <c r="A19" s="29"/>
    </row>
    <row r="20" spans="1:6" ht="18.75" customHeight="1" x14ac:dyDescent="0.2">
      <c r="A20" s="29"/>
    </row>
    <row r="21" spans="1:6" ht="17.25" customHeight="1" x14ac:dyDescent="0.25">
      <c r="A21" s="28"/>
      <c r="F21" s="28"/>
    </row>
    <row r="22" spans="1:6" ht="15" x14ac:dyDescent="0.2">
      <c r="A22" s="30"/>
    </row>
  </sheetData>
  <mergeCells count="1">
    <mergeCell ref="C2:F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T1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42578125" customWidth="1"/>
    <col min="2" max="3" width="13.140625" customWidth="1"/>
    <col min="4" max="4" width="24.28515625" customWidth="1"/>
    <col min="5" max="5" width="14" customWidth="1"/>
    <col min="6" max="7" width="11.42578125" customWidth="1"/>
    <col min="8" max="8" width="9.85546875" customWidth="1"/>
    <col min="9" max="9" width="11.42578125" customWidth="1"/>
    <col min="10" max="10" width="17.42578125" customWidth="1"/>
    <col min="11" max="11" width="10.5703125" customWidth="1"/>
    <col min="12" max="12" width="12.42578125" customWidth="1"/>
    <col min="13" max="13" width="11.140625" customWidth="1"/>
    <col min="14" max="14" width="10.28515625" customWidth="1"/>
    <col min="15" max="15" width="18" customWidth="1"/>
    <col min="16" max="16" width="17.42578125" customWidth="1"/>
    <col min="17" max="17" width="16.5703125" customWidth="1"/>
    <col min="18" max="18" width="13" customWidth="1"/>
    <col min="19" max="19" width="16.5703125" customWidth="1"/>
    <col min="20" max="20" width="23.7109375" customWidth="1"/>
  </cols>
  <sheetData>
    <row r="1" spans="1:20" ht="81.75" customHeight="1" x14ac:dyDescent="0.25">
      <c r="A1" s="3" t="s">
        <v>1</v>
      </c>
      <c r="B1" s="4" t="s">
        <v>2</v>
      </c>
      <c r="C1" s="3" t="s">
        <v>3</v>
      </c>
      <c r="D1" s="3" t="s">
        <v>4</v>
      </c>
      <c r="E1" s="4" t="s">
        <v>5</v>
      </c>
      <c r="F1" s="72" t="s">
        <v>6</v>
      </c>
      <c r="G1" s="73" t="s">
        <v>1123</v>
      </c>
      <c r="H1" s="3" t="s">
        <v>8</v>
      </c>
      <c r="I1" s="74" t="s">
        <v>1124</v>
      </c>
      <c r="J1" s="74" t="s">
        <v>1125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 t="s">
        <v>17</v>
      </c>
      <c r="R1" s="7" t="s">
        <v>18</v>
      </c>
      <c r="S1" s="4" t="s">
        <v>19</v>
      </c>
      <c r="T1" s="4" t="s">
        <v>20</v>
      </c>
    </row>
    <row r="2" spans="1:20" ht="56.25" customHeight="1" x14ac:dyDescent="0.2">
      <c r="A2" s="17">
        <v>1</v>
      </c>
      <c r="B2" s="17" t="s">
        <v>62</v>
      </c>
      <c r="C2" s="32" t="s">
        <v>48</v>
      </c>
      <c r="D2" s="32" t="s">
        <v>73</v>
      </c>
      <c r="E2" s="33" t="s">
        <v>68</v>
      </c>
      <c r="F2" s="64">
        <v>40</v>
      </c>
      <c r="G2" s="64">
        <f t="shared" ref="G2:G6" si="0">F2*12</f>
        <v>480</v>
      </c>
      <c r="H2" s="34">
        <v>0.1</v>
      </c>
      <c r="I2" s="64">
        <f t="shared" ref="I2:I116" si="1">F2-F2*H2</f>
        <v>36</v>
      </c>
      <c r="J2" s="64">
        <f t="shared" ref="J2:J6" si="2">I2*12</f>
        <v>432</v>
      </c>
      <c r="K2" s="32" t="s">
        <v>74</v>
      </c>
      <c r="L2" s="32">
        <v>52</v>
      </c>
      <c r="M2" s="32" t="s">
        <v>75</v>
      </c>
      <c r="N2" s="32" t="s">
        <v>76</v>
      </c>
      <c r="O2" s="32" t="s">
        <v>77</v>
      </c>
      <c r="P2" s="32" t="s">
        <v>78</v>
      </c>
      <c r="Q2" s="35" t="s">
        <v>79</v>
      </c>
      <c r="R2" s="35" t="s">
        <v>80</v>
      </c>
      <c r="S2" s="35" t="s">
        <v>81</v>
      </c>
      <c r="T2" s="36" t="s">
        <v>82</v>
      </c>
    </row>
    <row r="3" spans="1:20" ht="56.25" customHeight="1" x14ac:dyDescent="0.2">
      <c r="A3" s="17">
        <v>2</v>
      </c>
      <c r="B3" s="17" t="s">
        <v>62</v>
      </c>
      <c r="C3" s="32" t="s">
        <v>48</v>
      </c>
      <c r="D3" s="32" t="s">
        <v>83</v>
      </c>
      <c r="E3" s="33" t="s">
        <v>68</v>
      </c>
      <c r="F3" s="64">
        <v>50</v>
      </c>
      <c r="G3" s="64">
        <f t="shared" si="0"/>
        <v>600</v>
      </c>
      <c r="H3" s="37">
        <v>0</v>
      </c>
      <c r="I3" s="64">
        <f t="shared" si="1"/>
        <v>50</v>
      </c>
      <c r="J3" s="64">
        <f t="shared" si="2"/>
        <v>600</v>
      </c>
      <c r="K3" s="38" t="s">
        <v>84</v>
      </c>
      <c r="L3" s="38">
        <v>36</v>
      </c>
      <c r="M3" s="38">
        <v>36</v>
      </c>
      <c r="N3" s="38" t="s">
        <v>76</v>
      </c>
      <c r="O3" s="38" t="s">
        <v>85</v>
      </c>
      <c r="P3" s="38" t="s">
        <v>86</v>
      </c>
      <c r="Q3" s="35" t="s">
        <v>87</v>
      </c>
      <c r="R3" s="35" t="s">
        <v>88</v>
      </c>
      <c r="S3" s="36" t="s">
        <v>89</v>
      </c>
      <c r="T3" s="36" t="s">
        <v>90</v>
      </c>
    </row>
    <row r="4" spans="1:20" ht="56.25" customHeight="1" x14ac:dyDescent="0.2">
      <c r="A4" s="17">
        <v>3</v>
      </c>
      <c r="B4" s="17" t="s">
        <v>62</v>
      </c>
      <c r="C4" s="32" t="s">
        <v>48</v>
      </c>
      <c r="D4" s="32" t="s">
        <v>91</v>
      </c>
      <c r="E4" s="33" t="s">
        <v>68</v>
      </c>
      <c r="F4" s="64">
        <v>20</v>
      </c>
      <c r="G4" s="64">
        <f t="shared" si="0"/>
        <v>240</v>
      </c>
      <c r="H4" s="34">
        <v>0.1</v>
      </c>
      <c r="I4" s="64">
        <f t="shared" si="1"/>
        <v>18</v>
      </c>
      <c r="J4" s="64">
        <f t="shared" si="2"/>
        <v>216</v>
      </c>
      <c r="K4" s="32" t="s">
        <v>92</v>
      </c>
      <c r="L4" s="32">
        <v>36</v>
      </c>
      <c r="M4" s="32" t="s">
        <v>93</v>
      </c>
      <c r="N4" s="32">
        <v>24</v>
      </c>
      <c r="O4" s="32" t="s">
        <v>94</v>
      </c>
      <c r="P4" s="32" t="s">
        <v>95</v>
      </c>
      <c r="Q4" s="35" t="s">
        <v>96</v>
      </c>
      <c r="R4" s="35">
        <v>9952920801</v>
      </c>
      <c r="S4" s="36" t="s">
        <v>97</v>
      </c>
      <c r="T4" s="36" t="s">
        <v>98</v>
      </c>
    </row>
    <row r="5" spans="1:20" ht="56.25" customHeight="1" x14ac:dyDescent="0.2">
      <c r="A5" s="17">
        <v>4</v>
      </c>
      <c r="B5" s="17" t="s">
        <v>62</v>
      </c>
      <c r="C5" s="32" t="s">
        <v>48</v>
      </c>
      <c r="D5" s="32" t="s">
        <v>99</v>
      </c>
      <c r="E5" s="33" t="s">
        <v>68</v>
      </c>
      <c r="F5" s="64">
        <v>40</v>
      </c>
      <c r="G5" s="64">
        <f t="shared" si="0"/>
        <v>480</v>
      </c>
      <c r="H5" s="34">
        <v>0.1</v>
      </c>
      <c r="I5" s="64">
        <f t="shared" si="1"/>
        <v>36</v>
      </c>
      <c r="J5" s="64">
        <f t="shared" si="2"/>
        <v>432</v>
      </c>
      <c r="K5" s="32" t="s">
        <v>100</v>
      </c>
      <c r="L5" s="32">
        <v>52</v>
      </c>
      <c r="M5" s="32">
        <v>4</v>
      </c>
      <c r="N5" s="32">
        <v>48</v>
      </c>
      <c r="O5" s="32" t="s">
        <v>101</v>
      </c>
      <c r="P5" s="32" t="s">
        <v>102</v>
      </c>
      <c r="Q5" s="36"/>
      <c r="R5" s="35" t="s">
        <v>103</v>
      </c>
      <c r="S5" s="36" t="s">
        <v>104</v>
      </c>
      <c r="T5" s="36" t="s">
        <v>105</v>
      </c>
    </row>
    <row r="6" spans="1:20" ht="56.25" customHeight="1" x14ac:dyDescent="0.2">
      <c r="A6" s="17">
        <v>5</v>
      </c>
      <c r="B6" s="17" t="s">
        <v>62</v>
      </c>
      <c r="C6" s="32" t="s">
        <v>48</v>
      </c>
      <c r="D6" s="32" t="s">
        <v>106</v>
      </c>
      <c r="E6" s="33" t="s">
        <v>68</v>
      </c>
      <c r="F6" s="64">
        <v>30</v>
      </c>
      <c r="G6" s="64">
        <f t="shared" si="0"/>
        <v>360</v>
      </c>
      <c r="H6" s="34">
        <v>0.25</v>
      </c>
      <c r="I6" s="64">
        <f t="shared" si="1"/>
        <v>22.5</v>
      </c>
      <c r="J6" s="64">
        <f t="shared" si="2"/>
        <v>270</v>
      </c>
      <c r="K6" s="32" t="s">
        <v>107</v>
      </c>
      <c r="L6" s="32">
        <v>36</v>
      </c>
      <c r="M6" s="32">
        <v>20</v>
      </c>
      <c r="N6" s="32">
        <v>16</v>
      </c>
      <c r="O6" s="32" t="s">
        <v>108</v>
      </c>
      <c r="P6" s="32" t="s">
        <v>109</v>
      </c>
      <c r="Q6" s="36" t="s">
        <v>110</v>
      </c>
      <c r="R6" s="36">
        <v>9444799942</v>
      </c>
      <c r="S6" s="36" t="s">
        <v>111</v>
      </c>
      <c r="T6" s="36" t="s">
        <v>112</v>
      </c>
    </row>
    <row r="7" spans="1:20" ht="56.25" customHeight="1" x14ac:dyDescent="0.2">
      <c r="A7" s="17">
        <v>6</v>
      </c>
      <c r="B7" s="17" t="s">
        <v>62</v>
      </c>
      <c r="C7" s="32" t="s">
        <v>49</v>
      </c>
      <c r="D7" s="32" t="s">
        <v>113</v>
      </c>
      <c r="E7" s="39" t="s">
        <v>64</v>
      </c>
      <c r="F7" s="64">
        <v>200</v>
      </c>
      <c r="G7" s="64">
        <v>200</v>
      </c>
      <c r="H7" s="34">
        <v>0.25</v>
      </c>
      <c r="I7" s="75">
        <f t="shared" si="1"/>
        <v>150</v>
      </c>
      <c r="J7" s="75">
        <v>150</v>
      </c>
      <c r="K7" s="32" t="s">
        <v>114</v>
      </c>
      <c r="L7" s="32">
        <v>738</v>
      </c>
      <c r="M7" s="32" t="s">
        <v>115</v>
      </c>
      <c r="N7" s="32" t="s">
        <v>116</v>
      </c>
      <c r="O7" s="32" t="s">
        <v>117</v>
      </c>
      <c r="P7" s="32" t="s">
        <v>118</v>
      </c>
      <c r="Q7" s="35" t="s">
        <v>119</v>
      </c>
      <c r="R7" s="36">
        <v>9500076789</v>
      </c>
      <c r="S7" s="36" t="s">
        <v>120</v>
      </c>
      <c r="T7" s="36" t="s">
        <v>121</v>
      </c>
    </row>
    <row r="8" spans="1:20" ht="56.25" customHeight="1" x14ac:dyDescent="0.2">
      <c r="A8" s="17">
        <v>7</v>
      </c>
      <c r="B8" s="17" t="s">
        <v>62</v>
      </c>
      <c r="C8" s="32" t="s">
        <v>49</v>
      </c>
      <c r="D8" s="32" t="s">
        <v>122</v>
      </c>
      <c r="E8" s="33" t="s">
        <v>71</v>
      </c>
      <c r="F8" s="64">
        <v>25</v>
      </c>
      <c r="G8" s="64">
        <f>F8*52</f>
        <v>1300</v>
      </c>
      <c r="H8" s="34">
        <v>0.15</v>
      </c>
      <c r="I8" s="75">
        <f t="shared" si="1"/>
        <v>21.25</v>
      </c>
      <c r="J8" s="75">
        <f>I8*52</f>
        <v>1105</v>
      </c>
      <c r="K8" s="32" t="s">
        <v>123</v>
      </c>
      <c r="L8" s="32">
        <v>24</v>
      </c>
      <c r="M8" s="32">
        <v>4</v>
      </c>
      <c r="N8" s="32">
        <v>20</v>
      </c>
      <c r="O8" s="32" t="s">
        <v>124</v>
      </c>
      <c r="P8" s="32" t="s">
        <v>125</v>
      </c>
      <c r="Q8" s="35" t="s">
        <v>126</v>
      </c>
      <c r="R8" s="36">
        <v>9443131754</v>
      </c>
      <c r="S8" s="36" t="s">
        <v>127</v>
      </c>
      <c r="T8" s="36" t="s">
        <v>128</v>
      </c>
    </row>
    <row r="9" spans="1:20" ht="56.25" customHeight="1" x14ac:dyDescent="0.2">
      <c r="A9" s="17">
        <v>8</v>
      </c>
      <c r="B9" s="17" t="s">
        <v>62</v>
      </c>
      <c r="C9" s="32" t="s">
        <v>49</v>
      </c>
      <c r="D9" s="32" t="s">
        <v>129</v>
      </c>
      <c r="E9" s="33" t="s">
        <v>68</v>
      </c>
      <c r="F9" s="64">
        <v>50</v>
      </c>
      <c r="G9" s="64">
        <f t="shared" ref="G9:G11" si="3">F9*12</f>
        <v>600</v>
      </c>
      <c r="H9" s="34">
        <v>0.1</v>
      </c>
      <c r="I9" s="64">
        <f t="shared" si="1"/>
        <v>45</v>
      </c>
      <c r="J9" s="64">
        <f t="shared" ref="J9:J11" si="4">I9*12</f>
        <v>540</v>
      </c>
      <c r="K9" s="32" t="s">
        <v>130</v>
      </c>
      <c r="L9" s="32">
        <v>68</v>
      </c>
      <c r="M9" s="32">
        <v>4</v>
      </c>
      <c r="N9" s="32">
        <v>64</v>
      </c>
      <c r="O9" s="32" t="s">
        <v>131</v>
      </c>
      <c r="P9" s="32" t="s">
        <v>132</v>
      </c>
      <c r="Q9" s="36"/>
      <c r="R9" s="36">
        <v>9840125151</v>
      </c>
      <c r="S9" s="36" t="s">
        <v>133</v>
      </c>
      <c r="T9" s="36" t="s">
        <v>134</v>
      </c>
    </row>
    <row r="10" spans="1:20" ht="56.25" customHeight="1" x14ac:dyDescent="0.2">
      <c r="A10" s="17">
        <v>9</v>
      </c>
      <c r="B10" s="17" t="s">
        <v>62</v>
      </c>
      <c r="C10" s="32" t="s">
        <v>49</v>
      </c>
      <c r="D10" s="32" t="s">
        <v>135</v>
      </c>
      <c r="E10" s="33" t="s">
        <v>68</v>
      </c>
      <c r="F10" s="64">
        <v>35</v>
      </c>
      <c r="G10" s="64">
        <f t="shared" si="3"/>
        <v>420</v>
      </c>
      <c r="H10" s="34">
        <v>0.1</v>
      </c>
      <c r="I10" s="64">
        <f t="shared" si="1"/>
        <v>31.5</v>
      </c>
      <c r="J10" s="64">
        <f t="shared" si="4"/>
        <v>378</v>
      </c>
      <c r="K10" s="32" t="s">
        <v>136</v>
      </c>
      <c r="L10" s="32">
        <v>60</v>
      </c>
      <c r="M10" s="32">
        <v>8</v>
      </c>
      <c r="N10" s="32">
        <v>52</v>
      </c>
      <c r="O10" s="32" t="s">
        <v>137</v>
      </c>
      <c r="P10" s="32" t="s">
        <v>138</v>
      </c>
      <c r="Q10" s="40" t="s">
        <v>139</v>
      </c>
      <c r="R10" s="36">
        <v>9444203115</v>
      </c>
      <c r="S10" s="36" t="s">
        <v>140</v>
      </c>
      <c r="T10" s="36" t="s">
        <v>141</v>
      </c>
    </row>
    <row r="11" spans="1:20" ht="56.25" customHeight="1" x14ac:dyDescent="0.2">
      <c r="A11" s="17">
        <v>10</v>
      </c>
      <c r="B11" s="17" t="s">
        <v>62</v>
      </c>
      <c r="C11" s="32" t="s">
        <v>49</v>
      </c>
      <c r="D11" s="32" t="s">
        <v>142</v>
      </c>
      <c r="E11" s="33" t="s">
        <v>68</v>
      </c>
      <c r="F11" s="64">
        <v>10</v>
      </c>
      <c r="G11" s="64">
        <f t="shared" si="3"/>
        <v>120</v>
      </c>
      <c r="H11" s="34">
        <v>0.25</v>
      </c>
      <c r="I11" s="64">
        <f t="shared" si="1"/>
        <v>7.5</v>
      </c>
      <c r="J11" s="64">
        <f t="shared" si="4"/>
        <v>90</v>
      </c>
      <c r="K11" s="32" t="s">
        <v>143</v>
      </c>
      <c r="L11" s="32">
        <v>44</v>
      </c>
      <c r="M11" s="32">
        <v>44</v>
      </c>
      <c r="N11" s="32">
        <v>0</v>
      </c>
      <c r="O11" s="32" t="s">
        <v>144</v>
      </c>
      <c r="P11" s="32" t="s">
        <v>145</v>
      </c>
      <c r="Q11" s="36"/>
      <c r="R11" s="36">
        <v>8220554826</v>
      </c>
      <c r="S11" s="36" t="s">
        <v>146</v>
      </c>
      <c r="T11" s="36" t="s">
        <v>147</v>
      </c>
    </row>
    <row r="12" spans="1:20" ht="56.25" customHeight="1" x14ac:dyDescent="0.2">
      <c r="A12" s="17">
        <v>11</v>
      </c>
      <c r="B12" s="17" t="s">
        <v>62</v>
      </c>
      <c r="C12" s="32" t="s">
        <v>50</v>
      </c>
      <c r="D12" s="32" t="s">
        <v>148</v>
      </c>
      <c r="E12" s="33" t="s">
        <v>71</v>
      </c>
      <c r="F12" s="64">
        <v>30</v>
      </c>
      <c r="G12" s="64">
        <f>F12*52</f>
        <v>1560</v>
      </c>
      <c r="H12" s="34">
        <v>0.13</v>
      </c>
      <c r="I12" s="75">
        <f t="shared" si="1"/>
        <v>26.1</v>
      </c>
      <c r="J12" s="75">
        <f>I12*52</f>
        <v>1357.2</v>
      </c>
      <c r="K12" s="32" t="s">
        <v>149</v>
      </c>
      <c r="L12" s="32">
        <v>84</v>
      </c>
      <c r="M12" s="32">
        <v>84</v>
      </c>
      <c r="N12" s="32">
        <v>0</v>
      </c>
      <c r="O12" s="32" t="s">
        <v>150</v>
      </c>
      <c r="P12" s="32" t="s">
        <v>151</v>
      </c>
      <c r="Q12" s="40" t="s">
        <v>152</v>
      </c>
      <c r="R12" s="36">
        <v>9789977822</v>
      </c>
      <c r="S12" s="42" t="s">
        <v>1126</v>
      </c>
      <c r="T12" s="36" t="s">
        <v>153</v>
      </c>
    </row>
    <row r="13" spans="1:20" ht="56.25" customHeight="1" x14ac:dyDescent="0.2">
      <c r="A13" s="17">
        <v>12</v>
      </c>
      <c r="B13" s="17" t="s">
        <v>62</v>
      </c>
      <c r="C13" s="32" t="s">
        <v>50</v>
      </c>
      <c r="D13" s="32" t="s">
        <v>154</v>
      </c>
      <c r="E13" s="39" t="s">
        <v>66</v>
      </c>
      <c r="F13" s="64">
        <v>25</v>
      </c>
      <c r="G13" s="64">
        <f>F13*26</f>
        <v>650</v>
      </c>
      <c r="H13" s="34">
        <v>0.13</v>
      </c>
      <c r="I13" s="75">
        <f t="shared" si="1"/>
        <v>21.75</v>
      </c>
      <c r="J13" s="75">
        <f>I13*26</f>
        <v>565.5</v>
      </c>
      <c r="K13" s="32" t="s">
        <v>155</v>
      </c>
      <c r="L13" s="32">
        <v>84</v>
      </c>
      <c r="M13" s="32">
        <v>84</v>
      </c>
      <c r="N13" s="32">
        <v>0</v>
      </c>
      <c r="O13" s="32" t="s">
        <v>150</v>
      </c>
      <c r="P13" s="32" t="s">
        <v>151</v>
      </c>
      <c r="Q13" s="40" t="s">
        <v>152</v>
      </c>
      <c r="R13" s="36">
        <v>9789977822</v>
      </c>
      <c r="S13" s="43" t="s">
        <v>156</v>
      </c>
      <c r="T13" s="35" t="s">
        <v>157</v>
      </c>
    </row>
    <row r="14" spans="1:20" ht="56.25" customHeight="1" x14ac:dyDescent="0.2">
      <c r="A14" s="17">
        <v>13</v>
      </c>
      <c r="B14" s="17" t="s">
        <v>62</v>
      </c>
      <c r="C14" s="32" t="s">
        <v>50</v>
      </c>
      <c r="D14" s="32" t="s">
        <v>158</v>
      </c>
      <c r="E14" s="33" t="s">
        <v>68</v>
      </c>
      <c r="F14" s="64">
        <v>30</v>
      </c>
      <c r="G14" s="64">
        <f t="shared" ref="G14:G16" si="5">F14*12</f>
        <v>360</v>
      </c>
      <c r="H14" s="37">
        <v>0</v>
      </c>
      <c r="I14" s="64">
        <f t="shared" si="1"/>
        <v>30</v>
      </c>
      <c r="J14" s="64">
        <f t="shared" ref="J14:J16" si="6">I14*12</f>
        <v>360</v>
      </c>
      <c r="K14" s="32" t="s">
        <v>159</v>
      </c>
      <c r="L14" s="32">
        <v>56</v>
      </c>
      <c r="M14" s="32">
        <v>8</v>
      </c>
      <c r="N14" s="32" t="s">
        <v>160</v>
      </c>
      <c r="O14" s="32" t="s">
        <v>161</v>
      </c>
      <c r="P14" s="32" t="s">
        <v>162</v>
      </c>
      <c r="Q14" s="36"/>
      <c r="R14" s="36">
        <v>9176645673</v>
      </c>
      <c r="S14" s="36" t="s">
        <v>163</v>
      </c>
      <c r="T14" s="36" t="s">
        <v>164</v>
      </c>
    </row>
    <row r="15" spans="1:20" ht="56.25" customHeight="1" x14ac:dyDescent="0.2">
      <c r="A15" s="17">
        <v>14</v>
      </c>
      <c r="B15" s="17" t="s">
        <v>62</v>
      </c>
      <c r="C15" s="32" t="s">
        <v>50</v>
      </c>
      <c r="D15" s="32" t="s">
        <v>165</v>
      </c>
      <c r="E15" s="33" t="s">
        <v>68</v>
      </c>
      <c r="F15" s="64">
        <v>20</v>
      </c>
      <c r="G15" s="64">
        <f t="shared" si="5"/>
        <v>240</v>
      </c>
      <c r="H15" s="37">
        <v>0</v>
      </c>
      <c r="I15" s="64">
        <f t="shared" si="1"/>
        <v>20</v>
      </c>
      <c r="J15" s="64">
        <f t="shared" si="6"/>
        <v>240</v>
      </c>
      <c r="K15" s="32" t="s">
        <v>166</v>
      </c>
      <c r="L15" s="32" t="s">
        <v>167</v>
      </c>
      <c r="M15" s="32" t="s">
        <v>168</v>
      </c>
      <c r="N15" s="32" t="s">
        <v>169</v>
      </c>
      <c r="O15" s="32" t="s">
        <v>170</v>
      </c>
      <c r="P15" s="32" t="s">
        <v>171</v>
      </c>
      <c r="Q15" s="36"/>
      <c r="R15" s="36" t="s">
        <v>172</v>
      </c>
      <c r="S15" s="36" t="s">
        <v>173</v>
      </c>
      <c r="T15" s="36" t="s">
        <v>174</v>
      </c>
    </row>
    <row r="16" spans="1:20" ht="56.25" customHeight="1" x14ac:dyDescent="0.2">
      <c r="A16" s="17">
        <v>15</v>
      </c>
      <c r="B16" s="17" t="s">
        <v>62</v>
      </c>
      <c r="C16" s="32" t="s">
        <v>50</v>
      </c>
      <c r="D16" s="32" t="s">
        <v>175</v>
      </c>
      <c r="E16" s="33" t="s">
        <v>68</v>
      </c>
      <c r="F16" s="64">
        <v>50</v>
      </c>
      <c r="G16" s="64">
        <f t="shared" si="5"/>
        <v>600</v>
      </c>
      <c r="H16" s="34">
        <v>0.1</v>
      </c>
      <c r="I16" s="64">
        <f t="shared" si="1"/>
        <v>45</v>
      </c>
      <c r="J16" s="64">
        <f t="shared" si="6"/>
        <v>540</v>
      </c>
      <c r="K16" s="32" t="s">
        <v>176</v>
      </c>
      <c r="L16" s="32">
        <v>68</v>
      </c>
      <c r="M16" s="32">
        <v>4</v>
      </c>
      <c r="N16" s="32">
        <v>64</v>
      </c>
      <c r="O16" s="32" t="s">
        <v>177</v>
      </c>
      <c r="P16" s="32" t="s">
        <v>178</v>
      </c>
      <c r="Q16" s="40" t="s">
        <v>179</v>
      </c>
      <c r="R16" s="35">
        <v>8825991977</v>
      </c>
      <c r="S16" s="36" t="s">
        <v>180</v>
      </c>
      <c r="T16" s="36" t="s">
        <v>181</v>
      </c>
    </row>
    <row r="17" spans="1:20" ht="56.25" customHeight="1" x14ac:dyDescent="0.2">
      <c r="A17" s="17">
        <v>16</v>
      </c>
      <c r="B17" s="17" t="s">
        <v>62</v>
      </c>
      <c r="C17" s="32" t="s">
        <v>50</v>
      </c>
      <c r="D17" s="32" t="s">
        <v>182</v>
      </c>
      <c r="E17" s="39" t="s">
        <v>66</v>
      </c>
      <c r="F17" s="64">
        <v>25</v>
      </c>
      <c r="G17" s="64">
        <f>F17*26</f>
        <v>650</v>
      </c>
      <c r="H17" s="44">
        <v>0.1346</v>
      </c>
      <c r="I17" s="75">
        <f t="shared" si="1"/>
        <v>21.635000000000002</v>
      </c>
      <c r="J17" s="75">
        <f>I17*26</f>
        <v>562.51</v>
      </c>
      <c r="K17" s="32" t="s">
        <v>183</v>
      </c>
      <c r="L17" s="32">
        <v>68</v>
      </c>
      <c r="M17" s="32">
        <v>68</v>
      </c>
      <c r="N17" s="32">
        <v>0</v>
      </c>
      <c r="O17" s="32" t="s">
        <v>184</v>
      </c>
      <c r="P17" s="32" t="s">
        <v>185</v>
      </c>
      <c r="Q17" s="35" t="s">
        <v>186</v>
      </c>
      <c r="R17" s="36">
        <v>9840909508</v>
      </c>
      <c r="S17" s="36" t="s">
        <v>187</v>
      </c>
      <c r="T17" s="36" t="s">
        <v>188</v>
      </c>
    </row>
    <row r="18" spans="1:20" ht="56.25" customHeight="1" x14ac:dyDescent="0.2">
      <c r="A18" s="17">
        <v>17</v>
      </c>
      <c r="B18" s="17" t="s">
        <v>62</v>
      </c>
      <c r="C18" s="32" t="s">
        <v>50</v>
      </c>
      <c r="D18" s="32" t="s">
        <v>189</v>
      </c>
      <c r="E18" s="33" t="s">
        <v>68</v>
      </c>
      <c r="F18" s="64">
        <v>30</v>
      </c>
      <c r="G18" s="64">
        <f t="shared" ref="G18:G21" si="7">F18*12</f>
        <v>360</v>
      </c>
      <c r="H18" s="34">
        <v>0.2</v>
      </c>
      <c r="I18" s="64">
        <f t="shared" si="1"/>
        <v>24</v>
      </c>
      <c r="J18" s="64">
        <f t="shared" ref="J18:J21" si="8">I18*12</f>
        <v>288</v>
      </c>
      <c r="K18" s="32" t="s">
        <v>190</v>
      </c>
      <c r="L18" s="32">
        <v>52</v>
      </c>
      <c r="M18" s="32">
        <v>4</v>
      </c>
      <c r="N18" s="32">
        <v>48</v>
      </c>
      <c r="O18" s="32" t="s">
        <v>191</v>
      </c>
      <c r="P18" s="32" t="s">
        <v>192</v>
      </c>
      <c r="Q18" s="40" t="s">
        <v>193</v>
      </c>
      <c r="R18" s="36">
        <v>9003231186</v>
      </c>
      <c r="S18" s="36" t="s">
        <v>194</v>
      </c>
      <c r="T18" s="36" t="s">
        <v>195</v>
      </c>
    </row>
    <row r="19" spans="1:20" ht="56.25" customHeight="1" x14ac:dyDescent="0.2">
      <c r="A19" s="17">
        <v>18</v>
      </c>
      <c r="B19" s="17" t="s">
        <v>62</v>
      </c>
      <c r="C19" s="32" t="s">
        <v>50</v>
      </c>
      <c r="D19" s="32" t="s">
        <v>196</v>
      </c>
      <c r="E19" s="33" t="s">
        <v>68</v>
      </c>
      <c r="F19" s="64">
        <v>50</v>
      </c>
      <c r="G19" s="64">
        <f t="shared" si="7"/>
        <v>600</v>
      </c>
      <c r="H19" s="34">
        <v>0.1</v>
      </c>
      <c r="I19" s="64">
        <f t="shared" si="1"/>
        <v>45</v>
      </c>
      <c r="J19" s="64">
        <f t="shared" si="8"/>
        <v>540</v>
      </c>
      <c r="K19" s="32" t="s">
        <v>197</v>
      </c>
      <c r="L19" s="32">
        <v>68</v>
      </c>
      <c r="M19" s="32">
        <v>4</v>
      </c>
      <c r="N19" s="32">
        <v>64</v>
      </c>
      <c r="O19" s="32" t="s">
        <v>198</v>
      </c>
      <c r="P19" s="32" t="s">
        <v>199</v>
      </c>
      <c r="Q19" s="35" t="s">
        <v>200</v>
      </c>
      <c r="R19" s="36">
        <v>6080011350</v>
      </c>
      <c r="S19" s="36" t="s">
        <v>201</v>
      </c>
      <c r="T19" s="36" t="s">
        <v>202</v>
      </c>
    </row>
    <row r="20" spans="1:20" ht="56.25" customHeight="1" x14ac:dyDescent="0.2">
      <c r="A20" s="17">
        <v>19</v>
      </c>
      <c r="B20" s="17" t="s">
        <v>62</v>
      </c>
      <c r="C20" s="32" t="s">
        <v>50</v>
      </c>
      <c r="D20" s="32" t="s">
        <v>203</v>
      </c>
      <c r="E20" s="33" t="s">
        <v>68</v>
      </c>
      <c r="F20" s="64">
        <v>50</v>
      </c>
      <c r="G20" s="64">
        <f t="shared" si="7"/>
        <v>600</v>
      </c>
      <c r="H20" s="34">
        <v>0.14000000000000001</v>
      </c>
      <c r="I20" s="64">
        <f t="shared" si="1"/>
        <v>43</v>
      </c>
      <c r="J20" s="64">
        <f t="shared" si="8"/>
        <v>516</v>
      </c>
      <c r="K20" s="32" t="s">
        <v>204</v>
      </c>
      <c r="L20" s="32">
        <v>52</v>
      </c>
      <c r="M20" s="32">
        <v>4</v>
      </c>
      <c r="N20" s="32">
        <v>48</v>
      </c>
      <c r="O20" s="32" t="s">
        <v>205</v>
      </c>
      <c r="P20" s="32" t="s">
        <v>206</v>
      </c>
      <c r="Q20" s="35" t="s">
        <v>207</v>
      </c>
      <c r="R20" s="36">
        <v>9444039232</v>
      </c>
      <c r="S20" s="36" t="s">
        <v>208</v>
      </c>
      <c r="T20" s="36" t="s">
        <v>209</v>
      </c>
    </row>
    <row r="21" spans="1:20" ht="56.25" customHeight="1" x14ac:dyDescent="0.2">
      <c r="A21" s="17">
        <v>20</v>
      </c>
      <c r="B21" s="17" t="s">
        <v>62</v>
      </c>
      <c r="C21" s="32" t="s">
        <v>50</v>
      </c>
      <c r="D21" s="32" t="s">
        <v>210</v>
      </c>
      <c r="E21" s="33" t="s">
        <v>68</v>
      </c>
      <c r="F21" s="64">
        <v>50</v>
      </c>
      <c r="G21" s="64">
        <f t="shared" si="7"/>
        <v>600</v>
      </c>
      <c r="H21" s="34">
        <v>0.14000000000000001</v>
      </c>
      <c r="I21" s="64">
        <f t="shared" si="1"/>
        <v>43</v>
      </c>
      <c r="J21" s="64">
        <f t="shared" si="8"/>
        <v>516</v>
      </c>
      <c r="K21" s="32" t="s">
        <v>204</v>
      </c>
      <c r="L21" s="32">
        <v>52</v>
      </c>
      <c r="M21" s="32">
        <v>4</v>
      </c>
      <c r="N21" s="32">
        <v>48</v>
      </c>
      <c r="O21" s="32" t="s">
        <v>211</v>
      </c>
      <c r="P21" s="32" t="s">
        <v>206</v>
      </c>
      <c r="Q21" s="40" t="s">
        <v>207</v>
      </c>
      <c r="R21" s="36">
        <v>944039232</v>
      </c>
      <c r="S21" s="36" t="s">
        <v>208</v>
      </c>
      <c r="T21" s="36" t="s">
        <v>209</v>
      </c>
    </row>
    <row r="22" spans="1:20" ht="56.25" customHeight="1" x14ac:dyDescent="0.2">
      <c r="A22" s="17">
        <v>21</v>
      </c>
      <c r="B22" s="17" t="s">
        <v>62</v>
      </c>
      <c r="C22" s="32" t="s">
        <v>51</v>
      </c>
      <c r="D22" s="32" t="s">
        <v>212</v>
      </c>
      <c r="E22" s="33" t="s">
        <v>71</v>
      </c>
      <c r="F22" s="64">
        <v>35</v>
      </c>
      <c r="G22" s="64">
        <f t="shared" ref="G22:G23" si="9">F22*52</f>
        <v>1820</v>
      </c>
      <c r="H22" s="34">
        <v>0.13</v>
      </c>
      <c r="I22" s="75">
        <f t="shared" si="1"/>
        <v>30.45</v>
      </c>
      <c r="J22" s="75">
        <f t="shared" ref="J22:J23" si="10">I22*52</f>
        <v>1583.3999999999999</v>
      </c>
      <c r="K22" s="32" t="s">
        <v>213</v>
      </c>
      <c r="L22" s="32">
        <v>100</v>
      </c>
      <c r="M22" s="32">
        <v>100</v>
      </c>
      <c r="N22" s="32">
        <v>0</v>
      </c>
      <c r="O22" s="32" t="s">
        <v>150</v>
      </c>
      <c r="P22" s="32" t="s">
        <v>151</v>
      </c>
      <c r="Q22" s="40" t="s">
        <v>152</v>
      </c>
      <c r="R22" s="36">
        <v>9789977822</v>
      </c>
      <c r="S22" s="42" t="s">
        <v>1127</v>
      </c>
      <c r="T22" s="36" t="s">
        <v>153</v>
      </c>
    </row>
    <row r="23" spans="1:20" ht="56.25" customHeight="1" x14ac:dyDescent="0.2">
      <c r="A23" s="17">
        <v>22</v>
      </c>
      <c r="B23" s="17" t="s">
        <v>62</v>
      </c>
      <c r="C23" s="32" t="s">
        <v>51</v>
      </c>
      <c r="D23" s="32" t="s">
        <v>214</v>
      </c>
      <c r="E23" s="33" t="s">
        <v>71</v>
      </c>
      <c r="F23" s="64">
        <v>20</v>
      </c>
      <c r="G23" s="64">
        <f t="shared" si="9"/>
        <v>1040</v>
      </c>
      <c r="H23" s="34">
        <v>0.05</v>
      </c>
      <c r="I23" s="75">
        <f t="shared" si="1"/>
        <v>19</v>
      </c>
      <c r="J23" s="75">
        <f t="shared" si="10"/>
        <v>988</v>
      </c>
      <c r="K23" s="32" t="s">
        <v>215</v>
      </c>
      <c r="L23" s="32">
        <v>132</v>
      </c>
      <c r="M23" s="32">
        <v>132</v>
      </c>
      <c r="N23" s="32">
        <v>0</v>
      </c>
      <c r="O23" s="32" t="s">
        <v>216</v>
      </c>
      <c r="P23" s="32" t="s">
        <v>217</v>
      </c>
      <c r="Q23" s="35" t="s">
        <v>218</v>
      </c>
      <c r="R23" s="36">
        <v>9566198016</v>
      </c>
      <c r="S23" s="36" t="s">
        <v>219</v>
      </c>
      <c r="T23" s="36" t="s">
        <v>220</v>
      </c>
    </row>
    <row r="24" spans="1:20" ht="56.25" customHeight="1" x14ac:dyDescent="0.2">
      <c r="A24" s="17">
        <v>23</v>
      </c>
      <c r="B24" s="17" t="s">
        <v>62</v>
      </c>
      <c r="C24" s="32" t="s">
        <v>51</v>
      </c>
      <c r="D24" s="32" t="s">
        <v>221</v>
      </c>
      <c r="E24" s="33" t="s">
        <v>68</v>
      </c>
      <c r="F24" s="64">
        <v>30</v>
      </c>
      <c r="G24" s="64">
        <f>F24*12</f>
        <v>360</v>
      </c>
      <c r="H24" s="34">
        <v>0.1</v>
      </c>
      <c r="I24" s="64">
        <f t="shared" si="1"/>
        <v>27</v>
      </c>
      <c r="J24" s="64">
        <f>I24*12</f>
        <v>324</v>
      </c>
      <c r="K24" s="32" t="s">
        <v>222</v>
      </c>
      <c r="L24" s="32">
        <v>64</v>
      </c>
      <c r="M24" s="32">
        <v>64</v>
      </c>
      <c r="N24" s="32">
        <v>0</v>
      </c>
      <c r="O24" s="32" t="s">
        <v>223</v>
      </c>
      <c r="P24" s="32" t="s">
        <v>224</v>
      </c>
      <c r="Q24" s="36"/>
      <c r="R24" s="36">
        <v>9952444540</v>
      </c>
      <c r="S24" s="36" t="s">
        <v>225</v>
      </c>
      <c r="T24" s="36" t="s">
        <v>226</v>
      </c>
    </row>
    <row r="25" spans="1:20" ht="56.25" customHeight="1" x14ac:dyDescent="0.2">
      <c r="A25" s="17">
        <v>24</v>
      </c>
      <c r="B25" s="17" t="s">
        <v>62</v>
      </c>
      <c r="C25" s="32" t="s">
        <v>51</v>
      </c>
      <c r="D25" s="32" t="s">
        <v>227</v>
      </c>
      <c r="E25" s="33" t="s">
        <v>71</v>
      </c>
      <c r="F25" s="64">
        <v>30</v>
      </c>
      <c r="G25" s="64">
        <f t="shared" ref="G25:G26" si="11">F25*52</f>
        <v>1560</v>
      </c>
      <c r="H25" s="44">
        <v>0.11940000000000001</v>
      </c>
      <c r="I25" s="75">
        <f t="shared" si="1"/>
        <v>26.417999999999999</v>
      </c>
      <c r="J25" s="75">
        <f t="shared" ref="J25:J26" si="12">I25*52</f>
        <v>1373.7359999999999</v>
      </c>
      <c r="K25" s="32" t="s">
        <v>228</v>
      </c>
      <c r="L25" s="32">
        <v>116</v>
      </c>
      <c r="M25" s="32">
        <v>116</v>
      </c>
      <c r="N25" s="32">
        <v>0</v>
      </c>
      <c r="O25" s="32" t="s">
        <v>229</v>
      </c>
      <c r="P25" s="32" t="s">
        <v>230</v>
      </c>
      <c r="Q25" s="35" t="s">
        <v>186</v>
      </c>
      <c r="R25" s="36">
        <v>9840909508</v>
      </c>
      <c r="S25" s="36" t="s">
        <v>187</v>
      </c>
      <c r="T25" s="36" t="s">
        <v>188</v>
      </c>
    </row>
    <row r="26" spans="1:20" ht="56.25" customHeight="1" x14ac:dyDescent="0.2">
      <c r="A26" s="17">
        <v>25</v>
      </c>
      <c r="B26" s="17" t="s">
        <v>62</v>
      </c>
      <c r="C26" s="32" t="s">
        <v>51</v>
      </c>
      <c r="D26" s="32" t="s">
        <v>231</v>
      </c>
      <c r="E26" s="33" t="s">
        <v>71</v>
      </c>
      <c r="F26" s="64">
        <v>33</v>
      </c>
      <c r="G26" s="64">
        <f t="shared" si="11"/>
        <v>1716</v>
      </c>
      <c r="H26" s="34">
        <v>0.25</v>
      </c>
      <c r="I26" s="75">
        <f t="shared" si="1"/>
        <v>24.75</v>
      </c>
      <c r="J26" s="75">
        <f t="shared" si="12"/>
        <v>1287</v>
      </c>
      <c r="K26" s="32" t="s">
        <v>232</v>
      </c>
      <c r="L26" s="32">
        <v>164</v>
      </c>
      <c r="M26" s="32">
        <v>32</v>
      </c>
      <c r="N26" s="32">
        <v>0</v>
      </c>
      <c r="O26" s="32" t="s">
        <v>233</v>
      </c>
      <c r="P26" s="32" t="s">
        <v>234</v>
      </c>
      <c r="Q26" s="36" t="s">
        <v>235</v>
      </c>
      <c r="R26" s="36">
        <v>8056085547</v>
      </c>
      <c r="S26" s="36" t="s">
        <v>236</v>
      </c>
      <c r="T26" s="36" t="s">
        <v>235</v>
      </c>
    </row>
    <row r="27" spans="1:20" ht="56.25" customHeight="1" x14ac:dyDescent="0.2">
      <c r="A27" s="17">
        <v>26</v>
      </c>
      <c r="B27" s="17" t="s">
        <v>62</v>
      </c>
      <c r="C27" s="32" t="s">
        <v>51</v>
      </c>
      <c r="D27" s="32" t="s">
        <v>237</v>
      </c>
      <c r="E27" s="33" t="s">
        <v>68</v>
      </c>
      <c r="F27" s="64">
        <v>20</v>
      </c>
      <c r="G27" s="64">
        <f t="shared" ref="G27:G28" si="13">F27*12</f>
        <v>240</v>
      </c>
      <c r="H27" s="34">
        <v>0.15</v>
      </c>
      <c r="I27" s="64">
        <f t="shared" si="1"/>
        <v>17</v>
      </c>
      <c r="J27" s="64">
        <f t="shared" ref="J27:J28" si="14">I27*12</f>
        <v>204</v>
      </c>
      <c r="K27" s="32" t="s">
        <v>238</v>
      </c>
      <c r="L27" s="32">
        <v>56</v>
      </c>
      <c r="M27" s="32">
        <v>4</v>
      </c>
      <c r="N27" s="32">
        <v>52</v>
      </c>
      <c r="O27" s="32" t="s">
        <v>239</v>
      </c>
      <c r="P27" s="32" t="s">
        <v>240</v>
      </c>
      <c r="Q27" s="35" t="s">
        <v>241</v>
      </c>
      <c r="R27" s="35" t="s">
        <v>242</v>
      </c>
      <c r="S27" s="36" t="s">
        <v>243</v>
      </c>
      <c r="T27" s="36" t="s">
        <v>244</v>
      </c>
    </row>
    <row r="28" spans="1:20" ht="56.25" customHeight="1" x14ac:dyDescent="0.2">
      <c r="A28" s="17">
        <v>27</v>
      </c>
      <c r="B28" s="17" t="s">
        <v>62</v>
      </c>
      <c r="C28" s="32" t="s">
        <v>51</v>
      </c>
      <c r="D28" s="32" t="s">
        <v>245</v>
      </c>
      <c r="E28" s="33" t="s">
        <v>68</v>
      </c>
      <c r="F28" s="64">
        <v>50</v>
      </c>
      <c r="G28" s="64">
        <f t="shared" si="13"/>
        <v>600</v>
      </c>
      <c r="H28" s="34">
        <v>0.15</v>
      </c>
      <c r="I28" s="64">
        <f t="shared" si="1"/>
        <v>42.5</v>
      </c>
      <c r="J28" s="64">
        <f t="shared" si="14"/>
        <v>510</v>
      </c>
      <c r="K28" s="32" t="s">
        <v>246</v>
      </c>
      <c r="L28" s="32">
        <v>68</v>
      </c>
      <c r="M28" s="32" t="s">
        <v>247</v>
      </c>
      <c r="N28" s="32" t="s">
        <v>248</v>
      </c>
      <c r="O28" s="32" t="s">
        <v>249</v>
      </c>
      <c r="P28" s="32" t="s">
        <v>250</v>
      </c>
      <c r="Q28" s="35" t="s">
        <v>251</v>
      </c>
      <c r="R28" s="36">
        <v>9840362648</v>
      </c>
      <c r="S28" s="36" t="s">
        <v>252</v>
      </c>
      <c r="T28" s="36" t="s">
        <v>253</v>
      </c>
    </row>
    <row r="29" spans="1:20" ht="56.25" customHeight="1" x14ac:dyDescent="0.2">
      <c r="A29" s="17">
        <v>28</v>
      </c>
      <c r="B29" s="17" t="s">
        <v>62</v>
      </c>
      <c r="C29" s="32" t="s">
        <v>51</v>
      </c>
      <c r="D29" s="32" t="s">
        <v>254</v>
      </c>
      <c r="E29" s="33" t="s">
        <v>71</v>
      </c>
      <c r="F29" s="64">
        <v>25</v>
      </c>
      <c r="G29" s="64">
        <f>F29*52</f>
        <v>1300</v>
      </c>
      <c r="H29" s="44">
        <v>0.16370000000000001</v>
      </c>
      <c r="I29" s="75">
        <f t="shared" si="1"/>
        <v>20.907499999999999</v>
      </c>
      <c r="J29" s="75">
        <f>I29*52</f>
        <v>1087.19</v>
      </c>
      <c r="K29" s="32" t="s">
        <v>255</v>
      </c>
      <c r="L29" s="32">
        <v>100</v>
      </c>
      <c r="M29" s="32">
        <v>4</v>
      </c>
      <c r="N29" s="32">
        <v>96</v>
      </c>
      <c r="O29" s="32" t="s">
        <v>256</v>
      </c>
      <c r="P29" s="32" t="s">
        <v>257</v>
      </c>
      <c r="Q29" s="36" t="s">
        <v>258</v>
      </c>
      <c r="R29" s="36">
        <v>9840909508</v>
      </c>
      <c r="S29" s="36" t="s">
        <v>187</v>
      </c>
      <c r="T29" s="36" t="s">
        <v>188</v>
      </c>
    </row>
    <row r="30" spans="1:20" ht="56.25" customHeight="1" x14ac:dyDescent="0.2">
      <c r="A30" s="17">
        <v>29</v>
      </c>
      <c r="B30" s="17" t="s">
        <v>62</v>
      </c>
      <c r="C30" s="32" t="s">
        <v>51</v>
      </c>
      <c r="D30" s="32" t="s">
        <v>259</v>
      </c>
      <c r="E30" s="33" t="s">
        <v>68</v>
      </c>
      <c r="F30" s="64">
        <v>50</v>
      </c>
      <c r="G30" s="64">
        <f>F30*12</f>
        <v>600</v>
      </c>
      <c r="H30" s="34">
        <v>0.1</v>
      </c>
      <c r="I30" s="64">
        <f t="shared" si="1"/>
        <v>45</v>
      </c>
      <c r="J30" s="64">
        <f>I30*12</f>
        <v>540</v>
      </c>
      <c r="K30" s="32" t="s">
        <v>260</v>
      </c>
      <c r="L30" s="32">
        <v>68</v>
      </c>
      <c r="M30" s="32" t="s">
        <v>167</v>
      </c>
      <c r="N30" s="32">
        <v>32</v>
      </c>
      <c r="O30" s="32" t="s">
        <v>261</v>
      </c>
      <c r="P30" s="32" t="s">
        <v>132</v>
      </c>
      <c r="Q30" s="40" t="s">
        <v>262</v>
      </c>
      <c r="R30" s="36">
        <v>7550183899</v>
      </c>
      <c r="S30" s="36" t="s">
        <v>263</v>
      </c>
      <c r="T30" s="36" t="s">
        <v>264</v>
      </c>
    </row>
    <row r="31" spans="1:20" ht="56.25" customHeight="1" x14ac:dyDescent="0.2">
      <c r="A31" s="17">
        <v>30</v>
      </c>
      <c r="B31" s="17" t="s">
        <v>62</v>
      </c>
      <c r="C31" s="32" t="s">
        <v>52</v>
      </c>
      <c r="D31" s="32" t="s">
        <v>265</v>
      </c>
      <c r="E31" s="39" t="s">
        <v>70</v>
      </c>
      <c r="F31" s="17">
        <v>25</v>
      </c>
      <c r="G31" s="64">
        <f>F31*104</f>
        <v>2600</v>
      </c>
      <c r="H31" s="45">
        <v>0.13</v>
      </c>
      <c r="I31" s="76">
        <f t="shared" si="1"/>
        <v>21.75</v>
      </c>
      <c r="J31" s="17">
        <f>I31*104</f>
        <v>2262</v>
      </c>
      <c r="K31" s="32" t="s">
        <v>266</v>
      </c>
      <c r="L31" s="32">
        <v>48</v>
      </c>
      <c r="M31" s="32">
        <v>48</v>
      </c>
      <c r="N31" s="32">
        <v>0</v>
      </c>
      <c r="O31" s="32" t="s">
        <v>150</v>
      </c>
      <c r="P31" s="32" t="s">
        <v>151</v>
      </c>
      <c r="Q31" s="35" t="s">
        <v>152</v>
      </c>
      <c r="R31" s="36">
        <v>9789977822</v>
      </c>
      <c r="S31" s="42" t="s">
        <v>1128</v>
      </c>
      <c r="T31" s="36" t="s">
        <v>153</v>
      </c>
    </row>
    <row r="32" spans="1:20" ht="56.25" customHeight="1" x14ac:dyDescent="0.2">
      <c r="A32" s="17">
        <v>31</v>
      </c>
      <c r="B32" s="17" t="s">
        <v>62</v>
      </c>
      <c r="C32" s="32" t="s">
        <v>52</v>
      </c>
      <c r="D32" s="32" t="s">
        <v>267</v>
      </c>
      <c r="E32" s="33" t="s">
        <v>68</v>
      </c>
      <c r="F32" s="64">
        <v>15</v>
      </c>
      <c r="G32" s="64">
        <f>F32*12</f>
        <v>180</v>
      </c>
      <c r="H32" s="34">
        <v>0.15</v>
      </c>
      <c r="I32" s="64">
        <f t="shared" si="1"/>
        <v>12.75</v>
      </c>
      <c r="J32" s="64">
        <f>I32*12</f>
        <v>153</v>
      </c>
      <c r="K32" s="32" t="s">
        <v>268</v>
      </c>
      <c r="L32" s="32">
        <v>36</v>
      </c>
      <c r="M32" s="32">
        <v>4</v>
      </c>
      <c r="N32" s="32">
        <v>32</v>
      </c>
      <c r="O32" s="32" t="s">
        <v>269</v>
      </c>
      <c r="P32" s="32" t="s">
        <v>270</v>
      </c>
      <c r="Q32" s="36"/>
      <c r="R32" s="36">
        <v>9445848954</v>
      </c>
      <c r="S32" s="36" t="s">
        <v>271</v>
      </c>
      <c r="T32" s="36" t="s">
        <v>272</v>
      </c>
    </row>
    <row r="33" spans="1:20" ht="56.25" customHeight="1" x14ac:dyDescent="0.2">
      <c r="A33" s="17">
        <v>32</v>
      </c>
      <c r="B33" s="17" t="s">
        <v>62</v>
      </c>
      <c r="C33" s="32" t="s">
        <v>52</v>
      </c>
      <c r="D33" s="32" t="s">
        <v>273</v>
      </c>
      <c r="E33" s="39" t="s">
        <v>70</v>
      </c>
      <c r="F33" s="17">
        <v>25</v>
      </c>
      <c r="G33" s="64">
        <f>F33*104</f>
        <v>2600</v>
      </c>
      <c r="H33" s="45">
        <v>0.3</v>
      </c>
      <c r="I33" s="76">
        <f t="shared" si="1"/>
        <v>17.5</v>
      </c>
      <c r="J33" s="17">
        <f>I33*104</f>
        <v>1820</v>
      </c>
      <c r="K33" s="32" t="s">
        <v>274</v>
      </c>
      <c r="L33" s="32">
        <v>48</v>
      </c>
      <c r="M33" s="32" t="s">
        <v>275</v>
      </c>
      <c r="N33" s="32" t="s">
        <v>276</v>
      </c>
      <c r="O33" s="32" t="s">
        <v>277</v>
      </c>
      <c r="P33" s="32" t="s">
        <v>278</v>
      </c>
      <c r="Q33" s="35" t="s">
        <v>279</v>
      </c>
      <c r="R33" s="35" t="s">
        <v>280</v>
      </c>
      <c r="S33" s="36" t="s">
        <v>281</v>
      </c>
      <c r="T33" s="36" t="s">
        <v>282</v>
      </c>
    </row>
    <row r="34" spans="1:20" ht="56.25" customHeight="1" x14ac:dyDescent="0.2">
      <c r="A34" s="17">
        <v>33</v>
      </c>
      <c r="B34" s="17" t="s">
        <v>62</v>
      </c>
      <c r="C34" s="32" t="s">
        <v>52</v>
      </c>
      <c r="D34" s="32" t="s">
        <v>283</v>
      </c>
      <c r="E34" s="33" t="s">
        <v>68</v>
      </c>
      <c r="F34" s="64">
        <v>30</v>
      </c>
      <c r="G34" s="64">
        <f>F34*12</f>
        <v>360</v>
      </c>
      <c r="H34" s="37">
        <v>0</v>
      </c>
      <c r="I34" s="64">
        <f t="shared" si="1"/>
        <v>30</v>
      </c>
      <c r="J34" s="64">
        <f>I34*12</f>
        <v>360</v>
      </c>
      <c r="K34" s="32" t="s">
        <v>284</v>
      </c>
      <c r="L34" s="32">
        <v>80</v>
      </c>
      <c r="M34" s="32" t="s">
        <v>285</v>
      </c>
      <c r="N34" s="32" t="s">
        <v>286</v>
      </c>
      <c r="O34" s="32" t="s">
        <v>287</v>
      </c>
      <c r="P34" s="32" t="s">
        <v>288</v>
      </c>
      <c r="Q34" s="35" t="s">
        <v>289</v>
      </c>
      <c r="R34" s="36">
        <v>9884453613</v>
      </c>
      <c r="S34" s="36" t="s">
        <v>290</v>
      </c>
      <c r="T34" s="36" t="s">
        <v>291</v>
      </c>
    </row>
    <row r="35" spans="1:20" ht="56.25" customHeight="1" x14ac:dyDescent="0.2">
      <c r="A35" s="17">
        <v>34</v>
      </c>
      <c r="B35" s="17" t="s">
        <v>62</v>
      </c>
      <c r="C35" s="32" t="s">
        <v>52</v>
      </c>
      <c r="D35" s="32" t="s">
        <v>292</v>
      </c>
      <c r="E35" s="39" t="s">
        <v>66</v>
      </c>
      <c r="F35" s="64">
        <v>40</v>
      </c>
      <c r="G35" s="64">
        <f>F35*26</f>
        <v>1040</v>
      </c>
      <c r="H35" s="37">
        <v>0</v>
      </c>
      <c r="I35" s="75">
        <f t="shared" si="1"/>
        <v>40</v>
      </c>
      <c r="J35" s="75">
        <f>I35*26</f>
        <v>1040</v>
      </c>
      <c r="K35" s="32" t="s">
        <v>293</v>
      </c>
      <c r="L35" s="32">
        <v>52</v>
      </c>
      <c r="M35" s="32">
        <v>2</v>
      </c>
      <c r="N35" s="32" t="s">
        <v>294</v>
      </c>
      <c r="O35" s="32" t="s">
        <v>295</v>
      </c>
      <c r="P35" s="32" t="s">
        <v>296</v>
      </c>
      <c r="Q35" s="40" t="s">
        <v>87</v>
      </c>
      <c r="R35" s="36" t="s">
        <v>297</v>
      </c>
      <c r="S35" s="36" t="s">
        <v>89</v>
      </c>
      <c r="T35" s="36" t="s">
        <v>90</v>
      </c>
    </row>
    <row r="36" spans="1:20" ht="56.25" customHeight="1" x14ac:dyDescent="0.2">
      <c r="A36" s="17">
        <v>35</v>
      </c>
      <c r="B36" s="17" t="s">
        <v>62</v>
      </c>
      <c r="C36" s="32" t="s">
        <v>52</v>
      </c>
      <c r="D36" s="32" t="s">
        <v>298</v>
      </c>
      <c r="E36" s="33" t="s">
        <v>68</v>
      </c>
      <c r="F36" s="64">
        <v>30</v>
      </c>
      <c r="G36" s="64">
        <f t="shared" ref="G36:G37" si="15">F36*12</f>
        <v>360</v>
      </c>
      <c r="H36" s="34">
        <v>0.1</v>
      </c>
      <c r="I36" s="64">
        <f t="shared" si="1"/>
        <v>27</v>
      </c>
      <c r="J36" s="64">
        <f t="shared" ref="J36:J37" si="16">I36*12</f>
        <v>324</v>
      </c>
      <c r="K36" s="32" t="s">
        <v>299</v>
      </c>
      <c r="L36" s="32">
        <v>52</v>
      </c>
      <c r="M36" s="32">
        <v>4</v>
      </c>
      <c r="N36" s="32">
        <v>48</v>
      </c>
      <c r="O36" s="32" t="s">
        <v>300</v>
      </c>
      <c r="P36" s="32" t="s">
        <v>301</v>
      </c>
      <c r="Q36" s="36"/>
      <c r="R36" s="36">
        <v>9094990900</v>
      </c>
      <c r="S36" s="36" t="s">
        <v>302</v>
      </c>
      <c r="T36" s="36"/>
    </row>
    <row r="37" spans="1:20" ht="56.25" customHeight="1" x14ac:dyDescent="0.2">
      <c r="A37" s="17">
        <v>36</v>
      </c>
      <c r="B37" s="17" t="s">
        <v>62</v>
      </c>
      <c r="C37" s="32" t="s">
        <v>52</v>
      </c>
      <c r="D37" s="32" t="s">
        <v>303</v>
      </c>
      <c r="E37" s="33" t="s">
        <v>68</v>
      </c>
      <c r="F37" s="64">
        <v>25</v>
      </c>
      <c r="G37" s="64">
        <f t="shared" si="15"/>
        <v>300</v>
      </c>
      <c r="H37" s="34">
        <v>0.25</v>
      </c>
      <c r="I37" s="64">
        <f t="shared" si="1"/>
        <v>18.75</v>
      </c>
      <c r="J37" s="64">
        <f t="shared" si="16"/>
        <v>225</v>
      </c>
      <c r="K37" s="32" t="s">
        <v>304</v>
      </c>
      <c r="L37" s="32">
        <v>36</v>
      </c>
      <c r="M37" s="32">
        <v>4</v>
      </c>
      <c r="N37" s="32">
        <v>32</v>
      </c>
      <c r="O37" s="32" t="s">
        <v>305</v>
      </c>
      <c r="P37" s="32" t="s">
        <v>306</v>
      </c>
      <c r="Q37" s="35" t="s">
        <v>307</v>
      </c>
      <c r="R37" s="35">
        <v>9952886637</v>
      </c>
      <c r="S37" s="36" t="s">
        <v>308</v>
      </c>
      <c r="T37" s="36" t="s">
        <v>309</v>
      </c>
    </row>
    <row r="38" spans="1:20" ht="56.25" customHeight="1" x14ac:dyDescent="0.2">
      <c r="A38" s="17">
        <v>37</v>
      </c>
      <c r="B38" s="17" t="s">
        <v>62</v>
      </c>
      <c r="C38" s="32" t="s">
        <v>52</v>
      </c>
      <c r="D38" s="32" t="s">
        <v>310</v>
      </c>
      <c r="E38" s="39" t="s">
        <v>66</v>
      </c>
      <c r="F38" s="77">
        <v>30</v>
      </c>
      <c r="G38" s="64">
        <f>F38*26</f>
        <v>780</v>
      </c>
      <c r="H38" s="78">
        <v>0.1666</v>
      </c>
      <c r="I38" s="75">
        <f t="shared" si="1"/>
        <v>25.001999999999999</v>
      </c>
      <c r="J38" s="75">
        <v>600</v>
      </c>
      <c r="K38" s="46" t="s">
        <v>311</v>
      </c>
      <c r="L38" s="47">
        <v>36</v>
      </c>
      <c r="M38" s="47" t="s">
        <v>312</v>
      </c>
      <c r="N38" s="47">
        <v>32</v>
      </c>
      <c r="O38" s="47" t="s">
        <v>313</v>
      </c>
      <c r="P38" s="47" t="s">
        <v>314</v>
      </c>
      <c r="Q38" s="40" t="s">
        <v>315</v>
      </c>
      <c r="R38" s="35">
        <v>9444950044</v>
      </c>
      <c r="S38" s="36" t="s">
        <v>316</v>
      </c>
      <c r="T38" s="36" t="s">
        <v>317</v>
      </c>
    </row>
    <row r="39" spans="1:20" ht="56.25" customHeight="1" x14ac:dyDescent="0.2">
      <c r="A39" s="17">
        <v>38</v>
      </c>
      <c r="B39" s="17" t="s">
        <v>62</v>
      </c>
      <c r="C39" s="32" t="s">
        <v>52</v>
      </c>
      <c r="D39" s="32" t="s">
        <v>318</v>
      </c>
      <c r="E39" s="33" t="s">
        <v>71</v>
      </c>
      <c r="F39" s="64">
        <v>20</v>
      </c>
      <c r="G39" s="64">
        <f>F39*52</f>
        <v>1040</v>
      </c>
      <c r="H39" s="44">
        <v>0.16669999999999999</v>
      </c>
      <c r="I39" s="75">
        <f t="shared" si="1"/>
        <v>16.666</v>
      </c>
      <c r="J39" s="75">
        <f>I39*52</f>
        <v>866.63200000000006</v>
      </c>
      <c r="K39" s="32" t="s">
        <v>319</v>
      </c>
      <c r="L39" s="32">
        <v>40</v>
      </c>
      <c r="M39" s="32">
        <v>40</v>
      </c>
      <c r="N39" s="32">
        <v>0</v>
      </c>
      <c r="O39" s="32" t="s">
        <v>320</v>
      </c>
      <c r="P39" s="32" t="s">
        <v>321</v>
      </c>
      <c r="Q39" s="35" t="s">
        <v>186</v>
      </c>
      <c r="R39" s="36">
        <v>9840909508</v>
      </c>
      <c r="S39" s="36" t="s">
        <v>187</v>
      </c>
      <c r="T39" s="36" t="s">
        <v>188</v>
      </c>
    </row>
    <row r="40" spans="1:20" ht="56.25" customHeight="1" x14ac:dyDescent="0.2">
      <c r="A40" s="17">
        <v>39</v>
      </c>
      <c r="B40" s="17" t="s">
        <v>62</v>
      </c>
      <c r="C40" s="32" t="s">
        <v>52</v>
      </c>
      <c r="D40" s="32" t="s">
        <v>322</v>
      </c>
      <c r="E40" s="33" t="s">
        <v>68</v>
      </c>
      <c r="F40" s="64">
        <v>50</v>
      </c>
      <c r="G40" s="64">
        <f>F40*12</f>
        <v>600</v>
      </c>
      <c r="H40" s="34">
        <v>0.1</v>
      </c>
      <c r="I40" s="64">
        <f t="shared" si="1"/>
        <v>45</v>
      </c>
      <c r="J40" s="64">
        <f>I40*12</f>
        <v>540</v>
      </c>
      <c r="K40" s="32" t="s">
        <v>323</v>
      </c>
      <c r="L40" s="32">
        <v>68</v>
      </c>
      <c r="M40" s="32" t="s">
        <v>167</v>
      </c>
      <c r="N40" s="32">
        <v>32</v>
      </c>
      <c r="O40" s="32" t="s">
        <v>324</v>
      </c>
      <c r="P40" s="32" t="s">
        <v>199</v>
      </c>
      <c r="Q40" s="36" t="s">
        <v>325</v>
      </c>
      <c r="R40" s="35" t="s">
        <v>326</v>
      </c>
      <c r="S40" s="36" t="s">
        <v>263</v>
      </c>
      <c r="T40" s="36" t="s">
        <v>264</v>
      </c>
    </row>
    <row r="41" spans="1:20" ht="56.25" customHeight="1" x14ac:dyDescent="0.2">
      <c r="A41" s="17">
        <v>40</v>
      </c>
      <c r="B41" s="17" t="s">
        <v>62</v>
      </c>
      <c r="C41" s="32" t="s">
        <v>52</v>
      </c>
      <c r="D41" s="32" t="s">
        <v>327</v>
      </c>
      <c r="E41" s="33" t="s">
        <v>71</v>
      </c>
      <c r="F41" s="64">
        <v>3</v>
      </c>
      <c r="G41" s="64">
        <f>F41*52</f>
        <v>156</v>
      </c>
      <c r="H41" s="34">
        <v>0.1</v>
      </c>
      <c r="I41" s="75">
        <f t="shared" si="1"/>
        <v>2.7</v>
      </c>
      <c r="J41" s="75">
        <f>I41*52</f>
        <v>140.4</v>
      </c>
      <c r="K41" s="32" t="s">
        <v>328</v>
      </c>
      <c r="L41" s="32">
        <v>4</v>
      </c>
      <c r="M41" s="32">
        <v>4</v>
      </c>
      <c r="N41" s="32" t="s">
        <v>286</v>
      </c>
      <c r="O41" s="32" t="s">
        <v>329</v>
      </c>
      <c r="P41" s="32" t="s">
        <v>330</v>
      </c>
      <c r="Q41" s="36" t="s">
        <v>331</v>
      </c>
      <c r="R41" s="36">
        <v>9444115133</v>
      </c>
      <c r="S41" s="36" t="s">
        <v>332</v>
      </c>
      <c r="T41" s="36" t="s">
        <v>333</v>
      </c>
    </row>
    <row r="42" spans="1:20" ht="56.25" customHeight="1" x14ac:dyDescent="0.2">
      <c r="A42" s="17">
        <v>41</v>
      </c>
      <c r="B42" s="17" t="s">
        <v>62</v>
      </c>
      <c r="C42" s="32" t="s">
        <v>52</v>
      </c>
      <c r="D42" s="32" t="s">
        <v>334</v>
      </c>
      <c r="E42" s="33" t="s">
        <v>68</v>
      </c>
      <c r="F42" s="64">
        <v>25</v>
      </c>
      <c r="G42" s="64">
        <f t="shared" ref="G42:G48" si="17">F42*12</f>
        <v>300</v>
      </c>
      <c r="H42" s="34">
        <v>0.1</v>
      </c>
      <c r="I42" s="64">
        <f t="shared" si="1"/>
        <v>22.5</v>
      </c>
      <c r="J42" s="64">
        <f t="shared" ref="J42:J48" si="18">I42*12</f>
        <v>270</v>
      </c>
      <c r="K42" s="32" t="s">
        <v>335</v>
      </c>
      <c r="L42" s="32">
        <v>44</v>
      </c>
      <c r="M42" s="32" t="s">
        <v>336</v>
      </c>
      <c r="N42" s="32">
        <v>24</v>
      </c>
      <c r="O42" s="32" t="s">
        <v>337</v>
      </c>
      <c r="P42" s="32" t="s">
        <v>95</v>
      </c>
      <c r="Q42" s="40" t="s">
        <v>338</v>
      </c>
      <c r="R42" s="36">
        <v>8122102173</v>
      </c>
      <c r="S42" s="36" t="s">
        <v>339</v>
      </c>
      <c r="T42" s="36" t="s">
        <v>340</v>
      </c>
    </row>
    <row r="43" spans="1:20" ht="56.25" customHeight="1" x14ac:dyDescent="0.2">
      <c r="A43" s="17">
        <v>42</v>
      </c>
      <c r="B43" s="17" t="s">
        <v>62</v>
      </c>
      <c r="C43" s="32" t="s">
        <v>52</v>
      </c>
      <c r="D43" s="32" t="s">
        <v>341</v>
      </c>
      <c r="E43" s="33" t="s">
        <v>68</v>
      </c>
      <c r="F43" s="64">
        <v>30</v>
      </c>
      <c r="G43" s="64">
        <f t="shared" si="17"/>
        <v>360</v>
      </c>
      <c r="H43" s="34">
        <v>0.05</v>
      </c>
      <c r="I43" s="64">
        <f t="shared" si="1"/>
        <v>28.5</v>
      </c>
      <c r="J43" s="64">
        <f t="shared" si="18"/>
        <v>342</v>
      </c>
      <c r="K43" s="32" t="s">
        <v>342</v>
      </c>
      <c r="L43" s="32">
        <v>64</v>
      </c>
      <c r="M43" s="32">
        <v>4</v>
      </c>
      <c r="N43" s="32">
        <v>60</v>
      </c>
      <c r="O43" s="32" t="s">
        <v>343</v>
      </c>
      <c r="P43" s="32" t="s">
        <v>206</v>
      </c>
      <c r="Q43" s="36" t="s">
        <v>344</v>
      </c>
      <c r="R43" s="36">
        <v>98402188487</v>
      </c>
      <c r="S43" s="36" t="s">
        <v>345</v>
      </c>
      <c r="T43" s="36" t="s">
        <v>346</v>
      </c>
    </row>
    <row r="44" spans="1:20" ht="56.25" customHeight="1" x14ac:dyDescent="0.2">
      <c r="A44" s="17">
        <v>43</v>
      </c>
      <c r="B44" s="17" t="s">
        <v>62</v>
      </c>
      <c r="C44" s="32" t="s">
        <v>52</v>
      </c>
      <c r="D44" s="32" t="s">
        <v>347</v>
      </c>
      <c r="E44" s="33" t="s">
        <v>68</v>
      </c>
      <c r="F44" s="64">
        <v>50</v>
      </c>
      <c r="G44" s="64">
        <f t="shared" si="17"/>
        <v>600</v>
      </c>
      <c r="H44" s="34">
        <v>0.1</v>
      </c>
      <c r="I44" s="64">
        <f t="shared" si="1"/>
        <v>45</v>
      </c>
      <c r="J44" s="64">
        <f t="shared" si="18"/>
        <v>540</v>
      </c>
      <c r="K44" s="32" t="s">
        <v>348</v>
      </c>
      <c r="L44" s="32">
        <v>68</v>
      </c>
      <c r="M44" s="32">
        <v>4</v>
      </c>
      <c r="N44" s="32">
        <v>64</v>
      </c>
      <c r="O44" s="32" t="s">
        <v>349</v>
      </c>
      <c r="P44" s="32" t="s">
        <v>102</v>
      </c>
      <c r="Q44" s="36"/>
      <c r="R44" s="35" t="s">
        <v>350</v>
      </c>
      <c r="S44" s="36" t="s">
        <v>351</v>
      </c>
      <c r="T44" s="36" t="s">
        <v>352</v>
      </c>
    </row>
    <row r="45" spans="1:20" ht="56.25" customHeight="1" x14ac:dyDescent="0.2">
      <c r="A45" s="17">
        <v>44</v>
      </c>
      <c r="B45" s="17" t="s">
        <v>62</v>
      </c>
      <c r="C45" s="32" t="s">
        <v>52</v>
      </c>
      <c r="D45" s="32" t="s">
        <v>353</v>
      </c>
      <c r="E45" s="33" t="s">
        <v>68</v>
      </c>
      <c r="F45" s="64">
        <v>50</v>
      </c>
      <c r="G45" s="64">
        <f t="shared" si="17"/>
        <v>600</v>
      </c>
      <c r="H45" s="34">
        <v>0.1</v>
      </c>
      <c r="I45" s="64">
        <f t="shared" si="1"/>
        <v>45</v>
      </c>
      <c r="J45" s="64">
        <f t="shared" si="18"/>
        <v>540</v>
      </c>
      <c r="K45" s="32" t="s">
        <v>354</v>
      </c>
      <c r="L45" s="32">
        <v>52</v>
      </c>
      <c r="M45" s="32" t="s">
        <v>355</v>
      </c>
      <c r="N45" s="32" t="s">
        <v>76</v>
      </c>
      <c r="O45" s="32" t="s">
        <v>356</v>
      </c>
      <c r="P45" s="32" t="s">
        <v>357</v>
      </c>
      <c r="Q45" s="35" t="s">
        <v>358</v>
      </c>
      <c r="R45" s="36">
        <v>9840178985</v>
      </c>
      <c r="S45" s="36" t="s">
        <v>359</v>
      </c>
      <c r="T45" s="36" t="s">
        <v>360</v>
      </c>
    </row>
    <row r="46" spans="1:20" ht="56.25" customHeight="1" x14ac:dyDescent="0.2">
      <c r="A46" s="17">
        <v>45</v>
      </c>
      <c r="B46" s="17" t="s">
        <v>62</v>
      </c>
      <c r="C46" s="32" t="s">
        <v>52</v>
      </c>
      <c r="D46" s="32" t="s">
        <v>361</v>
      </c>
      <c r="E46" s="33" t="s">
        <v>68</v>
      </c>
      <c r="F46" s="64">
        <v>15</v>
      </c>
      <c r="G46" s="64">
        <f t="shared" si="17"/>
        <v>180</v>
      </c>
      <c r="H46" s="34">
        <v>0.2</v>
      </c>
      <c r="I46" s="64">
        <f t="shared" si="1"/>
        <v>12</v>
      </c>
      <c r="J46" s="64">
        <f t="shared" si="18"/>
        <v>144</v>
      </c>
      <c r="K46" s="32" t="s">
        <v>362</v>
      </c>
      <c r="L46" s="32">
        <v>32</v>
      </c>
      <c r="M46" s="32">
        <v>4</v>
      </c>
      <c r="N46" s="32">
        <v>28</v>
      </c>
      <c r="O46" s="32" t="s">
        <v>363</v>
      </c>
      <c r="P46" s="32" t="s">
        <v>364</v>
      </c>
      <c r="Q46" s="40" t="s">
        <v>365</v>
      </c>
      <c r="R46" s="32">
        <v>9444115936</v>
      </c>
      <c r="S46" s="32" t="s">
        <v>366</v>
      </c>
      <c r="T46" s="36" t="s">
        <v>367</v>
      </c>
    </row>
    <row r="47" spans="1:20" ht="56.25" customHeight="1" x14ac:dyDescent="0.2">
      <c r="A47" s="17">
        <v>46</v>
      </c>
      <c r="B47" s="17" t="s">
        <v>62</v>
      </c>
      <c r="C47" s="32" t="s">
        <v>52</v>
      </c>
      <c r="D47" s="32" t="s">
        <v>368</v>
      </c>
      <c r="E47" s="33" t="s">
        <v>68</v>
      </c>
      <c r="F47" s="64">
        <v>10</v>
      </c>
      <c r="G47" s="64">
        <f t="shared" si="17"/>
        <v>120</v>
      </c>
      <c r="H47" s="37">
        <v>0</v>
      </c>
      <c r="I47" s="64">
        <f t="shared" si="1"/>
        <v>10</v>
      </c>
      <c r="J47" s="64">
        <f t="shared" si="18"/>
        <v>120</v>
      </c>
      <c r="K47" s="32" t="s">
        <v>369</v>
      </c>
      <c r="L47" s="32">
        <v>28</v>
      </c>
      <c r="M47" s="32">
        <v>4</v>
      </c>
      <c r="N47" s="32">
        <v>24</v>
      </c>
      <c r="O47" s="32" t="s">
        <v>370</v>
      </c>
      <c r="P47" s="32" t="s">
        <v>371</v>
      </c>
      <c r="Q47" s="36"/>
      <c r="R47" s="32">
        <v>9444377277</v>
      </c>
      <c r="S47" s="32" t="s">
        <v>372</v>
      </c>
      <c r="T47" s="36" t="s">
        <v>373</v>
      </c>
    </row>
    <row r="48" spans="1:20" ht="56.25" customHeight="1" x14ac:dyDescent="0.2">
      <c r="A48" s="17">
        <v>47</v>
      </c>
      <c r="B48" s="17" t="s">
        <v>62</v>
      </c>
      <c r="C48" s="32" t="s">
        <v>52</v>
      </c>
      <c r="D48" s="32" t="s">
        <v>374</v>
      </c>
      <c r="E48" s="33" t="s">
        <v>68</v>
      </c>
      <c r="F48" s="64">
        <v>20</v>
      </c>
      <c r="G48" s="64">
        <f t="shared" si="17"/>
        <v>240</v>
      </c>
      <c r="H48" s="34">
        <v>0.2</v>
      </c>
      <c r="I48" s="64">
        <f t="shared" si="1"/>
        <v>16</v>
      </c>
      <c r="J48" s="64">
        <f t="shared" si="18"/>
        <v>192</v>
      </c>
      <c r="K48" s="32" t="s">
        <v>375</v>
      </c>
      <c r="L48" s="32">
        <v>44</v>
      </c>
      <c r="M48" s="32">
        <v>4</v>
      </c>
      <c r="N48" s="32">
        <v>40</v>
      </c>
      <c r="O48" s="32" t="s">
        <v>376</v>
      </c>
      <c r="P48" s="32" t="s">
        <v>377</v>
      </c>
      <c r="Q48" s="35" t="s">
        <v>378</v>
      </c>
      <c r="R48" s="36">
        <v>9443722311</v>
      </c>
      <c r="S48" s="36" t="s">
        <v>379</v>
      </c>
      <c r="T48" s="36" t="s">
        <v>380</v>
      </c>
    </row>
    <row r="49" spans="1:20" ht="56.25" customHeight="1" x14ac:dyDescent="0.2">
      <c r="A49" s="17">
        <v>48</v>
      </c>
      <c r="B49" s="17" t="s">
        <v>62</v>
      </c>
      <c r="C49" s="32" t="s">
        <v>52</v>
      </c>
      <c r="D49" s="32" t="s">
        <v>381</v>
      </c>
      <c r="E49" s="39" t="s">
        <v>66</v>
      </c>
      <c r="F49" s="64">
        <v>20</v>
      </c>
      <c r="G49" s="64">
        <f>F49*26</f>
        <v>520</v>
      </c>
      <c r="H49" s="34">
        <v>0.25</v>
      </c>
      <c r="I49" s="75">
        <f t="shared" si="1"/>
        <v>15</v>
      </c>
      <c r="J49" s="75">
        <f>I49*26</f>
        <v>390</v>
      </c>
      <c r="K49" s="32" t="s">
        <v>382</v>
      </c>
      <c r="L49" s="32">
        <v>48</v>
      </c>
      <c r="M49" s="32">
        <v>48</v>
      </c>
      <c r="N49" s="32">
        <v>0</v>
      </c>
      <c r="O49" s="32" t="s">
        <v>383</v>
      </c>
      <c r="P49" s="32" t="s">
        <v>384</v>
      </c>
      <c r="Q49" s="35" t="s">
        <v>385</v>
      </c>
      <c r="R49" s="35">
        <v>9600008724</v>
      </c>
      <c r="S49" s="35" t="s">
        <v>386</v>
      </c>
      <c r="T49" s="36" t="s">
        <v>387</v>
      </c>
    </row>
    <row r="50" spans="1:20" ht="56.25" customHeight="1" x14ac:dyDescent="0.2">
      <c r="A50" s="17">
        <v>49</v>
      </c>
      <c r="B50" s="17" t="s">
        <v>62</v>
      </c>
      <c r="C50" s="32" t="s">
        <v>52</v>
      </c>
      <c r="D50" s="32" t="s">
        <v>388</v>
      </c>
      <c r="E50" s="39" t="s">
        <v>65</v>
      </c>
      <c r="F50" s="64">
        <v>40</v>
      </c>
      <c r="G50" s="64">
        <f>F50*6</f>
        <v>240</v>
      </c>
      <c r="H50" s="34">
        <v>0.2</v>
      </c>
      <c r="I50" s="64">
        <f t="shared" si="1"/>
        <v>32</v>
      </c>
      <c r="J50" s="75">
        <f>I50*6</f>
        <v>192</v>
      </c>
      <c r="K50" s="32" t="s">
        <v>389</v>
      </c>
      <c r="L50" s="32">
        <v>68</v>
      </c>
      <c r="M50" s="32">
        <v>4</v>
      </c>
      <c r="N50" s="32">
        <v>64</v>
      </c>
      <c r="O50" s="32" t="s">
        <v>390</v>
      </c>
      <c r="P50" s="32" t="s">
        <v>391</v>
      </c>
      <c r="Q50" s="35" t="s">
        <v>392</v>
      </c>
      <c r="R50" s="36">
        <v>9841781220</v>
      </c>
      <c r="S50" s="36" t="s">
        <v>393</v>
      </c>
      <c r="T50" s="36" t="s">
        <v>394</v>
      </c>
    </row>
    <row r="51" spans="1:20" ht="56.25" customHeight="1" x14ac:dyDescent="0.2">
      <c r="A51" s="17">
        <v>50</v>
      </c>
      <c r="B51" s="17" t="s">
        <v>62</v>
      </c>
      <c r="C51" s="32" t="s">
        <v>52</v>
      </c>
      <c r="D51" s="32" t="s">
        <v>395</v>
      </c>
      <c r="E51" s="33" t="s">
        <v>68</v>
      </c>
      <c r="F51" s="64">
        <v>20</v>
      </c>
      <c r="G51" s="64">
        <f t="shared" ref="G51:G59" si="19">F51*12</f>
        <v>240</v>
      </c>
      <c r="H51" s="34">
        <v>0.23</v>
      </c>
      <c r="I51" s="64">
        <f t="shared" si="1"/>
        <v>15.399999999999999</v>
      </c>
      <c r="J51" s="64">
        <f t="shared" ref="J51:J59" si="20">I51*12</f>
        <v>184.79999999999998</v>
      </c>
      <c r="K51" s="32" t="s">
        <v>396</v>
      </c>
      <c r="L51" s="32">
        <v>36</v>
      </c>
      <c r="M51" s="32">
        <v>4</v>
      </c>
      <c r="N51" s="32">
        <v>32</v>
      </c>
      <c r="O51" s="32" t="s">
        <v>397</v>
      </c>
      <c r="P51" s="32" t="s">
        <v>206</v>
      </c>
      <c r="Q51" s="40" t="s">
        <v>398</v>
      </c>
      <c r="R51" s="36">
        <v>9840848594</v>
      </c>
      <c r="S51" s="36" t="s">
        <v>399</v>
      </c>
      <c r="T51" s="36" t="s">
        <v>400</v>
      </c>
    </row>
    <row r="52" spans="1:20" ht="56.25" customHeight="1" x14ac:dyDescent="0.2">
      <c r="A52" s="17">
        <v>51</v>
      </c>
      <c r="B52" s="17" t="s">
        <v>62</v>
      </c>
      <c r="C52" s="32" t="s">
        <v>53</v>
      </c>
      <c r="D52" s="32" t="s">
        <v>401</v>
      </c>
      <c r="E52" s="33" t="s">
        <v>68</v>
      </c>
      <c r="F52" s="64">
        <v>30</v>
      </c>
      <c r="G52" s="64">
        <f t="shared" si="19"/>
        <v>360</v>
      </c>
      <c r="H52" s="34">
        <v>0.1</v>
      </c>
      <c r="I52" s="64">
        <f t="shared" si="1"/>
        <v>27</v>
      </c>
      <c r="J52" s="64">
        <f t="shared" si="20"/>
        <v>324</v>
      </c>
      <c r="K52" s="32" t="s">
        <v>402</v>
      </c>
      <c r="L52" s="32">
        <v>68</v>
      </c>
      <c r="M52" s="32">
        <v>68</v>
      </c>
      <c r="N52" s="32">
        <v>0</v>
      </c>
      <c r="O52" s="32" t="s">
        <v>403</v>
      </c>
      <c r="P52" s="32" t="s">
        <v>404</v>
      </c>
      <c r="Q52" s="36" t="s">
        <v>405</v>
      </c>
      <c r="R52" s="36">
        <v>9444203115</v>
      </c>
      <c r="S52" s="36" t="s">
        <v>406</v>
      </c>
      <c r="T52" s="36" t="s">
        <v>407</v>
      </c>
    </row>
    <row r="53" spans="1:20" ht="56.25" customHeight="1" x14ac:dyDescent="0.2">
      <c r="A53" s="17">
        <v>52</v>
      </c>
      <c r="B53" s="17" t="s">
        <v>62</v>
      </c>
      <c r="C53" s="32" t="s">
        <v>53</v>
      </c>
      <c r="D53" s="32" t="s">
        <v>408</v>
      </c>
      <c r="E53" s="33" t="s">
        <v>68</v>
      </c>
      <c r="F53" s="64">
        <v>25</v>
      </c>
      <c r="G53" s="64">
        <f t="shared" si="19"/>
        <v>300</v>
      </c>
      <c r="H53" s="34">
        <v>0.05</v>
      </c>
      <c r="I53" s="64">
        <f t="shared" si="1"/>
        <v>23.75</v>
      </c>
      <c r="J53" s="64">
        <f t="shared" si="20"/>
        <v>285</v>
      </c>
      <c r="K53" s="32" t="s">
        <v>409</v>
      </c>
      <c r="L53" s="32">
        <v>68</v>
      </c>
      <c r="M53" s="32">
        <v>68</v>
      </c>
      <c r="N53" s="32">
        <v>0</v>
      </c>
      <c r="O53" s="32" t="s">
        <v>410</v>
      </c>
      <c r="P53" s="32" t="s">
        <v>411</v>
      </c>
      <c r="Q53" s="36"/>
      <c r="R53" s="36">
        <v>9962994948</v>
      </c>
      <c r="S53" s="36" t="s">
        <v>412</v>
      </c>
      <c r="T53" s="36" t="s">
        <v>413</v>
      </c>
    </row>
    <row r="54" spans="1:20" ht="56.25" customHeight="1" x14ac:dyDescent="0.2">
      <c r="A54" s="17">
        <v>53</v>
      </c>
      <c r="B54" s="17" t="s">
        <v>62</v>
      </c>
      <c r="C54" s="32" t="s">
        <v>53</v>
      </c>
      <c r="D54" s="32" t="s">
        <v>414</v>
      </c>
      <c r="E54" s="33" t="s">
        <v>68</v>
      </c>
      <c r="F54" s="64">
        <v>30</v>
      </c>
      <c r="G54" s="64">
        <f t="shared" si="19"/>
        <v>360</v>
      </c>
      <c r="H54" s="34">
        <v>0.1</v>
      </c>
      <c r="I54" s="64">
        <f t="shared" si="1"/>
        <v>27</v>
      </c>
      <c r="J54" s="64">
        <f t="shared" si="20"/>
        <v>324</v>
      </c>
      <c r="K54" s="38" t="s">
        <v>415</v>
      </c>
      <c r="L54" s="38">
        <v>52</v>
      </c>
      <c r="M54" s="38">
        <v>4</v>
      </c>
      <c r="N54" s="38">
        <v>48</v>
      </c>
      <c r="O54" s="38" t="s">
        <v>416</v>
      </c>
      <c r="P54" s="38" t="s">
        <v>417</v>
      </c>
      <c r="Q54" s="35" t="s">
        <v>418</v>
      </c>
      <c r="R54" s="36">
        <v>9840556577</v>
      </c>
      <c r="S54" s="36" t="s">
        <v>419</v>
      </c>
      <c r="T54" s="36" t="s">
        <v>420</v>
      </c>
    </row>
    <row r="55" spans="1:20" ht="56.25" customHeight="1" x14ac:dyDescent="0.2">
      <c r="A55" s="17">
        <v>54</v>
      </c>
      <c r="B55" s="17" t="s">
        <v>62</v>
      </c>
      <c r="C55" s="32" t="s">
        <v>54</v>
      </c>
      <c r="D55" s="32" t="s">
        <v>421</v>
      </c>
      <c r="E55" s="33" t="s">
        <v>68</v>
      </c>
      <c r="F55" s="64">
        <v>60</v>
      </c>
      <c r="G55" s="64">
        <f t="shared" si="19"/>
        <v>720</v>
      </c>
      <c r="H55" s="34">
        <v>0.25</v>
      </c>
      <c r="I55" s="64">
        <f t="shared" si="1"/>
        <v>45</v>
      </c>
      <c r="J55" s="64">
        <f t="shared" si="20"/>
        <v>540</v>
      </c>
      <c r="K55" s="32" t="s">
        <v>422</v>
      </c>
      <c r="L55" s="32" t="s">
        <v>423</v>
      </c>
      <c r="M55" s="32" t="s">
        <v>424</v>
      </c>
      <c r="N55" s="32" t="s">
        <v>425</v>
      </c>
      <c r="O55" s="32" t="s">
        <v>426</v>
      </c>
      <c r="P55" s="32" t="s">
        <v>427</v>
      </c>
      <c r="Q55" s="36" t="s">
        <v>428</v>
      </c>
      <c r="R55" s="36">
        <v>9629566402</v>
      </c>
      <c r="S55" s="36" t="s">
        <v>429</v>
      </c>
      <c r="T55" s="36" t="s">
        <v>430</v>
      </c>
    </row>
    <row r="56" spans="1:20" ht="56.25" customHeight="1" x14ac:dyDescent="0.2">
      <c r="A56" s="17">
        <v>55</v>
      </c>
      <c r="B56" s="17" t="s">
        <v>62</v>
      </c>
      <c r="C56" s="32" t="s">
        <v>54</v>
      </c>
      <c r="D56" s="32" t="s">
        <v>431</v>
      </c>
      <c r="E56" s="33" t="s">
        <v>68</v>
      </c>
      <c r="F56" s="64">
        <v>50</v>
      </c>
      <c r="G56" s="64">
        <f t="shared" si="19"/>
        <v>600</v>
      </c>
      <c r="H56" s="34">
        <v>0.2</v>
      </c>
      <c r="I56" s="64">
        <f t="shared" si="1"/>
        <v>40</v>
      </c>
      <c r="J56" s="64">
        <f t="shared" si="20"/>
        <v>480</v>
      </c>
      <c r="K56" s="32" t="s">
        <v>432</v>
      </c>
      <c r="L56" s="32">
        <v>96</v>
      </c>
      <c r="M56" s="32">
        <v>4</v>
      </c>
      <c r="N56" s="32">
        <v>96</v>
      </c>
      <c r="O56" s="32" t="s">
        <v>433</v>
      </c>
      <c r="P56" s="32" t="s">
        <v>434</v>
      </c>
      <c r="Q56" s="35" t="s">
        <v>435</v>
      </c>
      <c r="R56" s="35">
        <v>9003218208</v>
      </c>
      <c r="S56" s="36" t="s">
        <v>436</v>
      </c>
      <c r="T56" s="36" t="s">
        <v>437</v>
      </c>
    </row>
    <row r="57" spans="1:20" ht="56.25" customHeight="1" x14ac:dyDescent="0.2">
      <c r="A57" s="17">
        <v>56</v>
      </c>
      <c r="B57" s="17" t="s">
        <v>62</v>
      </c>
      <c r="C57" s="32" t="s">
        <v>54</v>
      </c>
      <c r="D57" s="32" t="s">
        <v>438</v>
      </c>
      <c r="E57" s="33" t="s">
        <v>68</v>
      </c>
      <c r="F57" s="64">
        <v>50</v>
      </c>
      <c r="G57" s="64">
        <f t="shared" si="19"/>
        <v>600</v>
      </c>
      <c r="H57" s="34">
        <v>0.15</v>
      </c>
      <c r="I57" s="64">
        <f t="shared" si="1"/>
        <v>42.5</v>
      </c>
      <c r="J57" s="64">
        <f t="shared" si="20"/>
        <v>510</v>
      </c>
      <c r="K57" s="32" t="s">
        <v>439</v>
      </c>
      <c r="L57" s="32">
        <v>68</v>
      </c>
      <c r="M57" s="32" t="s">
        <v>440</v>
      </c>
      <c r="N57" s="32" t="s">
        <v>441</v>
      </c>
      <c r="O57" s="32" t="s">
        <v>442</v>
      </c>
      <c r="P57" s="32" t="s">
        <v>443</v>
      </c>
      <c r="Q57" s="36"/>
      <c r="R57" s="35">
        <v>9841457503</v>
      </c>
      <c r="S57" s="36" t="s">
        <v>444</v>
      </c>
      <c r="T57" s="36" t="s">
        <v>445</v>
      </c>
    </row>
    <row r="58" spans="1:20" ht="56.25" customHeight="1" x14ac:dyDescent="0.2">
      <c r="A58" s="17">
        <v>57</v>
      </c>
      <c r="B58" s="17" t="s">
        <v>62</v>
      </c>
      <c r="C58" s="32" t="s">
        <v>54</v>
      </c>
      <c r="D58" s="32" t="s">
        <v>446</v>
      </c>
      <c r="E58" s="33" t="s">
        <v>68</v>
      </c>
      <c r="F58" s="64">
        <v>30</v>
      </c>
      <c r="G58" s="64">
        <f t="shared" si="19"/>
        <v>360</v>
      </c>
      <c r="H58" s="34">
        <v>0.05</v>
      </c>
      <c r="I58" s="64">
        <f t="shared" si="1"/>
        <v>28.5</v>
      </c>
      <c r="J58" s="64">
        <f t="shared" si="20"/>
        <v>342</v>
      </c>
      <c r="K58" s="32" t="s">
        <v>447</v>
      </c>
      <c r="L58" s="32">
        <v>68</v>
      </c>
      <c r="M58" s="32">
        <v>12</v>
      </c>
      <c r="N58" s="32">
        <v>56</v>
      </c>
      <c r="O58" s="32" t="s">
        <v>448</v>
      </c>
      <c r="P58" s="32" t="s">
        <v>449</v>
      </c>
      <c r="Q58" s="36"/>
      <c r="R58" s="36">
        <v>9444070000</v>
      </c>
      <c r="S58" s="36" t="s">
        <v>450</v>
      </c>
      <c r="T58" s="36" t="s">
        <v>451</v>
      </c>
    </row>
    <row r="59" spans="1:20" ht="56.25" customHeight="1" x14ac:dyDescent="0.2">
      <c r="A59" s="17">
        <v>58</v>
      </c>
      <c r="B59" s="17" t="s">
        <v>62</v>
      </c>
      <c r="C59" s="32" t="s">
        <v>54</v>
      </c>
      <c r="D59" s="32" t="s">
        <v>452</v>
      </c>
      <c r="E59" s="33" t="s">
        <v>68</v>
      </c>
      <c r="F59" s="64">
        <v>30</v>
      </c>
      <c r="G59" s="64">
        <f t="shared" si="19"/>
        <v>360</v>
      </c>
      <c r="H59" s="37">
        <v>0</v>
      </c>
      <c r="I59" s="64">
        <f t="shared" si="1"/>
        <v>30</v>
      </c>
      <c r="J59" s="64">
        <f t="shared" si="20"/>
        <v>360</v>
      </c>
      <c r="K59" s="32" t="s">
        <v>453</v>
      </c>
      <c r="L59" s="32">
        <v>50</v>
      </c>
      <c r="M59" s="32">
        <v>2</v>
      </c>
      <c r="N59" s="32">
        <v>48</v>
      </c>
      <c r="O59" s="32" t="s">
        <v>454</v>
      </c>
      <c r="P59" s="32" t="s">
        <v>455</v>
      </c>
      <c r="Q59" s="36"/>
      <c r="R59" s="36">
        <v>9976060726</v>
      </c>
      <c r="S59" s="36" t="s">
        <v>456</v>
      </c>
      <c r="T59" s="36" t="s">
        <v>457</v>
      </c>
    </row>
    <row r="60" spans="1:20" ht="56.25" customHeight="1" x14ac:dyDescent="0.2">
      <c r="A60" s="17">
        <v>59</v>
      </c>
      <c r="B60" s="17" t="s">
        <v>62</v>
      </c>
      <c r="C60" s="32" t="s">
        <v>54</v>
      </c>
      <c r="D60" s="32" t="s">
        <v>458</v>
      </c>
      <c r="E60" s="33" t="s">
        <v>69</v>
      </c>
      <c r="F60" s="64">
        <v>50</v>
      </c>
      <c r="G60" s="64">
        <f>F60*4</f>
        <v>200</v>
      </c>
      <c r="H60" s="45">
        <v>0.2</v>
      </c>
      <c r="I60" s="75">
        <f t="shared" si="1"/>
        <v>40</v>
      </c>
      <c r="J60" s="64">
        <f>I60*4</f>
        <v>160</v>
      </c>
      <c r="K60" s="32" t="s">
        <v>459</v>
      </c>
      <c r="L60" s="32">
        <v>80</v>
      </c>
      <c r="M60" s="32">
        <v>4</v>
      </c>
      <c r="N60" s="32">
        <v>76</v>
      </c>
      <c r="O60" s="32" t="s">
        <v>460</v>
      </c>
      <c r="P60" s="32" t="s">
        <v>461</v>
      </c>
      <c r="Q60" s="36"/>
      <c r="R60" s="36">
        <v>9841537495</v>
      </c>
      <c r="S60" s="36" t="s">
        <v>462</v>
      </c>
      <c r="T60" s="36" t="s">
        <v>463</v>
      </c>
    </row>
    <row r="61" spans="1:20" ht="56.25" customHeight="1" x14ac:dyDescent="0.2">
      <c r="A61" s="17">
        <v>60</v>
      </c>
      <c r="B61" s="17" t="s">
        <v>62</v>
      </c>
      <c r="C61" s="32" t="s">
        <v>54</v>
      </c>
      <c r="D61" s="32" t="s">
        <v>464</v>
      </c>
      <c r="E61" s="33" t="s">
        <v>68</v>
      </c>
      <c r="F61" s="64">
        <v>20</v>
      </c>
      <c r="G61" s="64">
        <f t="shared" ref="G61:G64" si="21">F61*12</f>
        <v>240</v>
      </c>
      <c r="H61" s="34">
        <v>0.1</v>
      </c>
      <c r="I61" s="64">
        <f t="shared" si="1"/>
        <v>18</v>
      </c>
      <c r="J61" s="64">
        <f t="shared" ref="J61:J64" si="22">I61*12</f>
        <v>216</v>
      </c>
      <c r="K61" s="32" t="s">
        <v>465</v>
      </c>
      <c r="L61" s="32">
        <v>44</v>
      </c>
      <c r="M61" s="32">
        <v>2</v>
      </c>
      <c r="N61" s="32">
        <v>42</v>
      </c>
      <c r="O61" s="32" t="s">
        <v>466</v>
      </c>
      <c r="P61" s="32" t="s">
        <v>467</v>
      </c>
      <c r="Q61" s="36" t="s">
        <v>468</v>
      </c>
      <c r="R61" s="36">
        <v>9442839955</v>
      </c>
      <c r="S61" s="36" t="s">
        <v>469</v>
      </c>
      <c r="T61" s="36" t="s">
        <v>470</v>
      </c>
    </row>
    <row r="62" spans="1:20" ht="56.25" customHeight="1" x14ac:dyDescent="0.2">
      <c r="A62" s="17">
        <v>61</v>
      </c>
      <c r="B62" s="17" t="s">
        <v>62</v>
      </c>
      <c r="C62" s="32" t="s">
        <v>54</v>
      </c>
      <c r="D62" s="32" t="s">
        <v>471</v>
      </c>
      <c r="E62" s="33" t="s">
        <v>68</v>
      </c>
      <c r="F62" s="64">
        <v>0</v>
      </c>
      <c r="G62" s="64">
        <f t="shared" si="21"/>
        <v>0</v>
      </c>
      <c r="H62" s="37"/>
      <c r="I62" s="64">
        <f t="shared" si="1"/>
        <v>0</v>
      </c>
      <c r="J62" s="64">
        <f t="shared" si="22"/>
        <v>0</v>
      </c>
      <c r="K62" s="32" t="s">
        <v>472</v>
      </c>
      <c r="L62" s="32"/>
      <c r="M62" s="32"/>
      <c r="N62" s="32"/>
      <c r="O62" s="32"/>
      <c r="P62" s="32"/>
      <c r="Q62" s="36"/>
      <c r="R62" s="36">
        <v>9447797910</v>
      </c>
      <c r="S62" s="36" t="s">
        <v>473</v>
      </c>
      <c r="T62" s="35" t="s">
        <v>474</v>
      </c>
    </row>
    <row r="63" spans="1:20" ht="56.25" customHeight="1" x14ac:dyDescent="0.2">
      <c r="A63" s="17">
        <v>62</v>
      </c>
      <c r="B63" s="17" t="s">
        <v>62</v>
      </c>
      <c r="C63" s="32" t="s">
        <v>54</v>
      </c>
      <c r="D63" s="32" t="s">
        <v>475</v>
      </c>
      <c r="E63" s="33" t="s">
        <v>68</v>
      </c>
      <c r="F63" s="64">
        <v>25</v>
      </c>
      <c r="G63" s="64">
        <f t="shared" si="21"/>
        <v>300</v>
      </c>
      <c r="H63" s="34">
        <v>0.2</v>
      </c>
      <c r="I63" s="64">
        <f t="shared" si="1"/>
        <v>20</v>
      </c>
      <c r="J63" s="64">
        <f t="shared" si="22"/>
        <v>240</v>
      </c>
      <c r="K63" s="32" t="s">
        <v>476</v>
      </c>
      <c r="L63" s="32">
        <v>68</v>
      </c>
      <c r="M63" s="32" t="s">
        <v>477</v>
      </c>
      <c r="N63" s="32">
        <v>64</v>
      </c>
      <c r="O63" s="32" t="s">
        <v>478</v>
      </c>
      <c r="P63" s="32" t="s">
        <v>479</v>
      </c>
      <c r="Q63" s="36" t="s">
        <v>480</v>
      </c>
      <c r="R63" s="36">
        <v>9003175272</v>
      </c>
      <c r="S63" s="36" t="s">
        <v>481</v>
      </c>
      <c r="T63" s="36" t="s">
        <v>482</v>
      </c>
    </row>
    <row r="64" spans="1:20" ht="56.25" customHeight="1" x14ac:dyDescent="0.2">
      <c r="A64" s="17">
        <v>63</v>
      </c>
      <c r="B64" s="17" t="s">
        <v>62</v>
      </c>
      <c r="C64" s="32" t="s">
        <v>54</v>
      </c>
      <c r="D64" s="32" t="s">
        <v>483</v>
      </c>
      <c r="E64" s="33" t="s">
        <v>68</v>
      </c>
      <c r="F64" s="64">
        <v>20</v>
      </c>
      <c r="G64" s="64">
        <f t="shared" si="21"/>
        <v>240</v>
      </c>
      <c r="H64" s="34">
        <v>0.1</v>
      </c>
      <c r="I64" s="64">
        <f t="shared" si="1"/>
        <v>18</v>
      </c>
      <c r="J64" s="64">
        <f t="shared" si="22"/>
        <v>216</v>
      </c>
      <c r="K64" s="32" t="s">
        <v>484</v>
      </c>
      <c r="L64" s="32">
        <v>40</v>
      </c>
      <c r="M64" s="32">
        <v>4</v>
      </c>
      <c r="N64" s="32">
        <v>36</v>
      </c>
      <c r="O64" s="32" t="s">
        <v>485</v>
      </c>
      <c r="P64" s="32" t="s">
        <v>486</v>
      </c>
      <c r="Q64" s="35" t="s">
        <v>487</v>
      </c>
      <c r="R64" s="36">
        <v>9080183794</v>
      </c>
      <c r="S64" s="36" t="s">
        <v>488</v>
      </c>
      <c r="T64" s="36" t="s">
        <v>489</v>
      </c>
    </row>
    <row r="65" spans="1:20" ht="56.25" customHeight="1" x14ac:dyDescent="0.2">
      <c r="A65" s="17">
        <v>64</v>
      </c>
      <c r="B65" s="17" t="s">
        <v>62</v>
      </c>
      <c r="C65" s="32" t="s">
        <v>55</v>
      </c>
      <c r="D65" s="32" t="s">
        <v>490</v>
      </c>
      <c r="E65" s="39" t="s">
        <v>66</v>
      </c>
      <c r="F65" s="64">
        <v>25</v>
      </c>
      <c r="G65" s="64">
        <f t="shared" ref="G65:G66" si="23">F65*26</f>
        <v>650</v>
      </c>
      <c r="H65" s="48">
        <v>0.15</v>
      </c>
      <c r="I65" s="75">
        <f t="shared" si="1"/>
        <v>21.25</v>
      </c>
      <c r="J65" s="75">
        <f t="shared" ref="J65:J66" si="24">I65*26</f>
        <v>552.5</v>
      </c>
      <c r="K65" s="49" t="s">
        <v>491</v>
      </c>
      <c r="L65" s="49">
        <v>52</v>
      </c>
      <c r="M65" s="49" t="s">
        <v>492</v>
      </c>
      <c r="N65" s="49">
        <v>52</v>
      </c>
      <c r="O65" s="49" t="s">
        <v>493</v>
      </c>
      <c r="P65" s="49" t="s">
        <v>494</v>
      </c>
      <c r="Q65" s="36"/>
      <c r="R65" s="36">
        <v>9566153142</v>
      </c>
      <c r="S65" s="36" t="s">
        <v>495</v>
      </c>
      <c r="T65" s="50" t="s">
        <v>496</v>
      </c>
    </row>
    <row r="66" spans="1:20" ht="56.25" customHeight="1" x14ac:dyDescent="0.2">
      <c r="A66" s="17">
        <v>65</v>
      </c>
      <c r="B66" s="17" t="s">
        <v>62</v>
      </c>
      <c r="C66" s="32" t="s">
        <v>55</v>
      </c>
      <c r="D66" s="32" t="s">
        <v>497</v>
      </c>
      <c r="E66" s="39" t="s">
        <v>66</v>
      </c>
      <c r="F66" s="64">
        <v>35</v>
      </c>
      <c r="G66" s="64">
        <f t="shared" si="23"/>
        <v>910</v>
      </c>
      <c r="H66" s="34">
        <v>0.13</v>
      </c>
      <c r="I66" s="75">
        <f t="shared" si="1"/>
        <v>30.45</v>
      </c>
      <c r="J66" s="75">
        <f t="shared" si="24"/>
        <v>791.69999999999993</v>
      </c>
      <c r="K66" s="32" t="s">
        <v>498</v>
      </c>
      <c r="L66" s="32">
        <v>136</v>
      </c>
      <c r="M66" s="32">
        <v>136</v>
      </c>
      <c r="N66" s="32">
        <v>0</v>
      </c>
      <c r="O66" s="32" t="s">
        <v>150</v>
      </c>
      <c r="P66" s="32" t="s">
        <v>151</v>
      </c>
      <c r="Q66" s="35" t="s">
        <v>152</v>
      </c>
      <c r="R66" s="36">
        <v>9789977822</v>
      </c>
      <c r="S66" s="42" t="s">
        <v>1129</v>
      </c>
      <c r="T66" s="36" t="s">
        <v>153</v>
      </c>
    </row>
    <row r="67" spans="1:20" ht="56.25" customHeight="1" x14ac:dyDescent="0.2">
      <c r="A67" s="17">
        <v>66</v>
      </c>
      <c r="B67" s="17" t="s">
        <v>62</v>
      </c>
      <c r="C67" s="32" t="s">
        <v>55</v>
      </c>
      <c r="D67" s="32" t="s">
        <v>499</v>
      </c>
      <c r="E67" s="33" t="s">
        <v>71</v>
      </c>
      <c r="F67" s="64">
        <v>10</v>
      </c>
      <c r="G67" s="64">
        <f>F67*52</f>
        <v>520</v>
      </c>
      <c r="H67" s="34">
        <v>0.1</v>
      </c>
      <c r="I67" s="75">
        <f t="shared" si="1"/>
        <v>9</v>
      </c>
      <c r="J67" s="75">
        <f>I67*52</f>
        <v>468</v>
      </c>
      <c r="K67" s="32" t="s">
        <v>500</v>
      </c>
      <c r="L67" s="32">
        <v>36</v>
      </c>
      <c r="M67" s="32">
        <v>4</v>
      </c>
      <c r="N67" s="32">
        <v>32</v>
      </c>
      <c r="O67" s="32" t="s">
        <v>501</v>
      </c>
      <c r="P67" s="32" t="s">
        <v>502</v>
      </c>
      <c r="Q67" s="36" t="s">
        <v>503</v>
      </c>
      <c r="R67" s="36">
        <v>9498032244</v>
      </c>
      <c r="S67" s="36" t="s">
        <v>504</v>
      </c>
      <c r="T67" s="36" t="s">
        <v>505</v>
      </c>
    </row>
    <row r="68" spans="1:20" ht="56.25" customHeight="1" x14ac:dyDescent="0.2">
      <c r="A68" s="17">
        <v>67</v>
      </c>
      <c r="B68" s="17" t="s">
        <v>62</v>
      </c>
      <c r="C68" s="32" t="s">
        <v>55</v>
      </c>
      <c r="D68" s="32" t="s">
        <v>506</v>
      </c>
      <c r="E68" s="33" t="s">
        <v>68</v>
      </c>
      <c r="F68" s="64">
        <v>35</v>
      </c>
      <c r="G68" s="64">
        <f t="shared" ref="G68:G69" si="25">F68*12</f>
        <v>420</v>
      </c>
      <c r="H68" s="37">
        <v>0</v>
      </c>
      <c r="I68" s="64">
        <f t="shared" si="1"/>
        <v>35</v>
      </c>
      <c r="J68" s="64">
        <f t="shared" ref="J68:J69" si="26">I68*12</f>
        <v>420</v>
      </c>
      <c r="K68" s="32" t="s">
        <v>507</v>
      </c>
      <c r="L68" s="32">
        <v>76</v>
      </c>
      <c r="M68" s="32">
        <v>74</v>
      </c>
      <c r="N68" s="32"/>
      <c r="O68" s="32" t="s">
        <v>508</v>
      </c>
      <c r="P68" s="32" t="s">
        <v>509</v>
      </c>
      <c r="Q68" s="36"/>
      <c r="R68" s="36" t="s">
        <v>510</v>
      </c>
      <c r="S68" s="36" t="s">
        <v>511</v>
      </c>
      <c r="T68" s="36" t="s">
        <v>512</v>
      </c>
    </row>
    <row r="69" spans="1:20" ht="56.25" customHeight="1" x14ac:dyDescent="0.2">
      <c r="A69" s="17">
        <v>68</v>
      </c>
      <c r="B69" s="17" t="s">
        <v>62</v>
      </c>
      <c r="C69" s="32" t="s">
        <v>55</v>
      </c>
      <c r="D69" s="32" t="s">
        <v>513</v>
      </c>
      <c r="E69" s="33" t="s">
        <v>68</v>
      </c>
      <c r="F69" s="64">
        <v>30</v>
      </c>
      <c r="G69" s="64">
        <f t="shared" si="25"/>
        <v>360</v>
      </c>
      <c r="H69" s="44">
        <v>0.1133</v>
      </c>
      <c r="I69" s="64">
        <f t="shared" si="1"/>
        <v>26.600999999999999</v>
      </c>
      <c r="J69" s="64">
        <f t="shared" si="26"/>
        <v>319.21199999999999</v>
      </c>
      <c r="K69" s="32" t="s">
        <v>514</v>
      </c>
      <c r="L69" s="32">
        <v>84</v>
      </c>
      <c r="M69" s="32" t="s">
        <v>515</v>
      </c>
      <c r="N69" s="32">
        <v>0</v>
      </c>
      <c r="O69" s="32" t="s">
        <v>516</v>
      </c>
      <c r="P69" s="32" t="s">
        <v>517</v>
      </c>
      <c r="Q69" s="36" t="s">
        <v>186</v>
      </c>
      <c r="R69" s="36">
        <v>9840909508</v>
      </c>
      <c r="S69" s="36" t="s">
        <v>187</v>
      </c>
      <c r="T69" s="36" t="s">
        <v>188</v>
      </c>
    </row>
    <row r="70" spans="1:20" ht="56.25" customHeight="1" x14ac:dyDescent="0.2">
      <c r="A70" s="17">
        <v>69</v>
      </c>
      <c r="B70" s="17" t="s">
        <v>62</v>
      </c>
      <c r="C70" s="32" t="s">
        <v>55</v>
      </c>
      <c r="D70" s="32" t="s">
        <v>518</v>
      </c>
      <c r="E70" s="39" t="s">
        <v>66</v>
      </c>
      <c r="F70" s="64">
        <v>25</v>
      </c>
      <c r="G70" s="64">
        <f>F70*26</f>
        <v>650</v>
      </c>
      <c r="H70" s="34">
        <v>0.05</v>
      </c>
      <c r="I70" s="75">
        <f t="shared" si="1"/>
        <v>23.75</v>
      </c>
      <c r="J70" s="75">
        <f>I70*26</f>
        <v>617.5</v>
      </c>
      <c r="K70" s="32" t="s">
        <v>519</v>
      </c>
      <c r="L70" s="32">
        <v>84</v>
      </c>
      <c r="M70" s="32">
        <v>84</v>
      </c>
      <c r="N70" s="32">
        <v>0</v>
      </c>
      <c r="O70" s="32" t="s">
        <v>520</v>
      </c>
      <c r="P70" s="32" t="s">
        <v>521</v>
      </c>
      <c r="Q70" s="36"/>
      <c r="R70" s="36">
        <v>9841633070</v>
      </c>
      <c r="S70" s="36" t="s">
        <v>219</v>
      </c>
      <c r="T70" s="36" t="s">
        <v>220</v>
      </c>
    </row>
    <row r="71" spans="1:20" ht="56.25" customHeight="1" x14ac:dyDescent="0.2">
      <c r="A71" s="17">
        <v>70</v>
      </c>
      <c r="B71" s="17" t="s">
        <v>62</v>
      </c>
      <c r="C71" s="32" t="s">
        <v>55</v>
      </c>
      <c r="D71" s="32" t="s">
        <v>522</v>
      </c>
      <c r="E71" s="33" t="s">
        <v>68</v>
      </c>
      <c r="F71" s="64">
        <v>35</v>
      </c>
      <c r="G71" s="64">
        <f>F71*12</f>
        <v>420</v>
      </c>
      <c r="H71" s="34">
        <v>0.25</v>
      </c>
      <c r="I71" s="64">
        <f t="shared" si="1"/>
        <v>26.25</v>
      </c>
      <c r="J71" s="64">
        <f>I71*12</f>
        <v>315</v>
      </c>
      <c r="K71" s="32" t="s">
        <v>523</v>
      </c>
      <c r="L71" s="32">
        <v>36</v>
      </c>
      <c r="M71" s="32">
        <v>4</v>
      </c>
      <c r="N71" s="32">
        <v>32</v>
      </c>
      <c r="O71" s="32" t="s">
        <v>524</v>
      </c>
      <c r="P71" s="32" t="s">
        <v>525</v>
      </c>
      <c r="Q71" s="36" t="s">
        <v>526</v>
      </c>
      <c r="R71" s="35" t="s">
        <v>527</v>
      </c>
      <c r="S71" s="35" t="s">
        <v>528</v>
      </c>
      <c r="T71" s="36" t="s">
        <v>529</v>
      </c>
    </row>
    <row r="72" spans="1:20" ht="56.25" customHeight="1" x14ac:dyDescent="0.2">
      <c r="A72" s="17">
        <v>71</v>
      </c>
      <c r="B72" s="17" t="s">
        <v>62</v>
      </c>
      <c r="C72" s="32" t="s">
        <v>55</v>
      </c>
      <c r="D72" s="32" t="s">
        <v>530</v>
      </c>
      <c r="E72" s="39" t="s">
        <v>66</v>
      </c>
      <c r="F72" s="64">
        <v>60</v>
      </c>
      <c r="G72" s="64">
        <f>F72*26</f>
        <v>1560</v>
      </c>
      <c r="H72" s="34">
        <v>0.1</v>
      </c>
      <c r="I72" s="75">
        <f t="shared" si="1"/>
        <v>54</v>
      </c>
      <c r="J72" s="75">
        <f>I72*26</f>
        <v>1404</v>
      </c>
      <c r="K72" s="32" t="s">
        <v>531</v>
      </c>
      <c r="L72" s="32">
        <v>68</v>
      </c>
      <c r="M72" s="32">
        <v>68</v>
      </c>
      <c r="N72" s="32">
        <v>0</v>
      </c>
      <c r="O72" s="32" t="s">
        <v>532</v>
      </c>
      <c r="P72" s="32" t="s">
        <v>533</v>
      </c>
      <c r="Q72" s="40" t="s">
        <v>530</v>
      </c>
      <c r="R72" s="36">
        <v>9943708373</v>
      </c>
      <c r="S72" s="36" t="s">
        <v>534</v>
      </c>
      <c r="T72" s="36" t="s">
        <v>535</v>
      </c>
    </row>
    <row r="73" spans="1:20" ht="56.25" customHeight="1" x14ac:dyDescent="0.2">
      <c r="A73" s="17">
        <v>72</v>
      </c>
      <c r="B73" s="17" t="s">
        <v>62</v>
      </c>
      <c r="C73" s="32" t="s">
        <v>56</v>
      </c>
      <c r="D73" s="32" t="s">
        <v>536</v>
      </c>
      <c r="E73" s="33" t="s">
        <v>68</v>
      </c>
      <c r="F73" s="64">
        <v>30</v>
      </c>
      <c r="G73" s="64">
        <f t="shared" ref="G73:G74" si="27">F73*12</f>
        <v>360</v>
      </c>
      <c r="H73" s="34">
        <v>0.1</v>
      </c>
      <c r="I73" s="64">
        <f t="shared" si="1"/>
        <v>27</v>
      </c>
      <c r="J73" s="64">
        <f t="shared" ref="J73:J74" si="28">I73*12</f>
        <v>324</v>
      </c>
      <c r="K73" s="32" t="s">
        <v>537</v>
      </c>
      <c r="L73" s="32">
        <v>44</v>
      </c>
      <c r="M73" s="32">
        <v>4</v>
      </c>
      <c r="N73" s="32">
        <v>40</v>
      </c>
      <c r="O73" s="32" t="s">
        <v>538</v>
      </c>
      <c r="P73" s="32" t="s">
        <v>539</v>
      </c>
      <c r="Q73" s="35" t="s">
        <v>540</v>
      </c>
      <c r="R73" s="35">
        <v>9444063497</v>
      </c>
      <c r="S73" s="36" t="s">
        <v>541</v>
      </c>
      <c r="T73" s="36" t="s">
        <v>542</v>
      </c>
    </row>
    <row r="74" spans="1:20" ht="56.25" customHeight="1" x14ac:dyDescent="0.2">
      <c r="A74" s="17">
        <v>73</v>
      </c>
      <c r="B74" s="17" t="s">
        <v>62</v>
      </c>
      <c r="C74" s="32" t="s">
        <v>56</v>
      </c>
      <c r="D74" s="32" t="s">
        <v>543</v>
      </c>
      <c r="E74" s="33" t="s">
        <v>68</v>
      </c>
      <c r="F74" s="64">
        <v>20</v>
      </c>
      <c r="G74" s="64">
        <f t="shared" si="27"/>
        <v>240</v>
      </c>
      <c r="H74" s="34">
        <v>0.05</v>
      </c>
      <c r="I74" s="64">
        <f t="shared" si="1"/>
        <v>19</v>
      </c>
      <c r="J74" s="64">
        <f t="shared" si="28"/>
        <v>228</v>
      </c>
      <c r="K74" s="32" t="s">
        <v>544</v>
      </c>
      <c r="L74" s="32">
        <v>36</v>
      </c>
      <c r="M74" s="32">
        <v>4</v>
      </c>
      <c r="N74" s="32">
        <v>32</v>
      </c>
      <c r="O74" s="32" t="s">
        <v>545</v>
      </c>
      <c r="P74" s="32" t="s">
        <v>546</v>
      </c>
      <c r="Q74" s="40" t="s">
        <v>547</v>
      </c>
      <c r="R74" s="36">
        <v>9381110500</v>
      </c>
      <c r="S74" s="36" t="s">
        <v>548</v>
      </c>
      <c r="T74" s="36" t="s">
        <v>549</v>
      </c>
    </row>
    <row r="75" spans="1:20" ht="56.25" customHeight="1" x14ac:dyDescent="0.2">
      <c r="A75" s="17">
        <v>74</v>
      </c>
      <c r="B75" s="17" t="s">
        <v>62</v>
      </c>
      <c r="C75" s="32" t="s">
        <v>56</v>
      </c>
      <c r="D75" s="32" t="s">
        <v>550</v>
      </c>
      <c r="E75" s="39" t="s">
        <v>66</v>
      </c>
      <c r="F75" s="64">
        <v>30</v>
      </c>
      <c r="G75" s="64">
        <f>F75*26</f>
        <v>780</v>
      </c>
      <c r="H75" s="34">
        <v>0.1</v>
      </c>
      <c r="I75" s="75">
        <f t="shared" si="1"/>
        <v>27</v>
      </c>
      <c r="J75" s="75">
        <f>I75*26</f>
        <v>702</v>
      </c>
      <c r="K75" s="32" t="s">
        <v>551</v>
      </c>
      <c r="L75" s="32">
        <v>52</v>
      </c>
      <c r="M75" s="32">
        <v>4</v>
      </c>
      <c r="N75" s="32">
        <v>48</v>
      </c>
      <c r="O75" s="32" t="s">
        <v>552</v>
      </c>
      <c r="P75" s="32" t="s">
        <v>553</v>
      </c>
      <c r="Q75" s="35" t="s">
        <v>554</v>
      </c>
      <c r="R75" s="36">
        <v>9940115614</v>
      </c>
      <c r="S75" s="36" t="s">
        <v>555</v>
      </c>
      <c r="T75" s="36" t="s">
        <v>556</v>
      </c>
    </row>
    <row r="76" spans="1:20" ht="56.25" customHeight="1" x14ac:dyDescent="0.2">
      <c r="A76" s="17">
        <v>75</v>
      </c>
      <c r="B76" s="17" t="s">
        <v>62</v>
      </c>
      <c r="C76" s="32" t="s">
        <v>57</v>
      </c>
      <c r="D76" s="32" t="s">
        <v>557</v>
      </c>
      <c r="E76" s="33" t="s">
        <v>68</v>
      </c>
      <c r="F76" s="64">
        <v>50</v>
      </c>
      <c r="G76" s="64">
        <f>F76*12</f>
        <v>600</v>
      </c>
      <c r="H76" s="34">
        <v>0.1</v>
      </c>
      <c r="I76" s="64">
        <f t="shared" si="1"/>
        <v>45</v>
      </c>
      <c r="J76" s="64">
        <f>I76*12</f>
        <v>540</v>
      </c>
      <c r="K76" s="32" t="s">
        <v>558</v>
      </c>
      <c r="L76" s="32">
        <v>68</v>
      </c>
      <c r="M76" s="32">
        <v>4</v>
      </c>
      <c r="N76" s="32">
        <v>64</v>
      </c>
      <c r="O76" s="32" t="s">
        <v>559</v>
      </c>
      <c r="P76" s="32" t="s">
        <v>560</v>
      </c>
      <c r="Q76" s="40" t="s">
        <v>561</v>
      </c>
      <c r="R76" s="36">
        <v>8825991977</v>
      </c>
      <c r="S76" s="36" t="s">
        <v>562</v>
      </c>
      <c r="T76" s="36" t="s">
        <v>563</v>
      </c>
    </row>
    <row r="77" spans="1:20" ht="56.25" customHeight="1" x14ac:dyDescent="0.2">
      <c r="A77" s="17">
        <v>76</v>
      </c>
      <c r="B77" s="17" t="s">
        <v>62</v>
      </c>
      <c r="C77" s="32" t="s">
        <v>57</v>
      </c>
      <c r="D77" s="32" t="s">
        <v>564</v>
      </c>
      <c r="E77" s="39" t="s">
        <v>66</v>
      </c>
      <c r="F77" s="64">
        <v>40</v>
      </c>
      <c r="G77" s="64">
        <f>F77*26</f>
        <v>1040</v>
      </c>
      <c r="H77" s="34">
        <v>0.1</v>
      </c>
      <c r="I77" s="75">
        <f t="shared" si="1"/>
        <v>36</v>
      </c>
      <c r="J77" s="75">
        <f>I77*26</f>
        <v>936</v>
      </c>
      <c r="K77" s="32" t="s">
        <v>565</v>
      </c>
      <c r="L77" s="32">
        <v>56</v>
      </c>
      <c r="M77" s="32">
        <v>8</v>
      </c>
      <c r="N77" s="32">
        <v>48</v>
      </c>
      <c r="O77" s="32" t="s">
        <v>566</v>
      </c>
      <c r="P77" s="32" t="s">
        <v>567</v>
      </c>
      <c r="Q77" s="35" t="s">
        <v>568</v>
      </c>
      <c r="R77" s="36">
        <v>8754443223</v>
      </c>
      <c r="S77" s="36" t="s">
        <v>569</v>
      </c>
      <c r="T77" s="36" t="s">
        <v>570</v>
      </c>
    </row>
    <row r="78" spans="1:20" ht="56.25" customHeight="1" x14ac:dyDescent="0.2">
      <c r="A78" s="17">
        <v>77</v>
      </c>
      <c r="B78" s="17" t="s">
        <v>62</v>
      </c>
      <c r="C78" s="32" t="s">
        <v>57</v>
      </c>
      <c r="D78" s="32" t="s">
        <v>571</v>
      </c>
      <c r="E78" s="33" t="s">
        <v>68</v>
      </c>
      <c r="F78" s="64">
        <v>10</v>
      </c>
      <c r="G78" s="64">
        <f t="shared" ref="G78:G79" si="29">F78*12</f>
        <v>120</v>
      </c>
      <c r="H78" s="34">
        <v>0.4</v>
      </c>
      <c r="I78" s="64">
        <f t="shared" si="1"/>
        <v>6</v>
      </c>
      <c r="J78" s="64">
        <f t="shared" ref="J78:J79" si="30">I78*12</f>
        <v>72</v>
      </c>
      <c r="K78" s="32" t="s">
        <v>572</v>
      </c>
      <c r="L78" s="32">
        <v>28</v>
      </c>
      <c r="M78" s="32">
        <v>0</v>
      </c>
      <c r="N78" s="32" t="s">
        <v>573</v>
      </c>
      <c r="O78" s="32" t="s">
        <v>574</v>
      </c>
      <c r="P78" s="32" t="s">
        <v>575</v>
      </c>
      <c r="Q78" s="35" t="s">
        <v>576</v>
      </c>
      <c r="R78" s="35" t="s">
        <v>577</v>
      </c>
      <c r="S78" s="36" t="s">
        <v>578</v>
      </c>
      <c r="T78" s="36" t="s">
        <v>579</v>
      </c>
    </row>
    <row r="79" spans="1:20" ht="56.25" customHeight="1" x14ac:dyDescent="0.2">
      <c r="A79" s="17">
        <v>78</v>
      </c>
      <c r="B79" s="17" t="s">
        <v>62</v>
      </c>
      <c r="C79" s="32" t="s">
        <v>57</v>
      </c>
      <c r="D79" s="32" t="s">
        <v>580</v>
      </c>
      <c r="E79" s="33" t="s">
        <v>68</v>
      </c>
      <c r="F79" s="64">
        <v>20</v>
      </c>
      <c r="G79" s="64">
        <f t="shared" si="29"/>
        <v>240</v>
      </c>
      <c r="H79" s="34">
        <v>0.15</v>
      </c>
      <c r="I79" s="64">
        <f t="shared" si="1"/>
        <v>17</v>
      </c>
      <c r="J79" s="64">
        <f t="shared" si="30"/>
        <v>204</v>
      </c>
      <c r="K79" s="32" t="s">
        <v>581</v>
      </c>
      <c r="L79" s="32">
        <v>36</v>
      </c>
      <c r="M79" s="32">
        <v>4</v>
      </c>
      <c r="N79" s="32">
        <v>32</v>
      </c>
      <c r="O79" s="32" t="s">
        <v>582</v>
      </c>
      <c r="P79" s="32" t="s">
        <v>206</v>
      </c>
      <c r="Q79" s="36"/>
      <c r="R79" s="36">
        <v>9444208158</v>
      </c>
      <c r="S79" s="36" t="s">
        <v>583</v>
      </c>
      <c r="T79" s="36" t="s">
        <v>584</v>
      </c>
    </row>
    <row r="80" spans="1:20" ht="56.25" customHeight="1" x14ac:dyDescent="0.2">
      <c r="A80" s="17">
        <v>79</v>
      </c>
      <c r="B80" s="17" t="s">
        <v>62</v>
      </c>
      <c r="C80" s="32" t="s">
        <v>58</v>
      </c>
      <c r="D80" s="32" t="s">
        <v>585</v>
      </c>
      <c r="E80" s="39" t="s">
        <v>66</v>
      </c>
      <c r="F80" s="64">
        <v>40</v>
      </c>
      <c r="G80" s="64">
        <f>F80*26</f>
        <v>1040</v>
      </c>
      <c r="H80" s="34">
        <v>0.13</v>
      </c>
      <c r="I80" s="75">
        <f t="shared" si="1"/>
        <v>34.799999999999997</v>
      </c>
      <c r="J80" s="75">
        <f>I80*26</f>
        <v>904.8</v>
      </c>
      <c r="K80" s="32" t="s">
        <v>586</v>
      </c>
      <c r="L80" s="32">
        <v>116</v>
      </c>
      <c r="M80" s="32">
        <v>116</v>
      </c>
      <c r="N80" s="32">
        <v>0</v>
      </c>
      <c r="O80" s="32" t="s">
        <v>587</v>
      </c>
      <c r="P80" s="32" t="s">
        <v>151</v>
      </c>
      <c r="Q80" s="35" t="s">
        <v>152</v>
      </c>
      <c r="R80" s="36">
        <v>9789977822</v>
      </c>
      <c r="S80" s="36" t="s">
        <v>156</v>
      </c>
      <c r="T80" s="36" t="s">
        <v>153</v>
      </c>
    </row>
    <row r="81" spans="1:20" ht="56.25" customHeight="1" x14ac:dyDescent="0.2">
      <c r="A81" s="17">
        <v>80</v>
      </c>
      <c r="B81" s="17" t="s">
        <v>62</v>
      </c>
      <c r="C81" s="32" t="s">
        <v>58</v>
      </c>
      <c r="D81" s="32" t="s">
        <v>588</v>
      </c>
      <c r="E81" s="33" t="s">
        <v>68</v>
      </c>
      <c r="F81" s="64">
        <v>40</v>
      </c>
      <c r="G81" s="64">
        <f>F81*12</f>
        <v>480</v>
      </c>
      <c r="H81" s="34">
        <v>0.1</v>
      </c>
      <c r="I81" s="64">
        <f t="shared" si="1"/>
        <v>36</v>
      </c>
      <c r="J81" s="64">
        <f>I81*12</f>
        <v>432</v>
      </c>
      <c r="K81" s="32" t="s">
        <v>589</v>
      </c>
      <c r="L81" s="32">
        <v>68</v>
      </c>
      <c r="M81" s="32" t="s">
        <v>167</v>
      </c>
      <c r="N81" s="32">
        <v>32</v>
      </c>
      <c r="O81" s="32" t="s">
        <v>590</v>
      </c>
      <c r="P81" s="32" t="s">
        <v>132</v>
      </c>
      <c r="Q81" s="36" t="s">
        <v>591</v>
      </c>
      <c r="R81" s="36">
        <v>7550183899</v>
      </c>
      <c r="S81" s="36" t="s">
        <v>263</v>
      </c>
      <c r="T81" s="36" t="s">
        <v>264</v>
      </c>
    </row>
    <row r="82" spans="1:20" ht="56.25" customHeight="1" x14ac:dyDescent="0.2">
      <c r="A82" s="17">
        <v>81</v>
      </c>
      <c r="B82" s="17" t="s">
        <v>62</v>
      </c>
      <c r="C82" s="32" t="s">
        <v>58</v>
      </c>
      <c r="D82" s="32" t="s">
        <v>592</v>
      </c>
      <c r="E82" s="39" t="s">
        <v>65</v>
      </c>
      <c r="F82" s="64">
        <v>25</v>
      </c>
      <c r="G82" s="64">
        <f>F82*6</f>
        <v>150</v>
      </c>
      <c r="H82" s="34">
        <v>0.05</v>
      </c>
      <c r="I82" s="64">
        <f t="shared" si="1"/>
        <v>23.75</v>
      </c>
      <c r="J82" s="75">
        <f>I82*6</f>
        <v>142.5</v>
      </c>
      <c r="K82" s="32" t="s">
        <v>593</v>
      </c>
      <c r="L82" s="32">
        <v>100</v>
      </c>
      <c r="M82" s="32">
        <v>100</v>
      </c>
      <c r="N82" s="32">
        <v>0</v>
      </c>
      <c r="O82" s="32" t="s">
        <v>594</v>
      </c>
      <c r="P82" s="32" t="s">
        <v>521</v>
      </c>
      <c r="Q82" s="35" t="s">
        <v>218</v>
      </c>
      <c r="R82" s="36">
        <v>9566198016</v>
      </c>
      <c r="S82" s="36" t="s">
        <v>219</v>
      </c>
      <c r="T82" s="36" t="s">
        <v>220</v>
      </c>
    </row>
    <row r="83" spans="1:20" ht="56.25" customHeight="1" x14ac:dyDescent="0.2">
      <c r="A83" s="17">
        <v>82</v>
      </c>
      <c r="B83" s="17" t="s">
        <v>62</v>
      </c>
      <c r="C83" s="32" t="s">
        <v>58</v>
      </c>
      <c r="D83" s="32" t="s">
        <v>595</v>
      </c>
      <c r="E83" s="39" t="s">
        <v>66</v>
      </c>
      <c r="F83" s="64">
        <v>30</v>
      </c>
      <c r="G83" s="64">
        <f>F83*26</f>
        <v>780</v>
      </c>
      <c r="H83" s="44">
        <v>0.1133</v>
      </c>
      <c r="I83" s="75">
        <f t="shared" si="1"/>
        <v>26.600999999999999</v>
      </c>
      <c r="J83" s="75">
        <f>I83*26</f>
        <v>691.62599999999998</v>
      </c>
      <c r="K83" s="32" t="s">
        <v>596</v>
      </c>
      <c r="L83" s="32">
        <v>84</v>
      </c>
      <c r="M83" s="32" t="s">
        <v>515</v>
      </c>
      <c r="N83" s="32">
        <v>0</v>
      </c>
      <c r="O83" s="32" t="s">
        <v>320</v>
      </c>
      <c r="P83" s="32" t="s">
        <v>597</v>
      </c>
      <c r="Q83" s="36" t="s">
        <v>598</v>
      </c>
      <c r="R83" s="36">
        <v>9840990508</v>
      </c>
      <c r="S83" s="36" t="s">
        <v>187</v>
      </c>
      <c r="T83" s="36" t="s">
        <v>188</v>
      </c>
    </row>
    <row r="84" spans="1:20" ht="56.25" customHeight="1" x14ac:dyDescent="0.2">
      <c r="A84" s="17">
        <v>83</v>
      </c>
      <c r="B84" s="17" t="s">
        <v>62</v>
      </c>
      <c r="C84" s="32" t="s">
        <v>58</v>
      </c>
      <c r="D84" s="32" t="s">
        <v>599</v>
      </c>
      <c r="E84" s="33" t="s">
        <v>68</v>
      </c>
      <c r="F84" s="64">
        <v>20</v>
      </c>
      <c r="G84" s="64">
        <f>F84*12</f>
        <v>240</v>
      </c>
      <c r="H84" s="34">
        <v>0.1</v>
      </c>
      <c r="I84" s="64">
        <f t="shared" si="1"/>
        <v>18</v>
      </c>
      <c r="J84" s="64">
        <f>I84*12</f>
        <v>216</v>
      </c>
      <c r="K84" s="32" t="s">
        <v>600</v>
      </c>
      <c r="L84" s="32">
        <v>36</v>
      </c>
      <c r="M84" s="32" t="s">
        <v>336</v>
      </c>
      <c r="N84" s="32">
        <v>16</v>
      </c>
      <c r="O84" s="32" t="s">
        <v>601</v>
      </c>
      <c r="P84" s="32" t="s">
        <v>602</v>
      </c>
      <c r="Q84" s="35" t="s">
        <v>603</v>
      </c>
      <c r="R84" s="36">
        <v>9952920801</v>
      </c>
      <c r="S84" s="36" t="s">
        <v>97</v>
      </c>
      <c r="T84" s="36" t="s">
        <v>98</v>
      </c>
    </row>
    <row r="85" spans="1:20" ht="56.25" customHeight="1" x14ac:dyDescent="0.2">
      <c r="A85" s="17">
        <v>84</v>
      </c>
      <c r="B85" s="17" t="s">
        <v>62</v>
      </c>
      <c r="C85" s="32" t="s">
        <v>58</v>
      </c>
      <c r="D85" s="32" t="s">
        <v>604</v>
      </c>
      <c r="E85" s="33" t="s">
        <v>71</v>
      </c>
      <c r="F85" s="64">
        <v>12</v>
      </c>
      <c r="G85" s="64">
        <f>F85*52</f>
        <v>624</v>
      </c>
      <c r="H85" s="37">
        <v>0</v>
      </c>
      <c r="I85" s="75">
        <f t="shared" si="1"/>
        <v>12</v>
      </c>
      <c r="J85" s="75">
        <f>I85*52</f>
        <v>624</v>
      </c>
      <c r="K85" s="32" t="s">
        <v>605</v>
      </c>
      <c r="L85" s="32">
        <v>52</v>
      </c>
      <c r="M85" s="32">
        <v>52</v>
      </c>
      <c r="N85" s="32">
        <v>0</v>
      </c>
      <c r="O85" s="32" t="s">
        <v>606</v>
      </c>
      <c r="P85" s="32" t="s">
        <v>607</v>
      </c>
      <c r="Q85" s="36"/>
      <c r="R85" s="40">
        <v>9941915027</v>
      </c>
      <c r="S85" s="36" t="s">
        <v>608</v>
      </c>
      <c r="T85" s="36" t="s">
        <v>609</v>
      </c>
    </row>
    <row r="86" spans="1:20" ht="56.25" customHeight="1" x14ac:dyDescent="0.2">
      <c r="A86" s="17">
        <v>85</v>
      </c>
      <c r="B86" s="17" t="s">
        <v>62</v>
      </c>
      <c r="C86" s="32" t="s">
        <v>58</v>
      </c>
      <c r="D86" s="32" t="s">
        <v>610</v>
      </c>
      <c r="E86" s="33" t="s">
        <v>68</v>
      </c>
      <c r="F86" s="64">
        <v>10</v>
      </c>
      <c r="G86" s="64">
        <f>F86*12</f>
        <v>120</v>
      </c>
      <c r="H86" s="34">
        <v>0.2</v>
      </c>
      <c r="I86" s="64">
        <f t="shared" si="1"/>
        <v>8</v>
      </c>
      <c r="J86" s="64">
        <f>I86*12</f>
        <v>96</v>
      </c>
      <c r="K86" s="32" t="s">
        <v>611</v>
      </c>
      <c r="L86" s="32">
        <v>36</v>
      </c>
      <c r="M86" s="32">
        <v>36</v>
      </c>
      <c r="N86" s="32">
        <v>0</v>
      </c>
      <c r="O86" s="32" t="s">
        <v>376</v>
      </c>
      <c r="P86" s="32" t="s">
        <v>612</v>
      </c>
      <c r="Q86" s="35" t="s">
        <v>613</v>
      </c>
      <c r="R86" s="35" t="s">
        <v>614</v>
      </c>
      <c r="S86" s="36" t="s">
        <v>615</v>
      </c>
      <c r="T86" s="36" t="s">
        <v>616</v>
      </c>
    </row>
    <row r="87" spans="1:20" ht="56.25" customHeight="1" x14ac:dyDescent="0.2">
      <c r="A87" s="17">
        <v>86</v>
      </c>
      <c r="B87" s="17" t="s">
        <v>62</v>
      </c>
      <c r="C87" s="56" t="s">
        <v>49</v>
      </c>
      <c r="D87" s="56" t="s">
        <v>617</v>
      </c>
      <c r="E87" s="39" t="s">
        <v>64</v>
      </c>
      <c r="F87" s="64">
        <v>275</v>
      </c>
      <c r="G87" s="64">
        <v>275</v>
      </c>
      <c r="H87" s="34">
        <v>0.1</v>
      </c>
      <c r="I87" s="75">
        <f t="shared" si="1"/>
        <v>247.5</v>
      </c>
      <c r="J87" s="75">
        <v>247.5</v>
      </c>
      <c r="K87" s="56" t="s">
        <v>618</v>
      </c>
      <c r="L87" s="37">
        <v>800</v>
      </c>
      <c r="M87" s="37">
        <v>15</v>
      </c>
      <c r="N87" s="37">
        <v>785</v>
      </c>
      <c r="O87" s="37" t="s">
        <v>619</v>
      </c>
      <c r="P87" s="37" t="s">
        <v>620</v>
      </c>
      <c r="Q87" s="56"/>
      <c r="R87" s="37">
        <v>9840699497</v>
      </c>
      <c r="S87" s="56" t="s">
        <v>621</v>
      </c>
      <c r="T87" s="36"/>
    </row>
    <row r="88" spans="1:20" ht="56.25" customHeight="1" x14ac:dyDescent="0.2">
      <c r="A88" s="17">
        <v>87</v>
      </c>
      <c r="B88" s="17" t="s">
        <v>62</v>
      </c>
      <c r="C88" s="56" t="s">
        <v>49</v>
      </c>
      <c r="D88" s="56" t="s">
        <v>622</v>
      </c>
      <c r="E88" s="39" t="s">
        <v>64</v>
      </c>
      <c r="F88" s="64">
        <v>290</v>
      </c>
      <c r="G88" s="64">
        <v>290</v>
      </c>
      <c r="H88" s="34">
        <v>0.25</v>
      </c>
      <c r="I88" s="75">
        <f t="shared" si="1"/>
        <v>217.5</v>
      </c>
      <c r="J88" s="75">
        <v>217.5</v>
      </c>
      <c r="K88" s="56" t="s">
        <v>472</v>
      </c>
      <c r="L88" s="37">
        <v>1124</v>
      </c>
      <c r="M88" s="37" t="s">
        <v>623</v>
      </c>
      <c r="N88" s="37" t="s">
        <v>624</v>
      </c>
      <c r="O88" s="37" t="s">
        <v>625</v>
      </c>
      <c r="P88" s="37" t="s">
        <v>626</v>
      </c>
      <c r="Q88" s="56"/>
      <c r="R88" s="37" t="s">
        <v>627</v>
      </c>
      <c r="S88" s="56" t="s">
        <v>281</v>
      </c>
      <c r="T88" s="36"/>
    </row>
    <row r="89" spans="1:20" ht="56.25" customHeight="1" x14ac:dyDescent="0.2">
      <c r="A89" s="17">
        <v>88</v>
      </c>
      <c r="B89" s="17" t="s">
        <v>62</v>
      </c>
      <c r="C89" s="56" t="s">
        <v>52</v>
      </c>
      <c r="D89" s="56" t="s">
        <v>628</v>
      </c>
      <c r="E89" s="79" t="s">
        <v>629</v>
      </c>
      <c r="F89" s="64">
        <v>500</v>
      </c>
      <c r="G89" s="64">
        <f>F89*2</f>
        <v>1000</v>
      </c>
      <c r="H89" s="34">
        <v>0.25</v>
      </c>
      <c r="I89" s="64">
        <f t="shared" si="1"/>
        <v>375</v>
      </c>
      <c r="J89" s="64">
        <f>I89*2</f>
        <v>750</v>
      </c>
      <c r="K89" s="56" t="s">
        <v>630</v>
      </c>
      <c r="L89" s="37" t="s">
        <v>631</v>
      </c>
      <c r="M89" s="37" t="s">
        <v>632</v>
      </c>
      <c r="N89" s="37" t="s">
        <v>116</v>
      </c>
      <c r="O89" s="37" t="s">
        <v>633</v>
      </c>
      <c r="P89" s="37" t="s">
        <v>634</v>
      </c>
      <c r="Q89" s="56"/>
      <c r="R89" s="37">
        <v>9842647101</v>
      </c>
      <c r="S89" s="80" t="s">
        <v>635</v>
      </c>
      <c r="T89" s="36"/>
    </row>
    <row r="90" spans="1:20" ht="56.25" customHeight="1" x14ac:dyDescent="0.2">
      <c r="A90" s="17">
        <v>89</v>
      </c>
      <c r="B90" s="17" t="s">
        <v>62</v>
      </c>
      <c r="C90" s="56" t="s">
        <v>52</v>
      </c>
      <c r="D90" s="56" t="s">
        <v>636</v>
      </c>
      <c r="E90" s="33" t="s">
        <v>68</v>
      </c>
      <c r="F90" s="64">
        <v>20</v>
      </c>
      <c r="G90" s="64">
        <f t="shared" ref="G90:G93" si="31">F90*12</f>
        <v>240</v>
      </c>
      <c r="H90" s="37">
        <v>0</v>
      </c>
      <c r="I90" s="64">
        <f t="shared" si="1"/>
        <v>20</v>
      </c>
      <c r="J90" s="64">
        <f t="shared" ref="J90:J93" si="32">I90*12</f>
        <v>240</v>
      </c>
      <c r="K90" s="56" t="s">
        <v>637</v>
      </c>
      <c r="L90" s="37">
        <v>88</v>
      </c>
      <c r="M90" s="37">
        <v>4</v>
      </c>
      <c r="N90" s="37">
        <v>84</v>
      </c>
      <c r="O90" s="37" t="s">
        <v>638</v>
      </c>
      <c r="P90" s="37" t="s">
        <v>639</v>
      </c>
      <c r="Q90" s="37" t="s">
        <v>640</v>
      </c>
      <c r="R90" s="37">
        <v>9868375985</v>
      </c>
      <c r="S90" s="56" t="s">
        <v>641</v>
      </c>
      <c r="T90" s="36"/>
    </row>
    <row r="91" spans="1:20" ht="56.25" customHeight="1" x14ac:dyDescent="0.2">
      <c r="A91" s="17">
        <v>90</v>
      </c>
      <c r="B91" s="17" t="s">
        <v>62</v>
      </c>
      <c r="C91" s="56" t="s">
        <v>53</v>
      </c>
      <c r="D91" s="56" t="s">
        <v>642</v>
      </c>
      <c r="E91" s="33" t="s">
        <v>68</v>
      </c>
      <c r="F91" s="64">
        <v>15</v>
      </c>
      <c r="G91" s="64">
        <f t="shared" si="31"/>
        <v>180</v>
      </c>
      <c r="H91" s="34">
        <v>0.25</v>
      </c>
      <c r="I91" s="64">
        <f t="shared" si="1"/>
        <v>11.25</v>
      </c>
      <c r="J91" s="64">
        <f t="shared" si="32"/>
        <v>135</v>
      </c>
      <c r="K91" s="56" t="s">
        <v>643</v>
      </c>
      <c r="L91" s="37">
        <v>44</v>
      </c>
      <c r="M91" s="37">
        <v>4</v>
      </c>
      <c r="N91" s="37">
        <v>40</v>
      </c>
      <c r="O91" s="37" t="s">
        <v>644</v>
      </c>
      <c r="P91" s="37" t="s">
        <v>240</v>
      </c>
      <c r="Q91" s="37" t="s">
        <v>645</v>
      </c>
      <c r="R91" s="37">
        <v>9842166097</v>
      </c>
      <c r="S91" s="56" t="s">
        <v>646</v>
      </c>
      <c r="T91" s="36"/>
    </row>
    <row r="92" spans="1:20" ht="56.25" customHeight="1" x14ac:dyDescent="0.2">
      <c r="A92" s="17">
        <v>91</v>
      </c>
      <c r="B92" s="17" t="s">
        <v>62</v>
      </c>
      <c r="C92" s="56" t="s">
        <v>54</v>
      </c>
      <c r="D92" s="56" t="s">
        <v>647</v>
      </c>
      <c r="E92" s="33" t="s">
        <v>68</v>
      </c>
      <c r="F92" s="64">
        <v>30</v>
      </c>
      <c r="G92" s="64">
        <f t="shared" si="31"/>
        <v>360</v>
      </c>
      <c r="H92" s="34">
        <v>0.1</v>
      </c>
      <c r="I92" s="64">
        <f t="shared" si="1"/>
        <v>27</v>
      </c>
      <c r="J92" s="64">
        <f t="shared" si="32"/>
        <v>324</v>
      </c>
      <c r="K92" s="56" t="s">
        <v>648</v>
      </c>
      <c r="L92" s="37">
        <v>56</v>
      </c>
      <c r="M92" s="37">
        <v>8</v>
      </c>
      <c r="N92" s="37">
        <v>48</v>
      </c>
      <c r="O92" s="37" t="s">
        <v>649</v>
      </c>
      <c r="P92" s="37" t="s">
        <v>650</v>
      </c>
      <c r="Q92" s="56"/>
      <c r="R92" s="37">
        <v>9444960935</v>
      </c>
      <c r="S92" s="80" t="s">
        <v>651</v>
      </c>
      <c r="T92" s="36"/>
    </row>
    <row r="93" spans="1:20" ht="56.25" customHeight="1" x14ac:dyDescent="0.2">
      <c r="A93" s="17">
        <v>92</v>
      </c>
      <c r="B93" s="17" t="s">
        <v>62</v>
      </c>
      <c r="C93" s="56" t="s">
        <v>54</v>
      </c>
      <c r="D93" s="56" t="s">
        <v>652</v>
      </c>
      <c r="E93" s="33" t="s">
        <v>68</v>
      </c>
      <c r="F93" s="64">
        <v>45</v>
      </c>
      <c r="G93" s="64">
        <f t="shared" si="31"/>
        <v>540</v>
      </c>
      <c r="H93" s="34">
        <v>0.1</v>
      </c>
      <c r="I93" s="64">
        <f t="shared" si="1"/>
        <v>40.5</v>
      </c>
      <c r="J93" s="64">
        <f t="shared" si="32"/>
        <v>486</v>
      </c>
      <c r="K93" s="56" t="s">
        <v>653</v>
      </c>
      <c r="L93" s="37" t="s">
        <v>654</v>
      </c>
      <c r="M93" s="37">
        <v>8</v>
      </c>
      <c r="N93" s="37" t="s">
        <v>655</v>
      </c>
      <c r="O93" s="56"/>
      <c r="P93" s="56"/>
      <c r="Q93" s="56"/>
      <c r="R93" s="37">
        <v>9444477587</v>
      </c>
      <c r="S93" s="56" t="s">
        <v>656</v>
      </c>
      <c r="T93" s="36"/>
    </row>
    <row r="94" spans="1:20" ht="56.25" customHeight="1" x14ac:dyDescent="0.2">
      <c r="A94" s="17">
        <v>93</v>
      </c>
      <c r="B94" s="17" t="s">
        <v>62</v>
      </c>
      <c r="C94" s="56" t="s">
        <v>54</v>
      </c>
      <c r="D94" s="56" t="s">
        <v>657</v>
      </c>
      <c r="E94" s="39" t="s">
        <v>65</v>
      </c>
      <c r="F94" s="64">
        <v>80</v>
      </c>
      <c r="G94" s="64">
        <f>F94*6</f>
        <v>480</v>
      </c>
      <c r="H94" s="34">
        <v>0.25</v>
      </c>
      <c r="I94" s="64">
        <f t="shared" si="1"/>
        <v>60</v>
      </c>
      <c r="J94" s="75">
        <f>I94*6</f>
        <v>360</v>
      </c>
      <c r="K94" s="56" t="s">
        <v>658</v>
      </c>
      <c r="L94" s="37">
        <v>64</v>
      </c>
      <c r="M94" s="37">
        <v>4</v>
      </c>
      <c r="N94" s="37">
        <v>60</v>
      </c>
      <c r="O94" s="37" t="s">
        <v>659</v>
      </c>
      <c r="P94" s="37" t="s">
        <v>660</v>
      </c>
      <c r="Q94" s="56"/>
      <c r="R94" s="37" t="s">
        <v>661</v>
      </c>
      <c r="S94" s="56" t="s">
        <v>662</v>
      </c>
      <c r="T94" s="36"/>
    </row>
    <row r="95" spans="1:20" ht="56.25" customHeight="1" x14ac:dyDescent="0.2">
      <c r="A95" s="17">
        <v>94</v>
      </c>
      <c r="B95" s="17" t="s">
        <v>62</v>
      </c>
      <c r="C95" s="56" t="s">
        <v>54</v>
      </c>
      <c r="D95" s="56" t="s">
        <v>663</v>
      </c>
      <c r="E95" s="33" t="s">
        <v>69</v>
      </c>
      <c r="F95" s="64">
        <v>75</v>
      </c>
      <c r="G95" s="64">
        <f>F95*4</f>
        <v>300</v>
      </c>
      <c r="H95" s="34">
        <v>0.2</v>
      </c>
      <c r="I95" s="75">
        <f t="shared" si="1"/>
        <v>60</v>
      </c>
      <c r="J95" s="64">
        <f>I95*4</f>
        <v>240</v>
      </c>
      <c r="K95" s="81" t="s">
        <v>664</v>
      </c>
      <c r="L95" s="82">
        <v>116</v>
      </c>
      <c r="M95" s="82" t="s">
        <v>665</v>
      </c>
      <c r="N95" s="82">
        <v>112</v>
      </c>
      <c r="O95" s="82" t="s">
        <v>666</v>
      </c>
      <c r="P95" s="82" t="s">
        <v>620</v>
      </c>
      <c r="Q95" s="37" t="s">
        <v>667</v>
      </c>
      <c r="R95" s="37" t="s">
        <v>668</v>
      </c>
      <c r="S95" s="56" t="s">
        <v>669</v>
      </c>
      <c r="T95" s="36"/>
    </row>
    <row r="96" spans="1:20" ht="56.25" customHeight="1" x14ac:dyDescent="0.2">
      <c r="A96" s="17">
        <v>95</v>
      </c>
      <c r="B96" s="17" t="s">
        <v>62</v>
      </c>
      <c r="C96" s="56" t="s">
        <v>54</v>
      </c>
      <c r="D96" s="56" t="s">
        <v>670</v>
      </c>
      <c r="E96" s="79" t="s">
        <v>629</v>
      </c>
      <c r="F96" s="64">
        <v>200</v>
      </c>
      <c r="G96" s="64">
        <f>F96*2</f>
        <v>400</v>
      </c>
      <c r="H96" s="34">
        <v>0.15</v>
      </c>
      <c r="I96" s="64">
        <f t="shared" si="1"/>
        <v>170</v>
      </c>
      <c r="J96" s="64">
        <f>I96*2</f>
        <v>340</v>
      </c>
      <c r="K96" s="56" t="s">
        <v>76</v>
      </c>
      <c r="L96" s="37">
        <v>176</v>
      </c>
      <c r="M96" s="37" t="s">
        <v>671</v>
      </c>
      <c r="N96" s="37">
        <v>176</v>
      </c>
      <c r="O96" s="37" t="s">
        <v>672</v>
      </c>
      <c r="P96" s="37" t="s">
        <v>673</v>
      </c>
      <c r="Q96" s="56"/>
      <c r="R96" s="37" t="s">
        <v>674</v>
      </c>
      <c r="S96" s="56" t="s">
        <v>675</v>
      </c>
      <c r="T96" s="36"/>
    </row>
    <row r="97" spans="1:20" ht="56.25" customHeight="1" x14ac:dyDescent="0.2">
      <c r="A97" s="17">
        <v>96</v>
      </c>
      <c r="B97" s="17" t="s">
        <v>62</v>
      </c>
      <c r="C97" s="56" t="s">
        <v>54</v>
      </c>
      <c r="D97" s="56" t="s">
        <v>676</v>
      </c>
      <c r="E97" s="33" t="s">
        <v>68</v>
      </c>
      <c r="F97" s="64">
        <v>30</v>
      </c>
      <c r="G97" s="64">
        <f>F97*12</f>
        <v>360</v>
      </c>
      <c r="H97" s="37"/>
      <c r="I97" s="64">
        <f t="shared" si="1"/>
        <v>30</v>
      </c>
      <c r="J97" s="64">
        <f>I97*12</f>
        <v>360</v>
      </c>
      <c r="K97" s="56" t="s">
        <v>472</v>
      </c>
      <c r="L97" s="56"/>
      <c r="M97" s="56"/>
      <c r="N97" s="56"/>
      <c r="O97" s="56"/>
      <c r="P97" s="56"/>
      <c r="Q97" s="56"/>
      <c r="R97" s="37" t="s">
        <v>677</v>
      </c>
      <c r="S97" s="56" t="s">
        <v>678</v>
      </c>
      <c r="T97" s="36"/>
    </row>
    <row r="98" spans="1:20" ht="56.25" customHeight="1" x14ac:dyDescent="0.2">
      <c r="A98" s="17">
        <v>97</v>
      </c>
      <c r="B98" s="17" t="s">
        <v>62</v>
      </c>
      <c r="C98" s="56" t="s">
        <v>54</v>
      </c>
      <c r="D98" s="56" t="s">
        <v>679</v>
      </c>
      <c r="E98" s="79" t="s">
        <v>629</v>
      </c>
      <c r="F98" s="64">
        <v>200</v>
      </c>
      <c r="G98" s="64">
        <f>F98*2</f>
        <v>400</v>
      </c>
      <c r="H98" s="34">
        <v>0.2</v>
      </c>
      <c r="I98" s="64">
        <f t="shared" si="1"/>
        <v>160</v>
      </c>
      <c r="J98" s="64">
        <f>I98*2</f>
        <v>320</v>
      </c>
      <c r="K98" s="56" t="s">
        <v>680</v>
      </c>
      <c r="L98" s="37">
        <v>196</v>
      </c>
      <c r="M98" s="37">
        <v>4</v>
      </c>
      <c r="N98" s="37">
        <v>192</v>
      </c>
      <c r="O98" s="37" t="s">
        <v>681</v>
      </c>
      <c r="P98" s="37" t="s">
        <v>206</v>
      </c>
      <c r="Q98" s="37" t="s">
        <v>682</v>
      </c>
      <c r="R98" s="37" t="s">
        <v>683</v>
      </c>
      <c r="S98" s="56" t="s">
        <v>684</v>
      </c>
      <c r="T98" s="36"/>
    </row>
    <row r="99" spans="1:20" ht="56.25" customHeight="1" x14ac:dyDescent="0.2">
      <c r="A99" s="17">
        <v>98</v>
      </c>
      <c r="B99" s="17" t="s">
        <v>62</v>
      </c>
      <c r="C99" s="56" t="s">
        <v>54</v>
      </c>
      <c r="D99" s="56" t="s">
        <v>685</v>
      </c>
      <c r="E99" s="33" t="s">
        <v>68</v>
      </c>
      <c r="F99" s="64">
        <v>50</v>
      </c>
      <c r="G99" s="64">
        <f>F99*12</f>
        <v>600</v>
      </c>
      <c r="H99" s="34">
        <v>0.1</v>
      </c>
      <c r="I99" s="64">
        <f t="shared" si="1"/>
        <v>45</v>
      </c>
      <c r="J99" s="64">
        <f>I99*12</f>
        <v>540</v>
      </c>
      <c r="K99" s="56" t="s">
        <v>686</v>
      </c>
      <c r="L99" s="37">
        <v>84</v>
      </c>
      <c r="M99" s="37">
        <v>4</v>
      </c>
      <c r="N99" s="37">
        <v>80</v>
      </c>
      <c r="O99" s="37" t="s">
        <v>687</v>
      </c>
      <c r="P99" s="37" t="s">
        <v>688</v>
      </c>
      <c r="Q99" s="37" t="s">
        <v>689</v>
      </c>
      <c r="R99" s="37" t="s">
        <v>690</v>
      </c>
      <c r="S99" s="56" t="s">
        <v>691</v>
      </c>
      <c r="T99" s="36"/>
    </row>
    <row r="100" spans="1:20" ht="56.25" customHeight="1" x14ac:dyDescent="0.2">
      <c r="A100" s="17">
        <v>99</v>
      </c>
      <c r="B100" s="17" t="s">
        <v>62</v>
      </c>
      <c r="C100" s="56" t="s">
        <v>54</v>
      </c>
      <c r="D100" s="56" t="s">
        <v>692</v>
      </c>
      <c r="E100" s="33" t="s">
        <v>69</v>
      </c>
      <c r="F100" s="64">
        <v>100</v>
      </c>
      <c r="G100" s="64">
        <f>F100*4</f>
        <v>400</v>
      </c>
      <c r="H100" s="34">
        <v>0.25</v>
      </c>
      <c r="I100" s="75">
        <f t="shared" si="1"/>
        <v>75</v>
      </c>
      <c r="J100" s="64">
        <f>I100*4</f>
        <v>300</v>
      </c>
      <c r="K100" s="56" t="s">
        <v>76</v>
      </c>
      <c r="L100" s="37">
        <v>100</v>
      </c>
      <c r="M100" s="37">
        <v>4</v>
      </c>
      <c r="N100" s="37">
        <v>96</v>
      </c>
      <c r="O100" s="37" t="s">
        <v>693</v>
      </c>
      <c r="P100" s="37" t="s">
        <v>694</v>
      </c>
      <c r="Q100" s="37" t="s">
        <v>695</v>
      </c>
      <c r="R100" s="37" t="s">
        <v>696</v>
      </c>
      <c r="S100" s="56" t="s">
        <v>697</v>
      </c>
      <c r="T100" s="36"/>
    </row>
    <row r="101" spans="1:20" ht="56.25" customHeight="1" x14ac:dyDescent="0.2">
      <c r="A101" s="17">
        <v>100</v>
      </c>
      <c r="B101" s="17" t="s">
        <v>62</v>
      </c>
      <c r="C101" s="56" t="s">
        <v>54</v>
      </c>
      <c r="D101" s="56" t="s">
        <v>698</v>
      </c>
      <c r="E101" s="33" t="s">
        <v>68</v>
      </c>
      <c r="F101" s="64">
        <v>25</v>
      </c>
      <c r="G101" s="64">
        <f t="shared" ref="G101:G102" si="33">F101*12</f>
        <v>300</v>
      </c>
      <c r="H101" s="34">
        <v>0.15</v>
      </c>
      <c r="I101" s="64">
        <f t="shared" si="1"/>
        <v>21.25</v>
      </c>
      <c r="J101" s="64">
        <f t="shared" ref="J101:J102" si="34">I101*12</f>
        <v>255</v>
      </c>
      <c r="K101" s="56" t="s">
        <v>699</v>
      </c>
      <c r="L101" s="34">
        <v>0.68</v>
      </c>
      <c r="M101" s="37">
        <v>4</v>
      </c>
      <c r="N101" s="37">
        <v>64</v>
      </c>
      <c r="O101" s="37" t="s">
        <v>700</v>
      </c>
      <c r="P101" s="37" t="s">
        <v>701</v>
      </c>
      <c r="Q101" s="37" t="s">
        <v>702</v>
      </c>
      <c r="R101" s="37" t="s">
        <v>703</v>
      </c>
      <c r="S101" s="56" t="s">
        <v>704</v>
      </c>
      <c r="T101" s="36"/>
    </row>
    <row r="102" spans="1:20" ht="56.25" customHeight="1" x14ac:dyDescent="0.2">
      <c r="A102" s="17">
        <v>101</v>
      </c>
      <c r="B102" s="17" t="s">
        <v>62</v>
      </c>
      <c r="C102" s="56" t="s">
        <v>54</v>
      </c>
      <c r="D102" s="56" t="s">
        <v>705</v>
      </c>
      <c r="E102" s="33" t="s">
        <v>68</v>
      </c>
      <c r="F102" s="64">
        <v>40</v>
      </c>
      <c r="G102" s="64">
        <f t="shared" si="33"/>
        <v>480</v>
      </c>
      <c r="H102" s="34">
        <v>0.2</v>
      </c>
      <c r="I102" s="64">
        <f t="shared" si="1"/>
        <v>32</v>
      </c>
      <c r="J102" s="64">
        <f t="shared" si="34"/>
        <v>384</v>
      </c>
      <c r="K102" s="56" t="s">
        <v>706</v>
      </c>
      <c r="L102" s="37" t="s">
        <v>707</v>
      </c>
      <c r="M102" s="37" t="s">
        <v>708</v>
      </c>
      <c r="N102" s="56"/>
      <c r="O102" s="37" t="s">
        <v>709</v>
      </c>
      <c r="P102" s="37" t="s">
        <v>710</v>
      </c>
      <c r="Q102" s="56"/>
      <c r="R102" s="37">
        <v>9444113205</v>
      </c>
      <c r="S102" s="56" t="s">
        <v>711</v>
      </c>
      <c r="T102" s="36"/>
    </row>
    <row r="103" spans="1:20" ht="56.25" customHeight="1" x14ac:dyDescent="0.2">
      <c r="A103" s="17">
        <v>102</v>
      </c>
      <c r="B103" s="17" t="s">
        <v>62</v>
      </c>
      <c r="C103" s="56" t="s">
        <v>54</v>
      </c>
      <c r="D103" s="56" t="s">
        <v>712</v>
      </c>
      <c r="E103" s="79" t="s">
        <v>629</v>
      </c>
      <c r="F103" s="64">
        <v>200</v>
      </c>
      <c r="G103" s="64">
        <f>F103*2</f>
        <v>400</v>
      </c>
      <c r="H103" s="34">
        <v>0.2</v>
      </c>
      <c r="I103" s="64">
        <f t="shared" si="1"/>
        <v>160</v>
      </c>
      <c r="J103" s="64">
        <f>I103*2</f>
        <v>320</v>
      </c>
      <c r="K103" s="56" t="s">
        <v>713</v>
      </c>
      <c r="L103" s="37">
        <v>128</v>
      </c>
      <c r="M103" s="37">
        <v>0</v>
      </c>
      <c r="N103" s="37">
        <v>128</v>
      </c>
      <c r="O103" s="37" t="s">
        <v>466</v>
      </c>
      <c r="P103" s="37" t="s">
        <v>714</v>
      </c>
      <c r="Q103" s="56"/>
      <c r="R103" s="37" t="s">
        <v>715</v>
      </c>
      <c r="S103" s="56" t="s">
        <v>716</v>
      </c>
      <c r="T103" s="36"/>
    </row>
    <row r="104" spans="1:20" ht="56.25" customHeight="1" x14ac:dyDescent="0.2">
      <c r="A104" s="17">
        <v>103</v>
      </c>
      <c r="B104" s="17" t="s">
        <v>62</v>
      </c>
      <c r="C104" s="56" t="s">
        <v>54</v>
      </c>
      <c r="D104" s="56" t="s">
        <v>717</v>
      </c>
      <c r="E104" s="33" t="s">
        <v>69</v>
      </c>
      <c r="F104" s="64">
        <v>30</v>
      </c>
      <c r="G104" s="64">
        <f>F104*4</f>
        <v>120</v>
      </c>
      <c r="H104" s="34">
        <v>0.1</v>
      </c>
      <c r="I104" s="75">
        <f t="shared" si="1"/>
        <v>27</v>
      </c>
      <c r="J104" s="64">
        <f>I104*4</f>
        <v>108</v>
      </c>
      <c r="K104" s="56" t="s">
        <v>718</v>
      </c>
      <c r="L104" s="37">
        <v>68</v>
      </c>
      <c r="M104" s="37">
        <v>4</v>
      </c>
      <c r="N104" s="37">
        <v>64</v>
      </c>
      <c r="O104" s="37" t="s">
        <v>719</v>
      </c>
      <c r="P104" s="37" t="s">
        <v>720</v>
      </c>
      <c r="Q104" s="56"/>
      <c r="R104" s="37" t="s">
        <v>721</v>
      </c>
      <c r="S104" s="56" t="s">
        <v>722</v>
      </c>
      <c r="T104" s="36"/>
    </row>
    <row r="105" spans="1:20" ht="56.25" customHeight="1" x14ac:dyDescent="0.2">
      <c r="A105" s="17">
        <v>104</v>
      </c>
      <c r="B105" s="17" t="s">
        <v>62</v>
      </c>
      <c r="C105" s="56" t="s">
        <v>54</v>
      </c>
      <c r="D105" s="56" t="s">
        <v>723</v>
      </c>
      <c r="E105" s="79" t="s">
        <v>629</v>
      </c>
      <c r="F105" s="64">
        <v>200</v>
      </c>
      <c r="G105" s="64">
        <f>F105*2</f>
        <v>400</v>
      </c>
      <c r="H105" s="34">
        <v>0.2</v>
      </c>
      <c r="I105" s="64">
        <f t="shared" si="1"/>
        <v>160</v>
      </c>
      <c r="J105" s="64">
        <f>I105*2</f>
        <v>320</v>
      </c>
      <c r="K105" s="56" t="s">
        <v>76</v>
      </c>
      <c r="L105" s="37">
        <v>232</v>
      </c>
      <c r="M105" s="37">
        <v>4</v>
      </c>
      <c r="N105" s="37">
        <v>228</v>
      </c>
      <c r="O105" s="37" t="s">
        <v>466</v>
      </c>
      <c r="P105" s="37" t="s">
        <v>724</v>
      </c>
      <c r="Q105" s="56"/>
      <c r="R105" s="37" t="s">
        <v>725</v>
      </c>
      <c r="S105" s="56" t="s">
        <v>726</v>
      </c>
      <c r="T105" s="36"/>
    </row>
    <row r="106" spans="1:20" ht="56.25" customHeight="1" x14ac:dyDescent="0.2">
      <c r="A106" s="17">
        <v>105</v>
      </c>
      <c r="B106" s="17" t="s">
        <v>62</v>
      </c>
      <c r="C106" s="56" t="s">
        <v>54</v>
      </c>
      <c r="D106" s="56" t="s">
        <v>727</v>
      </c>
      <c r="E106" s="33" t="s">
        <v>69</v>
      </c>
      <c r="F106" s="64">
        <v>150</v>
      </c>
      <c r="G106" s="64">
        <f t="shared" ref="G106:G109" si="35">F106*4</f>
        <v>600</v>
      </c>
      <c r="H106" s="34">
        <v>0.2</v>
      </c>
      <c r="I106" s="75">
        <f t="shared" si="1"/>
        <v>120</v>
      </c>
      <c r="J106" s="64">
        <f t="shared" ref="J106:J109" si="36">I106*4</f>
        <v>480</v>
      </c>
      <c r="K106" s="56" t="s">
        <v>472</v>
      </c>
      <c r="L106" s="37">
        <v>128</v>
      </c>
      <c r="M106" s="37" t="s">
        <v>728</v>
      </c>
      <c r="N106" s="37">
        <v>128</v>
      </c>
      <c r="O106" s="37" t="s">
        <v>729</v>
      </c>
      <c r="P106" s="37" t="s">
        <v>730</v>
      </c>
      <c r="Q106" s="56"/>
      <c r="R106" s="37" t="s">
        <v>731</v>
      </c>
      <c r="S106" s="56" t="s">
        <v>732</v>
      </c>
      <c r="T106" s="36"/>
    </row>
    <row r="107" spans="1:20" ht="56.25" customHeight="1" x14ac:dyDescent="0.2">
      <c r="A107" s="17">
        <v>106</v>
      </c>
      <c r="B107" s="17" t="s">
        <v>62</v>
      </c>
      <c r="C107" s="56" t="s">
        <v>54</v>
      </c>
      <c r="D107" s="56" t="s">
        <v>733</v>
      </c>
      <c r="E107" s="33" t="s">
        <v>69</v>
      </c>
      <c r="F107" s="64">
        <v>50</v>
      </c>
      <c r="G107" s="64">
        <f t="shared" si="35"/>
        <v>200</v>
      </c>
      <c r="H107" s="34">
        <v>0.2</v>
      </c>
      <c r="I107" s="75">
        <f t="shared" si="1"/>
        <v>40</v>
      </c>
      <c r="J107" s="64">
        <f t="shared" si="36"/>
        <v>160</v>
      </c>
      <c r="K107" s="56" t="s">
        <v>734</v>
      </c>
      <c r="L107" s="37">
        <v>64</v>
      </c>
      <c r="M107" s="37" t="s">
        <v>735</v>
      </c>
      <c r="N107" s="37">
        <v>64</v>
      </c>
      <c r="O107" s="37" t="s">
        <v>736</v>
      </c>
      <c r="P107" s="37" t="s">
        <v>737</v>
      </c>
      <c r="Q107" s="37" t="s">
        <v>738</v>
      </c>
      <c r="R107" s="37" t="s">
        <v>739</v>
      </c>
      <c r="S107" s="56" t="s">
        <v>740</v>
      </c>
      <c r="T107" s="36"/>
    </row>
    <row r="108" spans="1:20" ht="56.25" customHeight="1" x14ac:dyDescent="0.2">
      <c r="A108" s="17">
        <v>107</v>
      </c>
      <c r="B108" s="17" t="s">
        <v>62</v>
      </c>
      <c r="C108" s="56" t="s">
        <v>54</v>
      </c>
      <c r="D108" s="56" t="s">
        <v>741</v>
      </c>
      <c r="E108" s="33" t="s">
        <v>69</v>
      </c>
      <c r="F108" s="64">
        <v>200</v>
      </c>
      <c r="G108" s="64">
        <f t="shared" si="35"/>
        <v>800</v>
      </c>
      <c r="H108" s="34">
        <v>0.3</v>
      </c>
      <c r="I108" s="75">
        <f t="shared" si="1"/>
        <v>140</v>
      </c>
      <c r="J108" s="64">
        <f t="shared" si="36"/>
        <v>560</v>
      </c>
      <c r="K108" s="56" t="s">
        <v>742</v>
      </c>
      <c r="L108" s="37">
        <v>160</v>
      </c>
      <c r="M108" s="37">
        <v>4</v>
      </c>
      <c r="N108" s="37">
        <v>156</v>
      </c>
      <c r="O108" s="37" t="s">
        <v>743</v>
      </c>
      <c r="P108" s="37" t="s">
        <v>206</v>
      </c>
      <c r="Q108" s="56"/>
      <c r="R108" s="37" t="s">
        <v>744</v>
      </c>
      <c r="S108" s="56" t="s">
        <v>745</v>
      </c>
      <c r="T108" s="36"/>
    </row>
    <row r="109" spans="1:20" ht="56.25" customHeight="1" x14ac:dyDescent="0.2">
      <c r="A109" s="17">
        <v>108</v>
      </c>
      <c r="B109" s="17" t="s">
        <v>62</v>
      </c>
      <c r="C109" s="56" t="s">
        <v>54</v>
      </c>
      <c r="D109" s="56" t="s">
        <v>746</v>
      </c>
      <c r="E109" s="33" t="s">
        <v>69</v>
      </c>
      <c r="F109" s="64">
        <v>75</v>
      </c>
      <c r="G109" s="64">
        <f t="shared" si="35"/>
        <v>300</v>
      </c>
      <c r="H109" s="34">
        <v>0.1</v>
      </c>
      <c r="I109" s="75">
        <f t="shared" si="1"/>
        <v>67.5</v>
      </c>
      <c r="J109" s="64">
        <f t="shared" si="36"/>
        <v>270</v>
      </c>
      <c r="K109" s="56" t="s">
        <v>747</v>
      </c>
      <c r="L109" s="37" t="s">
        <v>748</v>
      </c>
      <c r="M109" s="37">
        <v>4</v>
      </c>
      <c r="N109" s="37">
        <v>60</v>
      </c>
      <c r="O109" s="37" t="s">
        <v>161</v>
      </c>
      <c r="P109" s="37" t="s">
        <v>749</v>
      </c>
      <c r="Q109" s="56"/>
      <c r="R109" s="37" t="s">
        <v>750</v>
      </c>
      <c r="S109" s="56" t="s">
        <v>751</v>
      </c>
      <c r="T109" s="36"/>
    </row>
    <row r="110" spans="1:20" ht="56.25" customHeight="1" x14ac:dyDescent="0.2">
      <c r="A110" s="17">
        <v>109</v>
      </c>
      <c r="B110" s="17" t="s">
        <v>62</v>
      </c>
      <c r="C110" s="56" t="s">
        <v>48</v>
      </c>
      <c r="D110" s="56" t="s">
        <v>752</v>
      </c>
      <c r="E110" s="33" t="s">
        <v>68</v>
      </c>
      <c r="F110" s="64">
        <v>20</v>
      </c>
      <c r="G110" s="64">
        <f>F110*12</f>
        <v>240</v>
      </c>
      <c r="H110" s="34">
        <v>0.1</v>
      </c>
      <c r="I110" s="64">
        <f t="shared" si="1"/>
        <v>18</v>
      </c>
      <c r="J110" s="64">
        <f>I110*12</f>
        <v>216</v>
      </c>
      <c r="K110" s="56" t="s">
        <v>753</v>
      </c>
      <c r="L110" s="37">
        <v>36</v>
      </c>
      <c r="M110" s="37">
        <v>36</v>
      </c>
      <c r="N110" s="37">
        <v>0</v>
      </c>
      <c r="O110" s="37" t="s">
        <v>754</v>
      </c>
      <c r="P110" s="37" t="s">
        <v>755</v>
      </c>
      <c r="Q110" s="56"/>
      <c r="R110" s="37">
        <v>9443668881</v>
      </c>
      <c r="S110" s="56" t="s">
        <v>756</v>
      </c>
      <c r="T110" s="36"/>
    </row>
    <row r="111" spans="1:20" ht="56.25" customHeight="1" x14ac:dyDescent="0.2">
      <c r="A111" s="17">
        <v>110</v>
      </c>
      <c r="B111" s="17" t="s">
        <v>62</v>
      </c>
      <c r="C111" s="35" t="s">
        <v>48</v>
      </c>
      <c r="D111" s="51" t="s">
        <v>757</v>
      </c>
      <c r="E111" s="39" t="s">
        <v>66</v>
      </c>
      <c r="F111" s="83">
        <v>10</v>
      </c>
      <c r="G111" s="64">
        <f t="shared" ref="G111:G112" si="37">F111*26</f>
        <v>260</v>
      </c>
      <c r="H111" s="84">
        <v>0</v>
      </c>
      <c r="I111" s="75">
        <f t="shared" si="1"/>
        <v>10</v>
      </c>
      <c r="J111" s="75">
        <f t="shared" ref="J111:J112" si="38">I111*26</f>
        <v>260</v>
      </c>
      <c r="K111" s="36"/>
      <c r="L111" s="36"/>
      <c r="M111" s="36"/>
      <c r="N111" s="36"/>
      <c r="O111" s="36"/>
      <c r="P111" s="36"/>
      <c r="Q111" s="36"/>
      <c r="R111" s="36"/>
      <c r="S111" s="36"/>
      <c r="T111" s="35" t="s">
        <v>758</v>
      </c>
    </row>
    <row r="112" spans="1:20" ht="56.25" customHeight="1" x14ac:dyDescent="0.2">
      <c r="A112" s="17">
        <v>111</v>
      </c>
      <c r="B112" s="17" t="s">
        <v>62</v>
      </c>
      <c r="C112" s="35" t="s">
        <v>48</v>
      </c>
      <c r="D112" s="35" t="s">
        <v>759</v>
      </c>
      <c r="E112" s="39" t="s">
        <v>66</v>
      </c>
      <c r="F112" s="83">
        <v>10</v>
      </c>
      <c r="G112" s="64">
        <f t="shared" si="37"/>
        <v>260</v>
      </c>
      <c r="H112" s="84">
        <v>0</v>
      </c>
      <c r="I112" s="75">
        <f t="shared" si="1"/>
        <v>10</v>
      </c>
      <c r="J112" s="75">
        <f t="shared" si="38"/>
        <v>260</v>
      </c>
      <c r="K112" s="36"/>
      <c r="L112" s="36"/>
      <c r="M112" s="36"/>
      <c r="N112" s="36"/>
      <c r="O112" s="36"/>
      <c r="P112" s="36"/>
      <c r="Q112" s="36"/>
      <c r="R112" s="36"/>
      <c r="S112" s="36"/>
      <c r="T112" s="35" t="s">
        <v>758</v>
      </c>
    </row>
    <row r="113" spans="1:20" ht="56.25" customHeight="1" x14ac:dyDescent="0.2">
      <c r="A113" s="17">
        <v>112</v>
      </c>
      <c r="B113" s="17" t="s">
        <v>62</v>
      </c>
      <c r="C113" s="35" t="s">
        <v>52</v>
      </c>
      <c r="D113" s="35" t="s">
        <v>760</v>
      </c>
      <c r="E113" s="85" t="s">
        <v>68</v>
      </c>
      <c r="F113" s="83">
        <v>20</v>
      </c>
      <c r="G113" s="64">
        <f t="shared" ref="G113:G116" si="39">F113*12</f>
        <v>240</v>
      </c>
      <c r="H113" s="84">
        <v>0</v>
      </c>
      <c r="I113" s="64">
        <f t="shared" si="1"/>
        <v>20</v>
      </c>
      <c r="J113" s="64">
        <f t="shared" ref="J113:J116" si="40">I113*12</f>
        <v>240</v>
      </c>
      <c r="K113" s="36"/>
      <c r="L113" s="36"/>
      <c r="M113" s="36"/>
      <c r="N113" s="36"/>
      <c r="O113" s="36"/>
      <c r="P113" s="36"/>
      <c r="Q113" s="36"/>
      <c r="R113" s="36"/>
      <c r="S113" s="36"/>
      <c r="T113" s="35" t="s">
        <v>758</v>
      </c>
    </row>
    <row r="114" spans="1:20" ht="56.25" customHeight="1" x14ac:dyDescent="0.2">
      <c r="A114" s="17">
        <v>113</v>
      </c>
      <c r="B114" s="17" t="s">
        <v>62</v>
      </c>
      <c r="C114" s="35" t="s">
        <v>52</v>
      </c>
      <c r="D114" s="35" t="s">
        <v>761</v>
      </c>
      <c r="E114" s="85" t="s">
        <v>68</v>
      </c>
      <c r="F114" s="83">
        <v>75</v>
      </c>
      <c r="G114" s="64">
        <f t="shared" si="39"/>
        <v>900</v>
      </c>
      <c r="H114" s="84">
        <v>0</v>
      </c>
      <c r="I114" s="64">
        <f t="shared" si="1"/>
        <v>75</v>
      </c>
      <c r="J114" s="64">
        <f t="shared" si="40"/>
        <v>900</v>
      </c>
      <c r="K114" s="36"/>
      <c r="L114" s="36"/>
      <c r="M114" s="36"/>
      <c r="N114" s="36"/>
      <c r="O114" s="36"/>
      <c r="P114" s="36"/>
      <c r="Q114" s="36"/>
      <c r="R114" s="36"/>
      <c r="S114" s="36"/>
      <c r="T114" s="40" t="s">
        <v>762</v>
      </c>
    </row>
    <row r="115" spans="1:20" ht="56.25" customHeight="1" x14ac:dyDescent="0.2">
      <c r="A115" s="17">
        <v>114</v>
      </c>
      <c r="B115" s="17" t="s">
        <v>62</v>
      </c>
      <c r="C115" s="35" t="s">
        <v>52</v>
      </c>
      <c r="D115" s="35" t="s">
        <v>763</v>
      </c>
      <c r="E115" s="85" t="s">
        <v>68</v>
      </c>
      <c r="F115" s="35">
        <v>30</v>
      </c>
      <c r="G115" s="64">
        <f t="shared" si="39"/>
        <v>360</v>
      </c>
      <c r="H115" s="84">
        <v>0</v>
      </c>
      <c r="I115" s="64">
        <f t="shared" si="1"/>
        <v>30</v>
      </c>
      <c r="J115" s="64">
        <f t="shared" si="40"/>
        <v>360</v>
      </c>
      <c r="K115" s="36" t="s">
        <v>764</v>
      </c>
      <c r="L115" s="36">
        <v>68</v>
      </c>
      <c r="M115" s="36" t="s">
        <v>765</v>
      </c>
      <c r="N115" s="36" t="s">
        <v>276</v>
      </c>
      <c r="O115" s="36" t="s">
        <v>766</v>
      </c>
      <c r="P115" s="36" t="s">
        <v>767</v>
      </c>
      <c r="Q115" s="36"/>
      <c r="R115" s="35" t="s">
        <v>768</v>
      </c>
      <c r="S115" s="35" t="s">
        <v>769</v>
      </c>
      <c r="T115" s="40"/>
    </row>
    <row r="116" spans="1:20" ht="56.25" customHeight="1" x14ac:dyDescent="0.2">
      <c r="A116" s="17">
        <v>115</v>
      </c>
      <c r="B116" s="17" t="s">
        <v>62</v>
      </c>
      <c r="C116" s="35" t="s">
        <v>770</v>
      </c>
      <c r="D116" s="35" t="s">
        <v>771</v>
      </c>
      <c r="E116" s="85" t="s">
        <v>68</v>
      </c>
      <c r="F116" s="35">
        <v>30</v>
      </c>
      <c r="G116" s="64">
        <f t="shared" si="39"/>
        <v>360</v>
      </c>
      <c r="H116" s="84">
        <v>0</v>
      </c>
      <c r="I116" s="64">
        <f t="shared" si="1"/>
        <v>30</v>
      </c>
      <c r="J116" s="64">
        <f t="shared" si="40"/>
        <v>360</v>
      </c>
      <c r="K116" s="36" t="s">
        <v>772</v>
      </c>
      <c r="L116" s="36">
        <v>100</v>
      </c>
      <c r="M116" s="36" t="s">
        <v>773</v>
      </c>
      <c r="N116" s="36" t="s">
        <v>774</v>
      </c>
      <c r="O116" s="36" t="s">
        <v>775</v>
      </c>
      <c r="P116" s="36" t="s">
        <v>776</v>
      </c>
      <c r="Q116" s="36"/>
      <c r="R116" s="53" t="s">
        <v>777</v>
      </c>
      <c r="S116" s="54" t="s">
        <v>281</v>
      </c>
      <c r="T116" s="40"/>
    </row>
    <row r="117" spans="1:20" ht="56.25" customHeight="1" x14ac:dyDescent="0.2">
      <c r="A117" s="86"/>
      <c r="B117" s="86"/>
      <c r="C117" s="41"/>
      <c r="D117" s="41"/>
      <c r="E117" s="87"/>
      <c r="F117" s="41"/>
      <c r="G117" s="88"/>
      <c r="H117" s="89"/>
      <c r="I117" s="90"/>
      <c r="J117" s="90"/>
      <c r="K117" s="16"/>
      <c r="L117" s="16"/>
      <c r="M117" s="16"/>
      <c r="N117" s="16"/>
      <c r="O117" s="16"/>
      <c r="P117" s="16"/>
      <c r="Q117" s="16"/>
      <c r="R117" s="91"/>
      <c r="S117" s="92"/>
      <c r="T117" s="52"/>
    </row>
  </sheetData>
  <autoFilter ref="A1:T117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T58"/>
  <sheetViews>
    <sheetView topLeftCell="B1" workbookViewId="0"/>
  </sheetViews>
  <sheetFormatPr defaultColWidth="12.5703125" defaultRowHeight="15.75" customHeight="1" x14ac:dyDescent="0.2"/>
  <cols>
    <col min="1" max="1" width="6.140625" customWidth="1"/>
    <col min="2" max="2" width="14.42578125" customWidth="1"/>
    <col min="4" max="4" width="20.85546875" customWidth="1"/>
    <col min="5" max="5" width="15" customWidth="1"/>
    <col min="7" max="7" width="14.140625" customWidth="1"/>
    <col min="17" max="17" width="15.5703125" customWidth="1"/>
    <col min="18" max="18" width="14.42578125" customWidth="1"/>
    <col min="19" max="19" width="12.7109375" customWidth="1"/>
    <col min="20" max="20" width="19.5703125" customWidth="1"/>
  </cols>
  <sheetData>
    <row r="1" spans="1:20" ht="83.25" customHeight="1" x14ac:dyDescent="0.25">
      <c r="A1" s="3" t="s">
        <v>1</v>
      </c>
      <c r="B1" s="4" t="s">
        <v>2</v>
      </c>
      <c r="C1" s="3" t="s">
        <v>3</v>
      </c>
      <c r="D1" s="3" t="s">
        <v>4</v>
      </c>
      <c r="E1" s="5" t="s">
        <v>5</v>
      </c>
      <c r="F1" s="73" t="s">
        <v>6</v>
      </c>
      <c r="G1" s="93" t="s">
        <v>1130</v>
      </c>
      <c r="H1" s="3" t="s">
        <v>8</v>
      </c>
      <c r="I1" s="74" t="s">
        <v>1131</v>
      </c>
      <c r="J1" s="74" t="s">
        <v>1132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 t="s">
        <v>17</v>
      </c>
      <c r="R1" s="7" t="s">
        <v>18</v>
      </c>
      <c r="S1" s="4" t="s">
        <v>19</v>
      </c>
      <c r="T1" s="4" t="s">
        <v>20</v>
      </c>
    </row>
    <row r="2" spans="1:20" ht="38.25" customHeight="1" x14ac:dyDescent="0.25">
      <c r="A2" s="55">
        <v>1</v>
      </c>
      <c r="B2" s="4" t="s">
        <v>63</v>
      </c>
      <c r="C2" s="3" t="s">
        <v>48</v>
      </c>
      <c r="D2" s="56" t="s">
        <v>778</v>
      </c>
      <c r="E2" s="33" t="s">
        <v>68</v>
      </c>
      <c r="F2" s="59">
        <v>50</v>
      </c>
      <c r="G2" s="94">
        <f>F2*12</f>
        <v>600</v>
      </c>
      <c r="H2" s="57">
        <v>0.2</v>
      </c>
      <c r="I2" s="95">
        <f t="shared" ref="I2:I57" si="0">F2-F2*H2</f>
        <v>40</v>
      </c>
      <c r="J2" s="95">
        <f>I2*12</f>
        <v>480</v>
      </c>
      <c r="K2" s="58" t="s">
        <v>779</v>
      </c>
      <c r="L2" s="58" t="s">
        <v>355</v>
      </c>
      <c r="M2" s="58" t="s">
        <v>780</v>
      </c>
      <c r="N2" s="58" t="s">
        <v>116</v>
      </c>
      <c r="O2" s="58" t="s">
        <v>781</v>
      </c>
      <c r="P2" s="58" t="s">
        <v>782</v>
      </c>
      <c r="Q2" s="58"/>
      <c r="R2" s="59" t="s">
        <v>783</v>
      </c>
      <c r="S2" s="60" t="s">
        <v>784</v>
      </c>
      <c r="T2" s="61" t="s">
        <v>785</v>
      </c>
    </row>
    <row r="3" spans="1:20" ht="38.25" customHeight="1" x14ac:dyDescent="0.25">
      <c r="A3" s="55">
        <v>2</v>
      </c>
      <c r="B3" s="4" t="s">
        <v>63</v>
      </c>
      <c r="C3" s="62" t="s">
        <v>48</v>
      </c>
      <c r="D3" s="56" t="s">
        <v>786</v>
      </c>
      <c r="E3" s="33" t="s">
        <v>71</v>
      </c>
      <c r="F3" s="59">
        <v>25</v>
      </c>
      <c r="G3" s="96">
        <f t="shared" ref="G3:G4" si="1">F3*52</f>
        <v>1300</v>
      </c>
      <c r="H3" s="34">
        <v>0.2</v>
      </c>
      <c r="I3" s="59">
        <f t="shared" si="0"/>
        <v>20</v>
      </c>
      <c r="J3" s="95">
        <f t="shared" ref="J3:J4" si="2">I3*52</f>
        <v>1040</v>
      </c>
      <c r="K3" s="56" t="s">
        <v>787</v>
      </c>
      <c r="L3" s="37">
        <v>32</v>
      </c>
      <c r="M3" s="56" t="s">
        <v>788</v>
      </c>
      <c r="N3" s="56" t="s">
        <v>286</v>
      </c>
      <c r="O3" s="56" t="s">
        <v>789</v>
      </c>
      <c r="P3" s="56" t="s">
        <v>790</v>
      </c>
      <c r="Q3" s="63" t="s">
        <v>791</v>
      </c>
      <c r="R3" s="64">
        <v>9843131323</v>
      </c>
      <c r="S3" s="61" t="s">
        <v>792</v>
      </c>
      <c r="T3" s="61" t="s">
        <v>793</v>
      </c>
    </row>
    <row r="4" spans="1:20" ht="38.25" customHeight="1" x14ac:dyDescent="0.25">
      <c r="A4" s="55">
        <v>3</v>
      </c>
      <c r="B4" s="4" t="s">
        <v>63</v>
      </c>
      <c r="C4" s="62" t="s">
        <v>48</v>
      </c>
      <c r="D4" s="56" t="s">
        <v>794</v>
      </c>
      <c r="E4" s="33" t="s">
        <v>71</v>
      </c>
      <c r="F4" s="59">
        <v>10</v>
      </c>
      <c r="G4" s="96">
        <f t="shared" si="1"/>
        <v>520</v>
      </c>
      <c r="H4" s="34">
        <v>0.2</v>
      </c>
      <c r="I4" s="59">
        <f t="shared" si="0"/>
        <v>8</v>
      </c>
      <c r="J4" s="95">
        <f t="shared" si="2"/>
        <v>416</v>
      </c>
      <c r="K4" s="56" t="s">
        <v>795</v>
      </c>
      <c r="L4" s="37">
        <v>16</v>
      </c>
      <c r="M4" s="56" t="s">
        <v>796</v>
      </c>
      <c r="N4" s="56" t="s">
        <v>472</v>
      </c>
      <c r="O4" s="56" t="s">
        <v>797</v>
      </c>
      <c r="P4" s="56" t="s">
        <v>790</v>
      </c>
      <c r="Q4" s="63" t="s">
        <v>791</v>
      </c>
      <c r="R4" s="64">
        <v>9843131323</v>
      </c>
      <c r="S4" s="61" t="s">
        <v>792</v>
      </c>
      <c r="T4" s="61" t="s">
        <v>793</v>
      </c>
    </row>
    <row r="5" spans="1:20" ht="38.25" customHeight="1" x14ac:dyDescent="0.25">
      <c r="A5" s="55">
        <v>4</v>
      </c>
      <c r="B5" s="4" t="s">
        <v>63</v>
      </c>
      <c r="C5" s="62" t="s">
        <v>48</v>
      </c>
      <c r="D5" s="56" t="s">
        <v>798</v>
      </c>
      <c r="E5" s="33" t="s">
        <v>68</v>
      </c>
      <c r="F5" s="59">
        <v>60</v>
      </c>
      <c r="G5" s="94">
        <f t="shared" ref="G5:G8" si="3">F5*12</f>
        <v>720</v>
      </c>
      <c r="H5" s="65">
        <v>0.26</v>
      </c>
      <c r="I5" s="95">
        <f t="shared" si="0"/>
        <v>44.4</v>
      </c>
      <c r="J5" s="95">
        <f t="shared" ref="J5:J8" si="4">I5*12</f>
        <v>532.79999999999995</v>
      </c>
      <c r="K5" s="66" t="s">
        <v>799</v>
      </c>
      <c r="L5" s="67">
        <v>36</v>
      </c>
      <c r="M5" s="56" t="s">
        <v>800</v>
      </c>
      <c r="N5" s="66" t="s">
        <v>116</v>
      </c>
      <c r="O5" s="66" t="s">
        <v>801</v>
      </c>
      <c r="P5" s="66" t="s">
        <v>802</v>
      </c>
      <c r="Q5" s="68" t="s">
        <v>803</v>
      </c>
      <c r="R5" s="69">
        <v>9500076789</v>
      </c>
      <c r="S5" s="68" t="s">
        <v>120</v>
      </c>
      <c r="T5" s="56" t="s">
        <v>804</v>
      </c>
    </row>
    <row r="6" spans="1:20" ht="38.25" customHeight="1" x14ac:dyDescent="0.25">
      <c r="A6" s="55">
        <v>5</v>
      </c>
      <c r="B6" s="4" t="s">
        <v>63</v>
      </c>
      <c r="C6" s="62" t="s">
        <v>48</v>
      </c>
      <c r="D6" s="56" t="s">
        <v>805</v>
      </c>
      <c r="E6" s="33" t="s">
        <v>68</v>
      </c>
      <c r="F6" s="59">
        <v>60</v>
      </c>
      <c r="G6" s="94">
        <f t="shared" si="3"/>
        <v>720</v>
      </c>
      <c r="H6" s="34">
        <v>0.2</v>
      </c>
      <c r="I6" s="95">
        <f t="shared" si="0"/>
        <v>48</v>
      </c>
      <c r="J6" s="95">
        <f t="shared" si="4"/>
        <v>576</v>
      </c>
      <c r="K6" s="56" t="s">
        <v>806</v>
      </c>
      <c r="L6" s="56" t="s">
        <v>807</v>
      </c>
      <c r="M6" s="56" t="s">
        <v>75</v>
      </c>
      <c r="N6" s="56" t="s">
        <v>116</v>
      </c>
      <c r="O6" s="56" t="s">
        <v>808</v>
      </c>
      <c r="P6" s="56" t="s">
        <v>809</v>
      </c>
      <c r="Q6" s="61" t="s">
        <v>810</v>
      </c>
      <c r="R6" s="64" t="s">
        <v>783</v>
      </c>
      <c r="S6" s="61" t="s">
        <v>811</v>
      </c>
      <c r="T6" s="61" t="s">
        <v>812</v>
      </c>
    </row>
    <row r="7" spans="1:20" ht="38.25" customHeight="1" x14ac:dyDescent="0.25">
      <c r="A7" s="55">
        <v>6</v>
      </c>
      <c r="B7" s="4" t="s">
        <v>63</v>
      </c>
      <c r="C7" s="62" t="s">
        <v>48</v>
      </c>
      <c r="D7" s="56" t="s">
        <v>813</v>
      </c>
      <c r="E7" s="33" t="s">
        <v>68</v>
      </c>
      <c r="F7" s="59">
        <v>68</v>
      </c>
      <c r="G7" s="94">
        <f t="shared" si="3"/>
        <v>816</v>
      </c>
      <c r="H7" s="34">
        <v>0.2</v>
      </c>
      <c r="I7" s="95">
        <f t="shared" si="0"/>
        <v>54.4</v>
      </c>
      <c r="J7" s="95">
        <f t="shared" si="4"/>
        <v>652.79999999999995</v>
      </c>
      <c r="K7" s="56" t="s">
        <v>814</v>
      </c>
      <c r="L7" s="37">
        <v>68</v>
      </c>
      <c r="M7" s="56" t="s">
        <v>815</v>
      </c>
      <c r="N7" s="56" t="s">
        <v>116</v>
      </c>
      <c r="O7" s="56" t="s">
        <v>816</v>
      </c>
      <c r="P7" s="56" t="s">
        <v>817</v>
      </c>
      <c r="Q7" s="56"/>
      <c r="R7" s="64">
        <v>7299919653</v>
      </c>
      <c r="S7" s="61" t="s">
        <v>818</v>
      </c>
      <c r="T7" s="61" t="s">
        <v>819</v>
      </c>
    </row>
    <row r="8" spans="1:20" ht="38.25" customHeight="1" x14ac:dyDescent="0.25">
      <c r="A8" s="55">
        <v>7</v>
      </c>
      <c r="B8" s="4" t="s">
        <v>63</v>
      </c>
      <c r="C8" s="62" t="s">
        <v>48</v>
      </c>
      <c r="D8" s="56" t="s">
        <v>820</v>
      </c>
      <c r="E8" s="33" t="s">
        <v>68</v>
      </c>
      <c r="F8" s="59">
        <v>45</v>
      </c>
      <c r="G8" s="94">
        <f t="shared" si="3"/>
        <v>540</v>
      </c>
      <c r="H8" s="34">
        <v>0.26</v>
      </c>
      <c r="I8" s="95">
        <f t="shared" si="0"/>
        <v>33.299999999999997</v>
      </c>
      <c r="J8" s="95">
        <f t="shared" si="4"/>
        <v>399.59999999999997</v>
      </c>
      <c r="K8" s="56" t="s">
        <v>821</v>
      </c>
      <c r="L8" s="37">
        <v>100</v>
      </c>
      <c r="M8" s="56" t="s">
        <v>800</v>
      </c>
      <c r="N8" s="56" t="s">
        <v>116</v>
      </c>
      <c r="O8" s="56" t="s">
        <v>822</v>
      </c>
      <c r="P8" s="56" t="s">
        <v>823</v>
      </c>
      <c r="Q8" s="61" t="s">
        <v>824</v>
      </c>
      <c r="R8" s="64">
        <v>9952133266</v>
      </c>
      <c r="S8" s="61" t="s">
        <v>120</v>
      </c>
      <c r="T8" s="56" t="s">
        <v>804</v>
      </c>
    </row>
    <row r="9" spans="1:20" ht="38.25" customHeight="1" x14ac:dyDescent="0.25">
      <c r="A9" s="55">
        <v>8</v>
      </c>
      <c r="B9" s="4" t="s">
        <v>63</v>
      </c>
      <c r="C9" s="62" t="s">
        <v>48</v>
      </c>
      <c r="D9" s="56" t="s">
        <v>825</v>
      </c>
      <c r="E9" s="33" t="s">
        <v>71</v>
      </c>
      <c r="F9" s="59">
        <v>30</v>
      </c>
      <c r="G9" s="96">
        <f>F9*52</f>
        <v>1560</v>
      </c>
      <c r="H9" s="34">
        <v>0.26</v>
      </c>
      <c r="I9" s="59">
        <f t="shared" si="0"/>
        <v>22.2</v>
      </c>
      <c r="J9" s="95">
        <f>I9*52</f>
        <v>1154.3999999999999</v>
      </c>
      <c r="K9" s="56" t="s">
        <v>826</v>
      </c>
      <c r="L9" s="37">
        <v>52</v>
      </c>
      <c r="M9" s="56" t="s">
        <v>827</v>
      </c>
      <c r="N9" s="56" t="s">
        <v>116</v>
      </c>
      <c r="O9" s="56" t="s">
        <v>828</v>
      </c>
      <c r="P9" s="70" t="s">
        <v>829</v>
      </c>
      <c r="Q9" s="61" t="s">
        <v>824</v>
      </c>
      <c r="R9" s="64">
        <v>9952133266</v>
      </c>
      <c r="S9" s="61" t="s">
        <v>120</v>
      </c>
      <c r="T9" s="61" t="s">
        <v>804</v>
      </c>
    </row>
    <row r="10" spans="1:20" ht="38.25" customHeight="1" x14ac:dyDescent="0.25">
      <c r="A10" s="55">
        <v>9</v>
      </c>
      <c r="B10" s="4" t="s">
        <v>63</v>
      </c>
      <c r="C10" s="62" t="s">
        <v>48</v>
      </c>
      <c r="D10" s="56" t="s">
        <v>830</v>
      </c>
      <c r="E10" s="39" t="s">
        <v>65</v>
      </c>
      <c r="F10" s="59">
        <v>30</v>
      </c>
      <c r="G10" s="96">
        <f>F10*6</f>
        <v>180</v>
      </c>
      <c r="H10" s="34">
        <v>0.23</v>
      </c>
      <c r="I10" s="95">
        <f t="shared" si="0"/>
        <v>23.1</v>
      </c>
      <c r="J10" s="95">
        <f>I10*6</f>
        <v>138.60000000000002</v>
      </c>
      <c r="K10" s="56" t="s">
        <v>831</v>
      </c>
      <c r="L10" s="37">
        <v>36</v>
      </c>
      <c r="M10" s="37">
        <v>36</v>
      </c>
      <c r="N10" s="56" t="s">
        <v>832</v>
      </c>
      <c r="O10" s="56" t="s">
        <v>833</v>
      </c>
      <c r="P10" s="56" t="s">
        <v>834</v>
      </c>
      <c r="Q10" s="61" t="s">
        <v>835</v>
      </c>
      <c r="R10" s="64" t="s">
        <v>836</v>
      </c>
      <c r="S10" s="61" t="s">
        <v>837</v>
      </c>
      <c r="T10" s="56" t="s">
        <v>838</v>
      </c>
    </row>
    <row r="11" spans="1:20" ht="38.25" customHeight="1" x14ac:dyDescent="0.25">
      <c r="A11" s="55">
        <v>10</v>
      </c>
      <c r="B11" s="4" t="s">
        <v>63</v>
      </c>
      <c r="C11" s="62" t="s">
        <v>49</v>
      </c>
      <c r="D11" s="56" t="s">
        <v>839</v>
      </c>
      <c r="E11" s="39" t="s">
        <v>64</v>
      </c>
      <c r="F11" s="59">
        <v>330</v>
      </c>
      <c r="G11" s="64">
        <v>330</v>
      </c>
      <c r="H11" s="34">
        <v>0.25</v>
      </c>
      <c r="I11" s="95">
        <f t="shared" si="0"/>
        <v>247.5</v>
      </c>
      <c r="J11" s="59">
        <v>248</v>
      </c>
      <c r="K11" s="56" t="s">
        <v>840</v>
      </c>
      <c r="L11" s="37">
        <v>1010</v>
      </c>
      <c r="M11" s="56" t="s">
        <v>800</v>
      </c>
      <c r="N11" s="56" t="s">
        <v>116</v>
      </c>
      <c r="O11" s="56" t="s">
        <v>841</v>
      </c>
      <c r="P11" s="56" t="s">
        <v>842</v>
      </c>
      <c r="Q11" s="61" t="s">
        <v>824</v>
      </c>
      <c r="R11" s="64">
        <v>9952133266</v>
      </c>
      <c r="S11" s="61" t="s">
        <v>120</v>
      </c>
      <c r="T11" s="61" t="s">
        <v>804</v>
      </c>
    </row>
    <row r="12" spans="1:20" ht="38.25" customHeight="1" x14ac:dyDescent="0.25">
      <c r="A12" s="55">
        <v>11</v>
      </c>
      <c r="B12" s="4" t="s">
        <v>63</v>
      </c>
      <c r="C12" s="62" t="s">
        <v>49</v>
      </c>
      <c r="D12" s="56" t="s">
        <v>843</v>
      </c>
      <c r="E12" s="33" t="s">
        <v>68</v>
      </c>
      <c r="F12" s="61">
        <v>22</v>
      </c>
      <c r="G12" s="94">
        <f t="shared" ref="G12:G14" si="5">F12*12</f>
        <v>264</v>
      </c>
      <c r="H12" s="37">
        <v>0</v>
      </c>
      <c r="I12" s="95">
        <f t="shared" si="0"/>
        <v>22</v>
      </c>
      <c r="J12" s="95">
        <f t="shared" ref="J12:J14" si="6">I12*12</f>
        <v>264</v>
      </c>
      <c r="K12" s="56" t="s">
        <v>844</v>
      </c>
      <c r="L12" s="56" t="s">
        <v>845</v>
      </c>
      <c r="M12" s="56" t="s">
        <v>846</v>
      </c>
      <c r="N12" s="56" t="s">
        <v>847</v>
      </c>
      <c r="O12" s="56" t="s">
        <v>161</v>
      </c>
      <c r="P12" s="56" t="s">
        <v>848</v>
      </c>
      <c r="Q12" s="61" t="s">
        <v>849</v>
      </c>
      <c r="R12" s="64" t="s">
        <v>850</v>
      </c>
      <c r="S12" s="61" t="s">
        <v>851</v>
      </c>
      <c r="T12" s="61" t="s">
        <v>852</v>
      </c>
    </row>
    <row r="13" spans="1:20" ht="38.25" customHeight="1" x14ac:dyDescent="0.25">
      <c r="A13" s="55">
        <v>12</v>
      </c>
      <c r="B13" s="4" t="s">
        <v>63</v>
      </c>
      <c r="C13" s="62" t="s">
        <v>49</v>
      </c>
      <c r="D13" s="56" t="s">
        <v>853</v>
      </c>
      <c r="E13" s="33" t="s">
        <v>68</v>
      </c>
      <c r="F13" s="59">
        <v>50</v>
      </c>
      <c r="G13" s="94">
        <f t="shared" si="5"/>
        <v>600</v>
      </c>
      <c r="H13" s="44">
        <v>0.38500000000000001</v>
      </c>
      <c r="I13" s="95">
        <f t="shared" si="0"/>
        <v>30.75</v>
      </c>
      <c r="J13" s="95">
        <f t="shared" si="6"/>
        <v>369</v>
      </c>
      <c r="K13" s="56" t="s">
        <v>854</v>
      </c>
      <c r="L13" s="37">
        <v>184</v>
      </c>
      <c r="M13" s="37">
        <v>24</v>
      </c>
      <c r="N13" s="37">
        <v>160</v>
      </c>
      <c r="O13" s="56" t="s">
        <v>855</v>
      </c>
      <c r="P13" s="56" t="s">
        <v>856</v>
      </c>
      <c r="Q13" s="56"/>
      <c r="R13" s="64" t="s">
        <v>857</v>
      </c>
      <c r="S13" s="61" t="s">
        <v>858</v>
      </c>
      <c r="T13" s="56" t="s">
        <v>859</v>
      </c>
    </row>
    <row r="14" spans="1:20" ht="38.25" customHeight="1" x14ac:dyDescent="0.25">
      <c r="A14" s="55">
        <v>13</v>
      </c>
      <c r="B14" s="4" t="s">
        <v>63</v>
      </c>
      <c r="C14" s="62" t="s">
        <v>49</v>
      </c>
      <c r="D14" s="56" t="s">
        <v>860</v>
      </c>
      <c r="E14" s="33" t="s">
        <v>68</v>
      </c>
      <c r="F14" s="59">
        <v>130</v>
      </c>
      <c r="G14" s="94">
        <f t="shared" si="5"/>
        <v>1560</v>
      </c>
      <c r="H14" s="44">
        <v>0.46400000000000002</v>
      </c>
      <c r="I14" s="95">
        <f t="shared" si="0"/>
        <v>69.680000000000007</v>
      </c>
      <c r="J14" s="95">
        <f t="shared" si="6"/>
        <v>836.16000000000008</v>
      </c>
      <c r="K14" s="56" t="s">
        <v>861</v>
      </c>
      <c r="L14" s="37">
        <v>212</v>
      </c>
      <c r="M14" s="37">
        <v>52</v>
      </c>
      <c r="N14" s="37">
        <v>160</v>
      </c>
      <c r="O14" s="56" t="s">
        <v>855</v>
      </c>
      <c r="P14" s="56" t="s">
        <v>862</v>
      </c>
      <c r="Q14" s="61"/>
      <c r="R14" s="64" t="s">
        <v>863</v>
      </c>
      <c r="S14" s="61" t="s">
        <v>858</v>
      </c>
      <c r="T14" s="61" t="s">
        <v>859</v>
      </c>
    </row>
    <row r="15" spans="1:20" ht="38.25" customHeight="1" x14ac:dyDescent="0.25">
      <c r="A15" s="55">
        <v>14</v>
      </c>
      <c r="B15" s="4" t="s">
        <v>63</v>
      </c>
      <c r="C15" s="62" t="s">
        <v>49</v>
      </c>
      <c r="D15" s="56" t="s">
        <v>864</v>
      </c>
      <c r="E15" s="33" t="s">
        <v>71</v>
      </c>
      <c r="F15" s="59">
        <v>12</v>
      </c>
      <c r="G15" s="96">
        <f>F15*52</f>
        <v>624</v>
      </c>
      <c r="H15" s="37">
        <v>0</v>
      </c>
      <c r="I15" s="59">
        <f t="shared" si="0"/>
        <v>12</v>
      </c>
      <c r="J15" s="95">
        <f>I15*52</f>
        <v>624</v>
      </c>
      <c r="K15" s="56" t="s">
        <v>865</v>
      </c>
      <c r="L15" s="37">
        <v>40</v>
      </c>
      <c r="M15" s="56" t="s">
        <v>472</v>
      </c>
      <c r="N15" s="37">
        <v>40</v>
      </c>
      <c r="O15" s="56" t="s">
        <v>866</v>
      </c>
      <c r="P15" s="56" t="s">
        <v>867</v>
      </c>
      <c r="Q15" s="56"/>
      <c r="R15" s="64" t="s">
        <v>868</v>
      </c>
      <c r="S15" s="61" t="s">
        <v>869</v>
      </c>
      <c r="T15" s="61" t="s">
        <v>870</v>
      </c>
    </row>
    <row r="16" spans="1:20" ht="38.25" customHeight="1" x14ac:dyDescent="0.25">
      <c r="A16" s="55">
        <v>15</v>
      </c>
      <c r="B16" s="4" t="s">
        <v>63</v>
      </c>
      <c r="C16" s="62" t="s">
        <v>49</v>
      </c>
      <c r="D16" s="56" t="s">
        <v>871</v>
      </c>
      <c r="E16" s="33" t="s">
        <v>68</v>
      </c>
      <c r="F16" s="61">
        <v>22</v>
      </c>
      <c r="G16" s="94">
        <f t="shared" ref="G16:G17" si="7">F16*12</f>
        <v>264</v>
      </c>
      <c r="H16" s="37">
        <v>0</v>
      </c>
      <c r="I16" s="95">
        <f t="shared" si="0"/>
        <v>22</v>
      </c>
      <c r="J16" s="95">
        <v>434</v>
      </c>
      <c r="K16" s="56" t="s">
        <v>872</v>
      </c>
      <c r="L16" s="37">
        <v>52</v>
      </c>
      <c r="M16" s="56" t="s">
        <v>846</v>
      </c>
      <c r="N16" s="37">
        <v>48</v>
      </c>
      <c r="O16" s="56" t="s">
        <v>161</v>
      </c>
      <c r="P16" s="56" t="s">
        <v>873</v>
      </c>
      <c r="Q16" s="56"/>
      <c r="R16" s="64" t="s">
        <v>874</v>
      </c>
      <c r="S16" s="61" t="s">
        <v>869</v>
      </c>
      <c r="T16" s="61" t="s">
        <v>870</v>
      </c>
    </row>
    <row r="17" spans="1:20" ht="38.25" customHeight="1" x14ac:dyDescent="0.25">
      <c r="A17" s="55">
        <v>16</v>
      </c>
      <c r="B17" s="4" t="s">
        <v>63</v>
      </c>
      <c r="C17" s="62" t="s">
        <v>49</v>
      </c>
      <c r="D17" s="56" t="s">
        <v>875</v>
      </c>
      <c r="E17" s="33" t="s">
        <v>68</v>
      </c>
      <c r="F17" s="59">
        <v>120</v>
      </c>
      <c r="G17" s="94">
        <f t="shared" si="7"/>
        <v>1440</v>
      </c>
      <c r="H17" s="34">
        <v>0.27</v>
      </c>
      <c r="I17" s="95">
        <f t="shared" si="0"/>
        <v>87.6</v>
      </c>
      <c r="J17" s="95">
        <f>I17*12</f>
        <v>1051.1999999999998</v>
      </c>
      <c r="K17" s="56" t="s">
        <v>876</v>
      </c>
      <c r="L17" s="37">
        <v>160</v>
      </c>
      <c r="M17" s="37">
        <v>160</v>
      </c>
      <c r="N17" s="56" t="s">
        <v>116</v>
      </c>
      <c r="O17" s="56" t="s">
        <v>877</v>
      </c>
      <c r="P17" s="56" t="s">
        <v>878</v>
      </c>
      <c r="Q17" s="61">
        <v>959908424</v>
      </c>
      <c r="R17" s="64">
        <v>9599084248</v>
      </c>
      <c r="S17" s="61" t="s">
        <v>879</v>
      </c>
      <c r="T17" s="61" t="s">
        <v>880</v>
      </c>
    </row>
    <row r="18" spans="1:20" ht="38.25" customHeight="1" x14ac:dyDescent="0.25">
      <c r="A18" s="55">
        <v>17</v>
      </c>
      <c r="B18" s="4" t="s">
        <v>63</v>
      </c>
      <c r="C18" s="62" t="s">
        <v>49</v>
      </c>
      <c r="D18" s="56" t="s">
        <v>881</v>
      </c>
      <c r="E18" s="17" t="s">
        <v>66</v>
      </c>
      <c r="F18" s="59">
        <v>80</v>
      </c>
      <c r="G18" s="96">
        <f>F18*26</f>
        <v>2080</v>
      </c>
      <c r="H18" s="44">
        <v>0.40279999999999999</v>
      </c>
      <c r="I18" s="59">
        <f t="shared" si="0"/>
        <v>47.776000000000003</v>
      </c>
      <c r="J18" s="95">
        <f>I18*26</f>
        <v>1242.1760000000002</v>
      </c>
      <c r="K18" s="56" t="s">
        <v>882</v>
      </c>
      <c r="L18" s="37">
        <v>60</v>
      </c>
      <c r="M18" s="37">
        <v>60</v>
      </c>
      <c r="N18" s="56" t="s">
        <v>883</v>
      </c>
      <c r="O18" s="56" t="s">
        <v>884</v>
      </c>
      <c r="P18" s="56" t="s">
        <v>885</v>
      </c>
      <c r="Q18" s="61" t="s">
        <v>886</v>
      </c>
      <c r="R18" s="64">
        <v>9810799432</v>
      </c>
      <c r="S18" s="61" t="s">
        <v>887</v>
      </c>
      <c r="T18" s="61" t="s">
        <v>888</v>
      </c>
    </row>
    <row r="19" spans="1:20" ht="38.25" customHeight="1" x14ac:dyDescent="0.25">
      <c r="A19" s="55">
        <v>18</v>
      </c>
      <c r="B19" s="4" t="s">
        <v>63</v>
      </c>
      <c r="C19" s="62" t="s">
        <v>49</v>
      </c>
      <c r="D19" s="56" t="s">
        <v>889</v>
      </c>
      <c r="E19" s="33" t="s">
        <v>68</v>
      </c>
      <c r="F19" s="59">
        <v>30</v>
      </c>
      <c r="G19" s="94">
        <f t="shared" ref="G19:G20" si="8">F19*12</f>
        <v>360</v>
      </c>
      <c r="H19" s="44">
        <v>0.26600000000000001</v>
      </c>
      <c r="I19" s="95">
        <f t="shared" si="0"/>
        <v>22.02</v>
      </c>
      <c r="J19" s="95">
        <f t="shared" ref="J19:J20" si="9">I19*12</f>
        <v>264.24</v>
      </c>
      <c r="K19" s="56" t="s">
        <v>890</v>
      </c>
      <c r="L19" s="37">
        <v>52</v>
      </c>
      <c r="M19" s="37">
        <v>50</v>
      </c>
      <c r="N19" s="37">
        <v>2</v>
      </c>
      <c r="O19" s="56" t="s">
        <v>891</v>
      </c>
      <c r="P19" s="56" t="s">
        <v>892</v>
      </c>
      <c r="Q19" s="61" t="s">
        <v>893</v>
      </c>
      <c r="R19" s="64">
        <v>9414780782</v>
      </c>
      <c r="S19" s="61" t="s">
        <v>894</v>
      </c>
      <c r="T19" s="56" t="s">
        <v>895</v>
      </c>
    </row>
    <row r="20" spans="1:20" ht="38.25" customHeight="1" x14ac:dyDescent="0.25">
      <c r="A20" s="55">
        <v>19</v>
      </c>
      <c r="B20" s="4" t="s">
        <v>63</v>
      </c>
      <c r="C20" s="62" t="s">
        <v>49</v>
      </c>
      <c r="D20" s="56" t="s">
        <v>896</v>
      </c>
      <c r="E20" s="33" t="s">
        <v>68</v>
      </c>
      <c r="F20" s="59">
        <v>135</v>
      </c>
      <c r="G20" s="94">
        <f t="shared" si="8"/>
        <v>1620</v>
      </c>
      <c r="H20" s="34">
        <v>0.21</v>
      </c>
      <c r="I20" s="95">
        <f t="shared" si="0"/>
        <v>106.65</v>
      </c>
      <c r="J20" s="95">
        <f t="shared" si="9"/>
        <v>1279.8000000000002</v>
      </c>
      <c r="K20" s="56" t="s">
        <v>897</v>
      </c>
      <c r="L20" s="37">
        <v>146</v>
      </c>
      <c r="M20" s="37">
        <v>66</v>
      </c>
      <c r="N20" s="37">
        <v>80</v>
      </c>
      <c r="O20" s="56" t="s">
        <v>898</v>
      </c>
      <c r="P20" s="56" t="s">
        <v>899</v>
      </c>
      <c r="Q20" s="61" t="s">
        <v>900</v>
      </c>
      <c r="R20" s="64">
        <v>9953007629</v>
      </c>
      <c r="S20" s="61" t="s">
        <v>901</v>
      </c>
      <c r="T20" s="61" t="s">
        <v>902</v>
      </c>
    </row>
    <row r="21" spans="1:20" ht="38.25" customHeight="1" x14ac:dyDescent="0.25">
      <c r="A21" s="55">
        <v>20</v>
      </c>
      <c r="B21" s="4" t="s">
        <v>63</v>
      </c>
      <c r="C21" s="62" t="s">
        <v>50</v>
      </c>
      <c r="D21" s="56" t="s">
        <v>903</v>
      </c>
      <c r="E21" s="33" t="s">
        <v>71</v>
      </c>
      <c r="F21" s="59">
        <v>140</v>
      </c>
      <c r="G21" s="96">
        <f>F21*52</f>
        <v>7280</v>
      </c>
      <c r="H21" s="34">
        <v>0.25</v>
      </c>
      <c r="I21" s="59">
        <f t="shared" si="0"/>
        <v>105</v>
      </c>
      <c r="J21" s="95">
        <f>I21*52</f>
        <v>5460</v>
      </c>
      <c r="K21" s="56" t="s">
        <v>904</v>
      </c>
      <c r="L21" s="56" t="s">
        <v>905</v>
      </c>
      <c r="M21" s="56" t="s">
        <v>906</v>
      </c>
      <c r="N21" s="56" t="s">
        <v>907</v>
      </c>
      <c r="O21" s="56" t="s">
        <v>908</v>
      </c>
      <c r="P21" s="56" t="s">
        <v>909</v>
      </c>
      <c r="Q21" s="61" t="s">
        <v>910</v>
      </c>
      <c r="R21" s="64" t="s">
        <v>911</v>
      </c>
      <c r="S21" s="61" t="s">
        <v>912</v>
      </c>
      <c r="T21" s="56" t="s">
        <v>913</v>
      </c>
    </row>
    <row r="22" spans="1:20" ht="38.25" customHeight="1" x14ac:dyDescent="0.25">
      <c r="A22" s="55">
        <v>21</v>
      </c>
      <c r="B22" s="4" t="s">
        <v>63</v>
      </c>
      <c r="C22" s="62" t="s">
        <v>50</v>
      </c>
      <c r="D22" s="56" t="s">
        <v>914</v>
      </c>
      <c r="E22" s="17" t="s">
        <v>66</v>
      </c>
      <c r="F22" s="59">
        <v>200</v>
      </c>
      <c r="G22" s="96">
        <f>F22*26</f>
        <v>5200</v>
      </c>
      <c r="H22" s="34">
        <v>0.5</v>
      </c>
      <c r="I22" s="59">
        <f t="shared" si="0"/>
        <v>100</v>
      </c>
      <c r="J22" s="95">
        <f>I22*26</f>
        <v>2600</v>
      </c>
      <c r="K22" s="56" t="s">
        <v>915</v>
      </c>
      <c r="L22" s="58" t="s">
        <v>916</v>
      </c>
      <c r="M22" s="56" t="s">
        <v>917</v>
      </c>
      <c r="N22" s="56" t="s">
        <v>832</v>
      </c>
      <c r="O22" s="56" t="s">
        <v>918</v>
      </c>
      <c r="P22" s="56" t="s">
        <v>919</v>
      </c>
      <c r="Q22" s="61" t="s">
        <v>920</v>
      </c>
      <c r="R22" s="71">
        <v>8197980740</v>
      </c>
      <c r="S22" s="61" t="s">
        <v>921</v>
      </c>
      <c r="T22" s="56" t="s">
        <v>922</v>
      </c>
    </row>
    <row r="23" spans="1:20" ht="38.25" customHeight="1" x14ac:dyDescent="0.25">
      <c r="A23" s="55">
        <v>22</v>
      </c>
      <c r="B23" s="4" t="s">
        <v>63</v>
      </c>
      <c r="C23" s="62" t="s">
        <v>50</v>
      </c>
      <c r="D23" s="56" t="s">
        <v>923</v>
      </c>
      <c r="E23" s="33" t="s">
        <v>68</v>
      </c>
      <c r="F23" s="59">
        <v>30</v>
      </c>
      <c r="G23" s="94">
        <f t="shared" ref="G23:G24" si="10">F23*12</f>
        <v>360</v>
      </c>
      <c r="H23" s="56" t="s">
        <v>924</v>
      </c>
      <c r="I23" s="95" t="e">
        <f t="shared" si="0"/>
        <v>#VALUE!</v>
      </c>
      <c r="J23" s="95" t="e">
        <f t="shared" ref="J23:J24" si="11">I23*12</f>
        <v>#VALUE!</v>
      </c>
      <c r="K23" s="56" t="s">
        <v>925</v>
      </c>
      <c r="L23" s="37">
        <v>44</v>
      </c>
      <c r="M23" s="37">
        <v>44</v>
      </c>
      <c r="N23" s="37">
        <v>0</v>
      </c>
      <c r="O23" s="56" t="s">
        <v>926</v>
      </c>
      <c r="P23" s="56" t="s">
        <v>206</v>
      </c>
      <c r="Q23" s="61" t="s">
        <v>927</v>
      </c>
      <c r="R23" s="64">
        <v>8608006067</v>
      </c>
      <c r="S23" s="61" t="s">
        <v>928</v>
      </c>
      <c r="T23" s="56" t="s">
        <v>929</v>
      </c>
    </row>
    <row r="24" spans="1:20" ht="38.25" customHeight="1" x14ac:dyDescent="0.25">
      <c r="A24" s="55">
        <v>23</v>
      </c>
      <c r="B24" s="4" t="s">
        <v>63</v>
      </c>
      <c r="C24" s="62" t="s">
        <v>50</v>
      </c>
      <c r="D24" s="56" t="s">
        <v>930</v>
      </c>
      <c r="E24" s="33" t="s">
        <v>68</v>
      </c>
      <c r="F24" s="59">
        <v>70</v>
      </c>
      <c r="G24" s="94">
        <f t="shared" si="10"/>
        <v>840</v>
      </c>
      <c r="H24" s="44">
        <v>0.28499999999999998</v>
      </c>
      <c r="I24" s="95">
        <f t="shared" si="0"/>
        <v>50.05</v>
      </c>
      <c r="J24" s="95">
        <f t="shared" si="11"/>
        <v>600.59999999999991</v>
      </c>
      <c r="K24" s="56" t="s">
        <v>931</v>
      </c>
      <c r="L24" s="37">
        <v>68</v>
      </c>
      <c r="M24" s="56" t="s">
        <v>932</v>
      </c>
      <c r="N24" s="56" t="s">
        <v>472</v>
      </c>
      <c r="O24" s="56" t="s">
        <v>933</v>
      </c>
      <c r="P24" s="56" t="s">
        <v>934</v>
      </c>
      <c r="Q24" s="61" t="s">
        <v>935</v>
      </c>
      <c r="R24" s="64">
        <v>9840256382</v>
      </c>
      <c r="S24" s="61" t="s">
        <v>936</v>
      </c>
      <c r="T24" s="56" t="s">
        <v>937</v>
      </c>
    </row>
    <row r="25" spans="1:20" ht="38.25" customHeight="1" x14ac:dyDescent="0.25">
      <c r="A25" s="55">
        <v>24</v>
      </c>
      <c r="B25" s="4" t="s">
        <v>63</v>
      </c>
      <c r="C25" s="62" t="s">
        <v>50</v>
      </c>
      <c r="D25" s="56" t="s">
        <v>938</v>
      </c>
      <c r="E25" s="17" t="s">
        <v>66</v>
      </c>
      <c r="F25" s="59">
        <v>200</v>
      </c>
      <c r="G25" s="96">
        <f>F25*26</f>
        <v>5200</v>
      </c>
      <c r="H25" s="34">
        <v>0.33</v>
      </c>
      <c r="I25" s="59">
        <f t="shared" si="0"/>
        <v>134</v>
      </c>
      <c r="J25" s="95">
        <f>I25*26</f>
        <v>3484</v>
      </c>
      <c r="K25" s="56" t="s">
        <v>939</v>
      </c>
      <c r="L25" s="56" t="s">
        <v>940</v>
      </c>
      <c r="M25" s="56" t="s">
        <v>932</v>
      </c>
      <c r="N25" s="56" t="s">
        <v>286</v>
      </c>
      <c r="O25" s="56" t="s">
        <v>941</v>
      </c>
      <c r="P25" s="56" t="s">
        <v>942</v>
      </c>
      <c r="Q25" s="61" t="s">
        <v>943</v>
      </c>
      <c r="R25" s="64">
        <v>9092513532</v>
      </c>
      <c r="S25" s="61" t="s">
        <v>944</v>
      </c>
      <c r="T25" s="56" t="s">
        <v>945</v>
      </c>
    </row>
    <row r="26" spans="1:20" ht="38.25" customHeight="1" x14ac:dyDescent="0.25">
      <c r="A26" s="55">
        <v>25</v>
      </c>
      <c r="B26" s="4" t="s">
        <v>63</v>
      </c>
      <c r="C26" s="62" t="s">
        <v>50</v>
      </c>
      <c r="D26" s="56" t="s">
        <v>946</v>
      </c>
      <c r="E26" s="39" t="s">
        <v>65</v>
      </c>
      <c r="F26" s="59">
        <v>200</v>
      </c>
      <c r="G26" s="96">
        <f>F26*6</f>
        <v>1200</v>
      </c>
      <c r="H26" s="34">
        <v>0.25</v>
      </c>
      <c r="I26" s="95">
        <f t="shared" si="0"/>
        <v>150</v>
      </c>
      <c r="J26" s="95">
        <f>I26*6</f>
        <v>900</v>
      </c>
      <c r="K26" s="56" t="s">
        <v>947</v>
      </c>
      <c r="L26" s="56" t="s">
        <v>948</v>
      </c>
      <c r="M26" s="56" t="s">
        <v>949</v>
      </c>
      <c r="N26" s="56" t="s">
        <v>950</v>
      </c>
      <c r="O26" s="56" t="s">
        <v>951</v>
      </c>
      <c r="P26" s="56" t="s">
        <v>952</v>
      </c>
      <c r="Q26" s="61" t="s">
        <v>953</v>
      </c>
      <c r="R26" s="64" t="s">
        <v>954</v>
      </c>
      <c r="S26" s="61" t="s">
        <v>955</v>
      </c>
      <c r="T26" s="61" t="s">
        <v>956</v>
      </c>
    </row>
    <row r="27" spans="1:20" ht="38.25" customHeight="1" x14ac:dyDescent="0.25">
      <c r="A27" s="55">
        <v>26</v>
      </c>
      <c r="B27" s="4" t="s">
        <v>63</v>
      </c>
      <c r="C27" s="62" t="s">
        <v>52</v>
      </c>
      <c r="D27" s="56" t="s">
        <v>957</v>
      </c>
      <c r="E27" s="33" t="s">
        <v>68</v>
      </c>
      <c r="F27" s="59">
        <v>250</v>
      </c>
      <c r="G27" s="94">
        <f>F27*12</f>
        <v>3000</v>
      </c>
      <c r="H27" s="34">
        <v>0.2</v>
      </c>
      <c r="I27" s="95">
        <f t="shared" si="0"/>
        <v>200</v>
      </c>
      <c r="J27" s="95">
        <f>I27*12</f>
        <v>2400</v>
      </c>
      <c r="K27" s="56" t="s">
        <v>958</v>
      </c>
      <c r="L27" s="56" t="s">
        <v>959</v>
      </c>
      <c r="M27" s="56" t="s">
        <v>75</v>
      </c>
      <c r="N27" s="56" t="s">
        <v>116</v>
      </c>
      <c r="O27" s="56" t="s">
        <v>960</v>
      </c>
      <c r="P27" s="56" t="s">
        <v>961</v>
      </c>
      <c r="Q27" s="61" t="s">
        <v>962</v>
      </c>
      <c r="R27" s="64" t="s">
        <v>963</v>
      </c>
      <c r="S27" s="56"/>
      <c r="T27" s="61" t="s">
        <v>964</v>
      </c>
    </row>
    <row r="28" spans="1:20" ht="38.25" customHeight="1" x14ac:dyDescent="0.25">
      <c r="A28" s="55">
        <v>27</v>
      </c>
      <c r="B28" s="4" t="s">
        <v>63</v>
      </c>
      <c r="C28" s="62" t="s">
        <v>52</v>
      </c>
      <c r="D28" s="56" t="s">
        <v>965</v>
      </c>
      <c r="E28" s="33" t="s">
        <v>71</v>
      </c>
      <c r="F28" s="59">
        <v>100</v>
      </c>
      <c r="G28" s="96">
        <f t="shared" ref="G28:G29" si="12">F28*52</f>
        <v>5200</v>
      </c>
      <c r="H28" s="34">
        <v>0.27</v>
      </c>
      <c r="I28" s="59">
        <f t="shared" si="0"/>
        <v>73</v>
      </c>
      <c r="J28" s="95">
        <f t="shared" ref="J28:J29" si="13">I28*52</f>
        <v>3796</v>
      </c>
      <c r="K28" s="56" t="s">
        <v>966</v>
      </c>
      <c r="L28" s="56" t="s">
        <v>967</v>
      </c>
      <c r="M28" s="56" t="s">
        <v>932</v>
      </c>
      <c r="N28" s="56" t="s">
        <v>286</v>
      </c>
      <c r="O28" s="56" t="s">
        <v>968</v>
      </c>
      <c r="P28" s="56" t="s">
        <v>942</v>
      </c>
      <c r="Q28" s="61" t="s">
        <v>943</v>
      </c>
      <c r="R28" s="64">
        <v>9092513532</v>
      </c>
      <c r="S28" s="61" t="s">
        <v>944</v>
      </c>
      <c r="T28" s="56" t="s">
        <v>945</v>
      </c>
    </row>
    <row r="29" spans="1:20" ht="38.25" customHeight="1" x14ac:dyDescent="0.25">
      <c r="A29" s="55">
        <v>28</v>
      </c>
      <c r="B29" s="4" t="s">
        <v>63</v>
      </c>
      <c r="C29" s="62" t="s">
        <v>52</v>
      </c>
      <c r="D29" s="56" t="s">
        <v>969</v>
      </c>
      <c r="E29" s="33" t="s">
        <v>71</v>
      </c>
      <c r="F29" s="59">
        <v>100</v>
      </c>
      <c r="G29" s="96">
        <f t="shared" si="12"/>
        <v>5200</v>
      </c>
      <c r="H29" s="34">
        <v>0.4</v>
      </c>
      <c r="I29" s="59">
        <f t="shared" si="0"/>
        <v>60</v>
      </c>
      <c r="J29" s="95">
        <f t="shared" si="13"/>
        <v>3120</v>
      </c>
      <c r="K29" s="56" t="s">
        <v>970</v>
      </c>
      <c r="L29" s="37">
        <v>76</v>
      </c>
      <c r="M29" s="56" t="s">
        <v>932</v>
      </c>
      <c r="N29" s="56" t="s">
        <v>286</v>
      </c>
      <c r="O29" s="56" t="s">
        <v>933</v>
      </c>
      <c r="P29" s="56" t="s">
        <v>971</v>
      </c>
      <c r="Q29" s="61" t="s">
        <v>935</v>
      </c>
      <c r="R29" s="64">
        <v>9840256382</v>
      </c>
      <c r="S29" s="61" t="s">
        <v>972</v>
      </c>
      <c r="T29" s="61" t="s">
        <v>973</v>
      </c>
    </row>
    <row r="30" spans="1:20" ht="38.25" customHeight="1" x14ac:dyDescent="0.25">
      <c r="A30" s="55">
        <v>29</v>
      </c>
      <c r="B30" s="4" t="s">
        <v>63</v>
      </c>
      <c r="C30" s="62" t="s">
        <v>52</v>
      </c>
      <c r="D30" s="56" t="s">
        <v>974</v>
      </c>
      <c r="E30" s="17" t="s">
        <v>66</v>
      </c>
      <c r="F30" s="59">
        <v>125</v>
      </c>
      <c r="G30" s="96">
        <f>F30*26</f>
        <v>3250</v>
      </c>
      <c r="H30" s="34">
        <v>0.2</v>
      </c>
      <c r="I30" s="59">
        <f t="shared" si="0"/>
        <v>100</v>
      </c>
      <c r="J30" s="95">
        <f>I30*26</f>
        <v>2600</v>
      </c>
      <c r="K30" s="56" t="s">
        <v>975</v>
      </c>
      <c r="L30" s="37">
        <v>116</v>
      </c>
      <c r="M30" s="56" t="s">
        <v>976</v>
      </c>
      <c r="N30" s="56" t="s">
        <v>286</v>
      </c>
      <c r="O30" s="36" t="s">
        <v>977</v>
      </c>
      <c r="P30" s="56" t="s">
        <v>978</v>
      </c>
      <c r="Q30" s="61" t="s">
        <v>979</v>
      </c>
      <c r="R30" s="64">
        <v>9843131323</v>
      </c>
      <c r="S30" s="61" t="s">
        <v>792</v>
      </c>
      <c r="T30" s="61" t="s">
        <v>980</v>
      </c>
    </row>
    <row r="31" spans="1:20" ht="38.25" customHeight="1" x14ac:dyDescent="0.25">
      <c r="A31" s="55">
        <v>30</v>
      </c>
      <c r="B31" s="4" t="s">
        <v>63</v>
      </c>
      <c r="C31" s="62" t="s">
        <v>52</v>
      </c>
      <c r="D31" s="56" t="s">
        <v>981</v>
      </c>
      <c r="E31" s="33" t="s">
        <v>71</v>
      </c>
      <c r="F31" s="59">
        <v>80</v>
      </c>
      <c r="G31" s="96">
        <f>F31*52</f>
        <v>4160</v>
      </c>
      <c r="H31" s="34">
        <v>0.35</v>
      </c>
      <c r="I31" s="59">
        <f t="shared" si="0"/>
        <v>52</v>
      </c>
      <c r="J31" s="95">
        <f>I31*52</f>
        <v>2704</v>
      </c>
      <c r="K31" s="56" t="s">
        <v>982</v>
      </c>
      <c r="L31" s="37">
        <v>76</v>
      </c>
      <c r="M31" s="56" t="s">
        <v>800</v>
      </c>
      <c r="N31" s="56" t="s">
        <v>116</v>
      </c>
      <c r="O31" s="56" t="s">
        <v>983</v>
      </c>
      <c r="P31" s="56" t="s">
        <v>984</v>
      </c>
      <c r="Q31" s="61" t="s">
        <v>803</v>
      </c>
      <c r="R31" s="64">
        <v>9500076789</v>
      </c>
      <c r="S31" s="61" t="s">
        <v>120</v>
      </c>
      <c r="T31" s="56" t="s">
        <v>985</v>
      </c>
    </row>
    <row r="32" spans="1:20" ht="38.25" customHeight="1" x14ac:dyDescent="0.25">
      <c r="A32" s="55">
        <v>31</v>
      </c>
      <c r="B32" s="4" t="s">
        <v>63</v>
      </c>
      <c r="C32" s="62" t="s">
        <v>52</v>
      </c>
      <c r="D32" s="56" t="s">
        <v>986</v>
      </c>
      <c r="E32" s="33" t="s">
        <v>68</v>
      </c>
      <c r="F32" s="59">
        <v>50</v>
      </c>
      <c r="G32" s="94">
        <f>F32*12</f>
        <v>600</v>
      </c>
      <c r="H32" s="37">
        <v>0</v>
      </c>
      <c r="I32" s="95">
        <f t="shared" si="0"/>
        <v>50</v>
      </c>
      <c r="J32" s="95">
        <f>I32*12</f>
        <v>600</v>
      </c>
      <c r="K32" s="56" t="s">
        <v>987</v>
      </c>
      <c r="L32" s="56" t="s">
        <v>988</v>
      </c>
      <c r="M32" s="56" t="s">
        <v>989</v>
      </c>
      <c r="N32" s="56" t="s">
        <v>990</v>
      </c>
      <c r="O32" s="56" t="s">
        <v>991</v>
      </c>
      <c r="P32" s="56" t="s">
        <v>992</v>
      </c>
      <c r="Q32" s="61" t="s">
        <v>993</v>
      </c>
      <c r="R32" s="64" t="s">
        <v>994</v>
      </c>
      <c r="S32" s="63" t="s">
        <v>89</v>
      </c>
      <c r="T32" s="61" t="s">
        <v>995</v>
      </c>
    </row>
    <row r="33" spans="1:20" ht="38.25" customHeight="1" x14ac:dyDescent="0.25">
      <c r="A33" s="55">
        <v>32</v>
      </c>
      <c r="B33" s="4" t="s">
        <v>63</v>
      </c>
      <c r="C33" s="62" t="s">
        <v>52</v>
      </c>
      <c r="D33" s="36" t="s">
        <v>996</v>
      </c>
      <c r="E33" s="17" t="s">
        <v>66</v>
      </c>
      <c r="F33" s="59">
        <v>50</v>
      </c>
      <c r="G33" s="96">
        <f>F33*26</f>
        <v>1300</v>
      </c>
      <c r="H33" s="57">
        <v>0.1</v>
      </c>
      <c r="I33" s="59">
        <f t="shared" si="0"/>
        <v>45</v>
      </c>
      <c r="J33" s="95">
        <f>I33*26</f>
        <v>1170</v>
      </c>
      <c r="K33" s="56" t="s">
        <v>997</v>
      </c>
      <c r="L33" s="37">
        <v>56</v>
      </c>
      <c r="M33" s="37">
        <v>56</v>
      </c>
      <c r="N33" s="56" t="s">
        <v>116</v>
      </c>
      <c r="O33" s="56" t="s">
        <v>998</v>
      </c>
      <c r="P33" s="56" t="s">
        <v>999</v>
      </c>
      <c r="Q33" s="64" t="s">
        <v>1000</v>
      </c>
      <c r="R33" s="64" t="s">
        <v>1001</v>
      </c>
      <c r="S33" s="64" t="s">
        <v>1002</v>
      </c>
      <c r="T33" s="61" t="s">
        <v>1003</v>
      </c>
    </row>
    <row r="34" spans="1:20" ht="38.25" customHeight="1" x14ac:dyDescent="0.25">
      <c r="A34" s="55">
        <v>33</v>
      </c>
      <c r="B34" s="4" t="s">
        <v>63</v>
      </c>
      <c r="C34" s="62" t="s">
        <v>52</v>
      </c>
      <c r="D34" s="56" t="s">
        <v>1004</v>
      </c>
      <c r="E34" s="33" t="s">
        <v>68</v>
      </c>
      <c r="F34" s="59">
        <v>20</v>
      </c>
      <c r="G34" s="94">
        <f>F34*12</f>
        <v>240</v>
      </c>
      <c r="H34" s="58"/>
      <c r="I34" s="95">
        <f t="shared" si="0"/>
        <v>20</v>
      </c>
      <c r="J34" s="95">
        <f>I34*12</f>
        <v>240</v>
      </c>
      <c r="K34" s="56" t="s">
        <v>1005</v>
      </c>
      <c r="L34" s="37">
        <v>60</v>
      </c>
      <c r="M34" s="37">
        <v>8</v>
      </c>
      <c r="N34" s="37">
        <v>52</v>
      </c>
      <c r="O34" s="56" t="s">
        <v>1006</v>
      </c>
      <c r="P34" s="56" t="s">
        <v>1007</v>
      </c>
      <c r="Q34" s="97"/>
      <c r="R34" s="37">
        <v>7598787710</v>
      </c>
      <c r="S34" s="64" t="s">
        <v>1008</v>
      </c>
      <c r="T34" s="56" t="s">
        <v>1009</v>
      </c>
    </row>
    <row r="35" spans="1:20" ht="38.25" customHeight="1" x14ac:dyDescent="0.25">
      <c r="A35" s="55">
        <v>34</v>
      </c>
      <c r="B35" s="4" t="s">
        <v>63</v>
      </c>
      <c r="C35" s="62" t="s">
        <v>52</v>
      </c>
      <c r="D35" s="56" t="s">
        <v>1010</v>
      </c>
      <c r="E35" s="17" t="s">
        <v>66</v>
      </c>
      <c r="F35" s="59">
        <v>600</v>
      </c>
      <c r="G35" s="96">
        <f>F35*26</f>
        <v>15600</v>
      </c>
      <c r="H35" s="34">
        <v>0.25</v>
      </c>
      <c r="I35" s="59">
        <f t="shared" si="0"/>
        <v>450</v>
      </c>
      <c r="J35" s="95">
        <f>I35*26</f>
        <v>11700</v>
      </c>
      <c r="K35" s="56" t="s">
        <v>1011</v>
      </c>
      <c r="L35" s="56" t="s">
        <v>1012</v>
      </c>
      <c r="M35" s="56" t="s">
        <v>932</v>
      </c>
      <c r="N35" s="56" t="s">
        <v>286</v>
      </c>
      <c r="O35" s="56" t="s">
        <v>1013</v>
      </c>
      <c r="P35" s="56" t="s">
        <v>942</v>
      </c>
      <c r="Q35" s="61" t="s">
        <v>943</v>
      </c>
      <c r="R35" s="64">
        <v>9092513532</v>
      </c>
      <c r="S35" s="61" t="s">
        <v>1014</v>
      </c>
      <c r="T35" s="61" t="s">
        <v>945</v>
      </c>
    </row>
    <row r="36" spans="1:20" ht="38.25" customHeight="1" x14ac:dyDescent="0.25">
      <c r="A36" s="55">
        <v>35</v>
      </c>
      <c r="B36" s="4" t="s">
        <v>63</v>
      </c>
      <c r="C36" s="62" t="s">
        <v>52</v>
      </c>
      <c r="D36" s="56" t="s">
        <v>1015</v>
      </c>
      <c r="E36" s="33" t="s">
        <v>68</v>
      </c>
      <c r="F36" s="59">
        <v>100</v>
      </c>
      <c r="G36" s="94">
        <f t="shared" ref="G36:G38" si="14">F36*12</f>
        <v>1200</v>
      </c>
      <c r="H36" s="34">
        <v>0.25</v>
      </c>
      <c r="I36" s="95">
        <f t="shared" si="0"/>
        <v>75</v>
      </c>
      <c r="J36" s="95">
        <f t="shared" ref="J36:J38" si="15">I36*12</f>
        <v>900</v>
      </c>
      <c r="K36" s="56" t="s">
        <v>1016</v>
      </c>
      <c r="L36" s="37">
        <v>118</v>
      </c>
      <c r="M36" s="56" t="s">
        <v>932</v>
      </c>
      <c r="N36" s="56" t="s">
        <v>286</v>
      </c>
      <c r="O36" s="56" t="s">
        <v>1017</v>
      </c>
      <c r="P36" s="56" t="s">
        <v>1018</v>
      </c>
      <c r="Q36" s="61" t="s">
        <v>943</v>
      </c>
      <c r="R36" s="64">
        <v>9092513532</v>
      </c>
      <c r="S36" s="61" t="s">
        <v>1014</v>
      </c>
      <c r="T36" s="56" t="s">
        <v>1019</v>
      </c>
    </row>
    <row r="37" spans="1:20" ht="38.25" customHeight="1" x14ac:dyDescent="0.25">
      <c r="A37" s="55">
        <v>36</v>
      </c>
      <c r="B37" s="4" t="s">
        <v>63</v>
      </c>
      <c r="C37" s="62" t="s">
        <v>52</v>
      </c>
      <c r="D37" s="56" t="s">
        <v>1020</v>
      </c>
      <c r="E37" s="33" t="s">
        <v>68</v>
      </c>
      <c r="F37" s="59">
        <v>150</v>
      </c>
      <c r="G37" s="94">
        <f t="shared" si="14"/>
        <v>1800</v>
      </c>
      <c r="H37" s="44">
        <v>0.33329999999999999</v>
      </c>
      <c r="I37" s="95">
        <f t="shared" si="0"/>
        <v>100.005</v>
      </c>
      <c r="J37" s="95">
        <f t="shared" si="15"/>
        <v>1200.06</v>
      </c>
      <c r="K37" s="56" t="s">
        <v>1021</v>
      </c>
      <c r="L37" s="37">
        <v>84</v>
      </c>
      <c r="M37" s="56" t="s">
        <v>932</v>
      </c>
      <c r="N37" s="56" t="s">
        <v>286</v>
      </c>
      <c r="O37" s="56" t="s">
        <v>933</v>
      </c>
      <c r="P37" s="56" t="s">
        <v>1022</v>
      </c>
      <c r="Q37" s="61" t="s">
        <v>935</v>
      </c>
      <c r="R37" s="64">
        <v>9840256382</v>
      </c>
      <c r="S37" s="61" t="s">
        <v>972</v>
      </c>
      <c r="T37" s="61" t="s">
        <v>1023</v>
      </c>
    </row>
    <row r="38" spans="1:20" ht="38.25" customHeight="1" x14ac:dyDescent="0.25">
      <c r="A38" s="55">
        <v>37</v>
      </c>
      <c r="B38" s="4" t="s">
        <v>63</v>
      </c>
      <c r="C38" s="62" t="s">
        <v>52</v>
      </c>
      <c r="D38" s="56" t="s">
        <v>1024</v>
      </c>
      <c r="E38" s="33" t="s">
        <v>68</v>
      </c>
      <c r="F38" s="59">
        <v>85</v>
      </c>
      <c r="G38" s="94">
        <f t="shared" si="14"/>
        <v>1020</v>
      </c>
      <c r="H38" s="34">
        <v>0.15</v>
      </c>
      <c r="I38" s="95">
        <f t="shared" si="0"/>
        <v>72.25</v>
      </c>
      <c r="J38" s="95">
        <f t="shared" si="15"/>
        <v>867</v>
      </c>
      <c r="K38" s="56" t="s">
        <v>1025</v>
      </c>
      <c r="L38" s="37">
        <v>60</v>
      </c>
      <c r="M38" s="37">
        <v>6</v>
      </c>
      <c r="N38" s="58"/>
      <c r="O38" s="56" t="s">
        <v>1026</v>
      </c>
      <c r="P38" s="56" t="s">
        <v>206</v>
      </c>
      <c r="Q38" s="61"/>
      <c r="R38" s="64" t="s">
        <v>1027</v>
      </c>
      <c r="S38" s="61" t="s">
        <v>1028</v>
      </c>
      <c r="T38" s="61" t="s">
        <v>1029</v>
      </c>
    </row>
    <row r="39" spans="1:20" ht="38.25" customHeight="1" x14ac:dyDescent="0.25">
      <c r="A39" s="55">
        <v>38</v>
      </c>
      <c r="B39" s="4" t="s">
        <v>63</v>
      </c>
      <c r="C39" s="62" t="s">
        <v>52</v>
      </c>
      <c r="D39" s="56" t="s">
        <v>1030</v>
      </c>
      <c r="E39" s="33" t="s">
        <v>71</v>
      </c>
      <c r="F39" s="59">
        <v>80</v>
      </c>
      <c r="G39" s="96">
        <f>F39*52</f>
        <v>4160</v>
      </c>
      <c r="H39" s="34">
        <v>0.2</v>
      </c>
      <c r="I39" s="59">
        <f t="shared" si="0"/>
        <v>64</v>
      </c>
      <c r="J39" s="95">
        <f>I39*52</f>
        <v>3328</v>
      </c>
      <c r="K39" s="56" t="s">
        <v>1031</v>
      </c>
      <c r="L39" s="56" t="s">
        <v>1032</v>
      </c>
      <c r="M39" s="56" t="s">
        <v>1032</v>
      </c>
      <c r="N39" s="37">
        <v>0</v>
      </c>
      <c r="O39" s="56" t="s">
        <v>1033</v>
      </c>
      <c r="P39" s="56" t="s">
        <v>1034</v>
      </c>
      <c r="Q39" s="98" t="s">
        <v>1035</v>
      </c>
      <c r="R39" s="37">
        <v>9999800012</v>
      </c>
      <c r="S39" s="64" t="s">
        <v>1036</v>
      </c>
      <c r="T39" s="61" t="s">
        <v>1037</v>
      </c>
    </row>
    <row r="40" spans="1:20" ht="38.25" customHeight="1" x14ac:dyDescent="0.25">
      <c r="A40" s="55">
        <v>39</v>
      </c>
      <c r="B40" s="4" t="s">
        <v>63</v>
      </c>
      <c r="C40" s="62" t="s">
        <v>52</v>
      </c>
      <c r="D40" s="56" t="s">
        <v>1038</v>
      </c>
      <c r="E40" s="33" t="s">
        <v>68</v>
      </c>
      <c r="F40" s="59">
        <v>30</v>
      </c>
      <c r="G40" s="94">
        <f t="shared" ref="G40:G44" si="16">F40*12</f>
        <v>360</v>
      </c>
      <c r="H40" s="37">
        <v>0</v>
      </c>
      <c r="I40" s="95">
        <f t="shared" si="0"/>
        <v>30</v>
      </c>
      <c r="J40" s="95">
        <f t="shared" ref="J40:J44" si="17">I40*12</f>
        <v>360</v>
      </c>
      <c r="K40" s="56" t="s">
        <v>1039</v>
      </c>
      <c r="L40" s="37">
        <v>80</v>
      </c>
      <c r="M40" s="56" t="s">
        <v>285</v>
      </c>
      <c r="N40" s="56" t="s">
        <v>286</v>
      </c>
      <c r="O40" s="56" t="s">
        <v>1040</v>
      </c>
      <c r="P40" s="56" t="s">
        <v>1041</v>
      </c>
      <c r="Q40" s="98" t="s">
        <v>1042</v>
      </c>
      <c r="R40" s="37">
        <v>4422542221</v>
      </c>
      <c r="S40" s="64" t="s">
        <v>1043</v>
      </c>
      <c r="T40" s="56" t="s">
        <v>1044</v>
      </c>
    </row>
    <row r="41" spans="1:20" ht="38.25" customHeight="1" x14ac:dyDescent="0.25">
      <c r="A41" s="55">
        <v>40</v>
      </c>
      <c r="B41" s="4" t="s">
        <v>63</v>
      </c>
      <c r="C41" s="62" t="s">
        <v>52</v>
      </c>
      <c r="D41" s="56" t="s">
        <v>1045</v>
      </c>
      <c r="E41" s="33" t="s">
        <v>68</v>
      </c>
      <c r="F41" s="59">
        <v>30</v>
      </c>
      <c r="G41" s="94">
        <f t="shared" si="16"/>
        <v>360</v>
      </c>
      <c r="H41" s="44">
        <v>5.5500000000000001E-2</v>
      </c>
      <c r="I41" s="95">
        <f t="shared" si="0"/>
        <v>28.335000000000001</v>
      </c>
      <c r="J41" s="95">
        <f t="shared" si="17"/>
        <v>340.02</v>
      </c>
      <c r="K41" s="56" t="s">
        <v>1046</v>
      </c>
      <c r="L41" s="37">
        <v>52</v>
      </c>
      <c r="M41" s="37">
        <v>52</v>
      </c>
      <c r="N41" s="37">
        <v>0</v>
      </c>
      <c r="O41" s="56" t="s">
        <v>1047</v>
      </c>
      <c r="P41" s="56" t="s">
        <v>1048</v>
      </c>
      <c r="Q41" s="61" t="s">
        <v>1049</v>
      </c>
      <c r="R41" s="64">
        <v>8850224015</v>
      </c>
      <c r="S41" s="61" t="s">
        <v>1050</v>
      </c>
      <c r="T41" s="61" t="s">
        <v>1051</v>
      </c>
    </row>
    <row r="42" spans="1:20" ht="38.25" customHeight="1" x14ac:dyDescent="0.25">
      <c r="A42" s="55">
        <v>41</v>
      </c>
      <c r="B42" s="4" t="s">
        <v>63</v>
      </c>
      <c r="C42" s="62" t="s">
        <v>53</v>
      </c>
      <c r="D42" s="56" t="s">
        <v>1052</v>
      </c>
      <c r="E42" s="33" t="s">
        <v>68</v>
      </c>
      <c r="F42" s="59">
        <v>60</v>
      </c>
      <c r="G42" s="94">
        <f t="shared" si="16"/>
        <v>720</v>
      </c>
      <c r="H42" s="34">
        <v>0.1</v>
      </c>
      <c r="I42" s="95">
        <f t="shared" si="0"/>
        <v>54</v>
      </c>
      <c r="J42" s="95">
        <f t="shared" si="17"/>
        <v>648</v>
      </c>
      <c r="K42" s="56" t="s">
        <v>1053</v>
      </c>
      <c r="L42" s="37">
        <v>52</v>
      </c>
      <c r="M42" s="56" t="s">
        <v>355</v>
      </c>
      <c r="N42" s="56" t="s">
        <v>116</v>
      </c>
      <c r="O42" s="56" t="s">
        <v>1054</v>
      </c>
      <c r="P42" s="56" t="s">
        <v>1055</v>
      </c>
      <c r="Q42" s="61" t="s">
        <v>1056</v>
      </c>
      <c r="R42" s="64" t="s">
        <v>1057</v>
      </c>
      <c r="S42" s="61" t="s">
        <v>359</v>
      </c>
      <c r="T42" s="61" t="s">
        <v>1058</v>
      </c>
    </row>
    <row r="43" spans="1:20" ht="38.25" customHeight="1" x14ac:dyDescent="0.25">
      <c r="A43" s="55">
        <v>42</v>
      </c>
      <c r="B43" s="4" t="s">
        <v>63</v>
      </c>
      <c r="C43" s="62" t="s">
        <v>56</v>
      </c>
      <c r="D43" s="56" t="s">
        <v>1059</v>
      </c>
      <c r="E43" s="33" t="s">
        <v>68</v>
      </c>
      <c r="F43" s="59">
        <v>175</v>
      </c>
      <c r="G43" s="94">
        <f t="shared" si="16"/>
        <v>2100</v>
      </c>
      <c r="H43" s="34">
        <v>0.2</v>
      </c>
      <c r="I43" s="95">
        <f t="shared" si="0"/>
        <v>140</v>
      </c>
      <c r="J43" s="95">
        <f t="shared" si="17"/>
        <v>1680</v>
      </c>
      <c r="K43" s="56" t="s">
        <v>1060</v>
      </c>
      <c r="L43" s="37">
        <v>132</v>
      </c>
      <c r="M43" s="56" t="s">
        <v>75</v>
      </c>
      <c r="N43" s="56" t="s">
        <v>116</v>
      </c>
      <c r="O43" s="56" t="s">
        <v>960</v>
      </c>
      <c r="P43" s="56" t="s">
        <v>961</v>
      </c>
      <c r="Q43" s="61" t="s">
        <v>810</v>
      </c>
      <c r="R43" s="64" t="s">
        <v>783</v>
      </c>
      <c r="S43" s="61" t="s">
        <v>811</v>
      </c>
      <c r="T43" s="61" t="s">
        <v>812</v>
      </c>
    </row>
    <row r="44" spans="1:20" ht="38.25" customHeight="1" x14ac:dyDescent="0.25">
      <c r="A44" s="55">
        <v>43</v>
      </c>
      <c r="B44" s="4" t="s">
        <v>63</v>
      </c>
      <c r="C44" s="62" t="s">
        <v>56</v>
      </c>
      <c r="D44" s="56" t="s">
        <v>1061</v>
      </c>
      <c r="E44" s="33" t="s">
        <v>68</v>
      </c>
      <c r="F44" s="59">
        <v>60</v>
      </c>
      <c r="G44" s="94">
        <f t="shared" si="16"/>
        <v>720</v>
      </c>
      <c r="H44" s="34">
        <v>0.38</v>
      </c>
      <c r="I44" s="95">
        <f t="shared" si="0"/>
        <v>37.200000000000003</v>
      </c>
      <c r="J44" s="95">
        <f t="shared" si="17"/>
        <v>446.40000000000003</v>
      </c>
      <c r="K44" s="56" t="s">
        <v>1062</v>
      </c>
      <c r="L44" s="37">
        <v>136</v>
      </c>
      <c r="M44" s="37">
        <v>8</v>
      </c>
      <c r="N44" s="37">
        <v>128</v>
      </c>
      <c r="O44" s="56" t="s">
        <v>1063</v>
      </c>
      <c r="P44" s="56" t="s">
        <v>862</v>
      </c>
      <c r="Q44" s="61" t="s">
        <v>1064</v>
      </c>
      <c r="R44" s="64" t="s">
        <v>863</v>
      </c>
      <c r="S44" s="61" t="s">
        <v>858</v>
      </c>
      <c r="T44" s="56" t="s">
        <v>859</v>
      </c>
    </row>
    <row r="45" spans="1:20" ht="38.25" customHeight="1" x14ac:dyDescent="0.25">
      <c r="A45" s="55">
        <v>44</v>
      </c>
      <c r="B45" s="4" t="s">
        <v>63</v>
      </c>
      <c r="C45" s="62" t="s">
        <v>57</v>
      </c>
      <c r="D45" s="56" t="s">
        <v>1065</v>
      </c>
      <c r="E45" s="17" t="s">
        <v>66</v>
      </c>
      <c r="F45" s="59">
        <v>100</v>
      </c>
      <c r="G45" s="96">
        <f>F45*26</f>
        <v>2600</v>
      </c>
      <c r="H45" s="34">
        <v>0.2</v>
      </c>
      <c r="I45" s="59">
        <f t="shared" si="0"/>
        <v>80</v>
      </c>
      <c r="J45" s="95">
        <f>I45*26</f>
        <v>2080</v>
      </c>
      <c r="K45" s="56" t="s">
        <v>1066</v>
      </c>
      <c r="L45" s="37">
        <v>84</v>
      </c>
      <c r="M45" s="56" t="s">
        <v>976</v>
      </c>
      <c r="N45" s="56" t="s">
        <v>472</v>
      </c>
      <c r="O45" s="56" t="s">
        <v>1067</v>
      </c>
      <c r="P45" s="56" t="s">
        <v>978</v>
      </c>
      <c r="Q45" s="61" t="s">
        <v>1068</v>
      </c>
      <c r="R45" s="71">
        <v>9843131323</v>
      </c>
      <c r="S45" s="61" t="s">
        <v>1069</v>
      </c>
      <c r="T45" s="61" t="s">
        <v>793</v>
      </c>
    </row>
    <row r="46" spans="1:20" ht="38.25" customHeight="1" x14ac:dyDescent="0.25">
      <c r="A46" s="55">
        <v>45</v>
      </c>
      <c r="B46" s="4" t="s">
        <v>63</v>
      </c>
      <c r="C46" s="62" t="s">
        <v>58</v>
      </c>
      <c r="D46" s="56" t="s">
        <v>1070</v>
      </c>
      <c r="E46" s="33" t="s">
        <v>68</v>
      </c>
      <c r="F46" s="59">
        <v>100</v>
      </c>
      <c r="G46" s="94">
        <f t="shared" ref="G46:G51" si="18">F46*12</f>
        <v>1200</v>
      </c>
      <c r="H46" s="34">
        <v>0.1</v>
      </c>
      <c r="I46" s="95">
        <f t="shared" si="0"/>
        <v>90</v>
      </c>
      <c r="J46" s="95">
        <f t="shared" ref="J46:J51" si="19">I46*12</f>
        <v>1080</v>
      </c>
      <c r="K46" s="56" t="s">
        <v>1071</v>
      </c>
      <c r="L46" s="56" t="s">
        <v>1072</v>
      </c>
      <c r="M46" s="56" t="s">
        <v>75</v>
      </c>
      <c r="N46" s="56" t="s">
        <v>116</v>
      </c>
      <c r="O46" s="56" t="s">
        <v>1073</v>
      </c>
      <c r="P46" s="56" t="s">
        <v>1074</v>
      </c>
      <c r="Q46" s="61" t="s">
        <v>810</v>
      </c>
      <c r="R46" s="64" t="s">
        <v>783</v>
      </c>
      <c r="S46" s="61" t="s">
        <v>811</v>
      </c>
      <c r="T46" s="61" t="s">
        <v>812</v>
      </c>
    </row>
    <row r="47" spans="1:20" ht="38.25" customHeight="1" x14ac:dyDescent="0.25">
      <c r="A47" s="55">
        <v>46</v>
      </c>
      <c r="B47" s="4" t="s">
        <v>63</v>
      </c>
      <c r="C47" s="62" t="s">
        <v>49</v>
      </c>
      <c r="D47" s="56" t="s">
        <v>1075</v>
      </c>
      <c r="E47" s="33" t="s">
        <v>68</v>
      </c>
      <c r="F47" s="59">
        <v>60</v>
      </c>
      <c r="G47" s="94">
        <f t="shared" si="18"/>
        <v>720</v>
      </c>
      <c r="H47" s="34">
        <v>0.25</v>
      </c>
      <c r="I47" s="95">
        <f t="shared" si="0"/>
        <v>45</v>
      </c>
      <c r="J47" s="95">
        <f t="shared" si="19"/>
        <v>540</v>
      </c>
      <c r="K47" s="56" t="s">
        <v>1076</v>
      </c>
      <c r="L47" s="56" t="s">
        <v>1077</v>
      </c>
      <c r="M47" s="56" t="s">
        <v>932</v>
      </c>
      <c r="N47" s="56" t="s">
        <v>116</v>
      </c>
      <c r="O47" s="56" t="s">
        <v>1078</v>
      </c>
      <c r="P47" s="56" t="s">
        <v>942</v>
      </c>
      <c r="Q47" s="61" t="s">
        <v>943</v>
      </c>
      <c r="R47" s="64">
        <v>9092513532</v>
      </c>
      <c r="S47" s="61" t="s">
        <v>1014</v>
      </c>
      <c r="T47" s="61" t="s">
        <v>945</v>
      </c>
    </row>
    <row r="48" spans="1:20" ht="38.25" customHeight="1" x14ac:dyDescent="0.25">
      <c r="A48" s="55">
        <v>47</v>
      </c>
      <c r="B48" s="4" t="s">
        <v>63</v>
      </c>
      <c r="C48" s="62" t="s">
        <v>49</v>
      </c>
      <c r="D48" s="56" t="s">
        <v>1079</v>
      </c>
      <c r="E48" s="33" t="s">
        <v>68</v>
      </c>
      <c r="F48" s="59">
        <v>75</v>
      </c>
      <c r="G48" s="94">
        <f t="shared" si="18"/>
        <v>900</v>
      </c>
      <c r="H48" s="34">
        <v>0.25</v>
      </c>
      <c r="I48" s="95">
        <f t="shared" si="0"/>
        <v>56.25</v>
      </c>
      <c r="J48" s="95">
        <f t="shared" si="19"/>
        <v>675</v>
      </c>
      <c r="K48" s="56" t="s">
        <v>1080</v>
      </c>
      <c r="L48" s="37">
        <v>80</v>
      </c>
      <c r="M48" s="37">
        <v>4</v>
      </c>
      <c r="N48" s="37">
        <v>72</v>
      </c>
      <c r="O48" s="56" t="s">
        <v>1081</v>
      </c>
      <c r="P48" s="56" t="s">
        <v>1082</v>
      </c>
      <c r="Q48" s="61" t="s">
        <v>1083</v>
      </c>
      <c r="R48" s="64" t="s">
        <v>1084</v>
      </c>
      <c r="S48" s="56"/>
      <c r="T48" s="61" t="s">
        <v>1085</v>
      </c>
    </row>
    <row r="49" spans="1:20" ht="38.25" customHeight="1" x14ac:dyDescent="0.25">
      <c r="A49" s="55">
        <v>48</v>
      </c>
      <c r="B49" s="4" t="s">
        <v>63</v>
      </c>
      <c r="C49" s="62" t="s">
        <v>49</v>
      </c>
      <c r="D49" s="56" t="s">
        <v>1086</v>
      </c>
      <c r="E49" s="33" t="s">
        <v>68</v>
      </c>
      <c r="F49" s="59">
        <v>75</v>
      </c>
      <c r="G49" s="94">
        <f t="shared" si="18"/>
        <v>900</v>
      </c>
      <c r="H49" s="34">
        <v>0.25</v>
      </c>
      <c r="I49" s="95">
        <f t="shared" si="0"/>
        <v>56.25</v>
      </c>
      <c r="J49" s="95">
        <f t="shared" si="19"/>
        <v>675</v>
      </c>
      <c r="K49" s="56" t="s">
        <v>1087</v>
      </c>
      <c r="L49" s="37">
        <v>80</v>
      </c>
      <c r="M49" s="37">
        <v>4</v>
      </c>
      <c r="N49" s="37">
        <v>72</v>
      </c>
      <c r="O49" s="56" t="s">
        <v>1081</v>
      </c>
      <c r="P49" s="56" t="s">
        <v>1082</v>
      </c>
      <c r="Q49" s="61" t="s">
        <v>1083</v>
      </c>
      <c r="R49" s="64" t="s">
        <v>1084</v>
      </c>
      <c r="S49" s="56"/>
      <c r="T49" s="61" t="s">
        <v>1085</v>
      </c>
    </row>
    <row r="50" spans="1:20" ht="38.25" customHeight="1" x14ac:dyDescent="0.25">
      <c r="A50" s="55">
        <v>49</v>
      </c>
      <c r="B50" s="4" t="s">
        <v>63</v>
      </c>
      <c r="C50" s="62" t="s">
        <v>49</v>
      </c>
      <c r="D50" s="56" t="s">
        <v>1088</v>
      </c>
      <c r="E50" s="33" t="s">
        <v>68</v>
      </c>
      <c r="F50" s="59">
        <v>75</v>
      </c>
      <c r="G50" s="94">
        <f t="shared" si="18"/>
        <v>900</v>
      </c>
      <c r="H50" s="34">
        <v>0.25</v>
      </c>
      <c r="I50" s="95">
        <f t="shared" si="0"/>
        <v>56.25</v>
      </c>
      <c r="J50" s="95">
        <f t="shared" si="19"/>
        <v>675</v>
      </c>
      <c r="K50" s="56" t="s">
        <v>1089</v>
      </c>
      <c r="L50" s="37">
        <v>80</v>
      </c>
      <c r="M50" s="37">
        <v>4</v>
      </c>
      <c r="N50" s="37">
        <v>72</v>
      </c>
      <c r="O50" s="56" t="s">
        <v>1081</v>
      </c>
      <c r="P50" s="56" t="s">
        <v>1082</v>
      </c>
      <c r="Q50" s="61" t="s">
        <v>1083</v>
      </c>
      <c r="R50" s="64" t="s">
        <v>1084</v>
      </c>
      <c r="S50" s="56"/>
      <c r="T50" s="61" t="s">
        <v>1085</v>
      </c>
    </row>
    <row r="51" spans="1:20" ht="38.25" customHeight="1" x14ac:dyDescent="0.25">
      <c r="A51" s="55">
        <v>50</v>
      </c>
      <c r="B51" s="4" t="s">
        <v>63</v>
      </c>
      <c r="C51" s="62" t="s">
        <v>49</v>
      </c>
      <c r="D51" s="56" t="s">
        <v>1090</v>
      </c>
      <c r="E51" s="33" t="s">
        <v>68</v>
      </c>
      <c r="F51" s="59">
        <v>75</v>
      </c>
      <c r="G51" s="94">
        <f t="shared" si="18"/>
        <v>900</v>
      </c>
      <c r="H51" s="34">
        <v>0.25</v>
      </c>
      <c r="I51" s="95">
        <f t="shared" si="0"/>
        <v>56.25</v>
      </c>
      <c r="J51" s="95">
        <f t="shared" si="19"/>
        <v>675</v>
      </c>
      <c r="K51" s="56" t="s">
        <v>1091</v>
      </c>
      <c r="L51" s="37">
        <v>80</v>
      </c>
      <c r="M51" s="37">
        <v>4</v>
      </c>
      <c r="N51" s="37">
        <v>72</v>
      </c>
      <c r="O51" s="56" t="s">
        <v>1081</v>
      </c>
      <c r="P51" s="56" t="s">
        <v>1082</v>
      </c>
      <c r="Q51" s="61" t="s">
        <v>1083</v>
      </c>
      <c r="R51" s="64" t="s">
        <v>1084</v>
      </c>
      <c r="S51" s="56"/>
      <c r="T51" s="61" t="s">
        <v>1085</v>
      </c>
    </row>
    <row r="52" spans="1:20" ht="38.25" customHeight="1" x14ac:dyDescent="0.25">
      <c r="A52" s="55">
        <v>51</v>
      </c>
      <c r="B52" s="4" t="s">
        <v>63</v>
      </c>
      <c r="C52" s="62" t="s">
        <v>50</v>
      </c>
      <c r="D52" s="56" t="s">
        <v>1092</v>
      </c>
      <c r="E52" s="33" t="s">
        <v>71</v>
      </c>
      <c r="F52" s="59">
        <v>500</v>
      </c>
      <c r="G52" s="96">
        <f>F52*52</f>
        <v>26000</v>
      </c>
      <c r="H52" s="34">
        <v>0.25</v>
      </c>
      <c r="I52" s="59">
        <f t="shared" si="0"/>
        <v>375</v>
      </c>
      <c r="J52" s="95">
        <f>I52*52</f>
        <v>19500</v>
      </c>
      <c r="K52" s="56" t="s">
        <v>1093</v>
      </c>
      <c r="L52" s="56" t="s">
        <v>1094</v>
      </c>
      <c r="M52" s="56" t="s">
        <v>1095</v>
      </c>
      <c r="N52" s="56" t="s">
        <v>286</v>
      </c>
      <c r="O52" s="56" t="s">
        <v>1096</v>
      </c>
      <c r="P52" s="56" t="s">
        <v>942</v>
      </c>
      <c r="Q52" s="61" t="s">
        <v>943</v>
      </c>
      <c r="R52" s="64">
        <v>9092513532</v>
      </c>
      <c r="S52" s="61" t="s">
        <v>1014</v>
      </c>
      <c r="T52" s="61" t="s">
        <v>945</v>
      </c>
    </row>
    <row r="53" spans="1:20" ht="38.25" customHeight="1" x14ac:dyDescent="0.25">
      <c r="A53" s="55">
        <v>52</v>
      </c>
      <c r="B53" s="4" t="s">
        <v>63</v>
      </c>
      <c r="C53" s="62" t="s">
        <v>51</v>
      </c>
      <c r="D53" s="56" t="s">
        <v>1097</v>
      </c>
      <c r="E53" s="33" t="s">
        <v>68</v>
      </c>
      <c r="F53" s="59">
        <v>200</v>
      </c>
      <c r="G53" s="94">
        <f t="shared" ref="G53:G57" si="20">F53*12</f>
        <v>2400</v>
      </c>
      <c r="H53" s="99">
        <v>0</v>
      </c>
      <c r="I53" s="95">
        <f t="shared" si="0"/>
        <v>200</v>
      </c>
      <c r="J53" s="95">
        <f t="shared" ref="J53:J57" si="21">I53*12</f>
        <v>2400</v>
      </c>
      <c r="K53" s="58"/>
      <c r="L53" s="37">
        <v>118</v>
      </c>
      <c r="M53" s="58"/>
      <c r="N53" s="58"/>
      <c r="O53" s="58"/>
      <c r="P53" s="58"/>
      <c r="Q53" s="61"/>
      <c r="R53" s="71" t="s">
        <v>1098</v>
      </c>
      <c r="S53" s="61" t="s">
        <v>1099</v>
      </c>
      <c r="T53" s="58"/>
    </row>
    <row r="54" spans="1:20" ht="38.25" customHeight="1" x14ac:dyDescent="0.25">
      <c r="A54" s="55">
        <v>53</v>
      </c>
      <c r="B54" s="4" t="s">
        <v>63</v>
      </c>
      <c r="C54" s="62" t="s">
        <v>53</v>
      </c>
      <c r="D54" s="56" t="s">
        <v>1100</v>
      </c>
      <c r="E54" s="33" t="s">
        <v>68</v>
      </c>
      <c r="F54" s="59">
        <v>150</v>
      </c>
      <c r="G54" s="94">
        <f t="shared" si="20"/>
        <v>1800</v>
      </c>
      <c r="H54" s="44">
        <v>0.2223</v>
      </c>
      <c r="I54" s="95">
        <f t="shared" si="0"/>
        <v>116.655</v>
      </c>
      <c r="J54" s="95">
        <f t="shared" si="21"/>
        <v>1399.8600000000001</v>
      </c>
      <c r="K54" s="56" t="s">
        <v>1101</v>
      </c>
      <c r="L54" s="37">
        <v>50</v>
      </c>
      <c r="M54" s="56" t="s">
        <v>1102</v>
      </c>
      <c r="N54" s="58"/>
      <c r="O54" s="56" t="s">
        <v>1103</v>
      </c>
      <c r="P54" s="56" t="s">
        <v>206</v>
      </c>
      <c r="Q54" s="97"/>
      <c r="R54" s="64">
        <v>9579069369</v>
      </c>
      <c r="S54" s="61" t="s">
        <v>1104</v>
      </c>
      <c r="T54" s="61" t="s">
        <v>1105</v>
      </c>
    </row>
    <row r="55" spans="1:20" ht="38.25" customHeight="1" x14ac:dyDescent="0.25">
      <c r="A55" s="55">
        <v>54</v>
      </c>
      <c r="B55" s="4" t="s">
        <v>63</v>
      </c>
      <c r="C55" s="62" t="s">
        <v>56</v>
      </c>
      <c r="D55" s="56" t="s">
        <v>1106</v>
      </c>
      <c r="E55" s="33" t="s">
        <v>68</v>
      </c>
      <c r="F55" s="59">
        <v>125</v>
      </c>
      <c r="G55" s="94">
        <f t="shared" si="20"/>
        <v>1500</v>
      </c>
      <c r="H55" s="34">
        <v>0.2</v>
      </c>
      <c r="I55" s="95">
        <f t="shared" si="0"/>
        <v>100</v>
      </c>
      <c r="J55" s="95">
        <f t="shared" si="21"/>
        <v>1200</v>
      </c>
      <c r="K55" s="56" t="s">
        <v>1107</v>
      </c>
      <c r="L55" s="37">
        <v>76</v>
      </c>
      <c r="M55" s="56" t="s">
        <v>1108</v>
      </c>
      <c r="N55" s="56" t="s">
        <v>883</v>
      </c>
      <c r="O55" s="56" t="s">
        <v>1109</v>
      </c>
      <c r="P55" s="56" t="s">
        <v>1110</v>
      </c>
      <c r="Q55" s="61" t="s">
        <v>1111</v>
      </c>
      <c r="R55" s="64">
        <v>9840174022</v>
      </c>
      <c r="S55" s="61" t="s">
        <v>1112</v>
      </c>
      <c r="T55" s="56" t="s">
        <v>1113</v>
      </c>
    </row>
    <row r="56" spans="1:20" ht="38.25" customHeight="1" x14ac:dyDescent="0.25">
      <c r="A56" s="55">
        <v>55</v>
      </c>
      <c r="B56" s="4" t="s">
        <v>63</v>
      </c>
      <c r="C56" s="62" t="s">
        <v>56</v>
      </c>
      <c r="D56" s="56" t="s">
        <v>1114</v>
      </c>
      <c r="E56" s="33" t="s">
        <v>68</v>
      </c>
      <c r="F56" s="59">
        <v>100</v>
      </c>
      <c r="G56" s="94">
        <f t="shared" si="20"/>
        <v>1200</v>
      </c>
      <c r="H56" s="34">
        <v>0.2</v>
      </c>
      <c r="I56" s="95">
        <f t="shared" si="0"/>
        <v>80</v>
      </c>
      <c r="J56" s="95">
        <f t="shared" si="21"/>
        <v>960</v>
      </c>
      <c r="K56" s="56" t="s">
        <v>1115</v>
      </c>
      <c r="L56" s="37">
        <v>76</v>
      </c>
      <c r="M56" s="56" t="s">
        <v>1108</v>
      </c>
      <c r="N56" s="56" t="s">
        <v>883</v>
      </c>
      <c r="O56" s="56" t="s">
        <v>1109</v>
      </c>
      <c r="P56" s="56" t="s">
        <v>1110</v>
      </c>
      <c r="Q56" s="61" t="s">
        <v>1111</v>
      </c>
      <c r="R56" s="64">
        <v>9840174022</v>
      </c>
      <c r="S56" s="61" t="s">
        <v>1112</v>
      </c>
      <c r="T56" s="56" t="s">
        <v>1113</v>
      </c>
    </row>
    <row r="57" spans="1:20" ht="38.25" customHeight="1" x14ac:dyDescent="0.25">
      <c r="A57" s="55">
        <v>56</v>
      </c>
      <c r="B57" s="4" t="s">
        <v>63</v>
      </c>
      <c r="C57" s="62" t="s">
        <v>56</v>
      </c>
      <c r="D57" s="56" t="s">
        <v>1116</v>
      </c>
      <c r="E57" s="33" t="s">
        <v>68</v>
      </c>
      <c r="F57" s="59">
        <v>120</v>
      </c>
      <c r="G57" s="94">
        <f t="shared" si="20"/>
        <v>1440</v>
      </c>
      <c r="H57" s="34">
        <v>0.3</v>
      </c>
      <c r="I57" s="95">
        <f t="shared" si="0"/>
        <v>84</v>
      </c>
      <c r="J57" s="95">
        <f t="shared" si="21"/>
        <v>1008</v>
      </c>
      <c r="K57" s="56" t="s">
        <v>1117</v>
      </c>
      <c r="L57" s="37">
        <v>108</v>
      </c>
      <c r="M57" s="56" t="s">
        <v>75</v>
      </c>
      <c r="N57" s="37">
        <v>0</v>
      </c>
      <c r="O57" s="56" t="s">
        <v>1118</v>
      </c>
      <c r="P57" s="56" t="s">
        <v>1119</v>
      </c>
      <c r="Q57" s="61" t="s">
        <v>1120</v>
      </c>
      <c r="R57" s="64">
        <v>8800295612</v>
      </c>
      <c r="S57" s="61" t="s">
        <v>1121</v>
      </c>
      <c r="T57" s="61" t="s">
        <v>1122</v>
      </c>
    </row>
    <row r="58" spans="1:20" ht="38.25" customHeight="1" x14ac:dyDescent="0.25">
      <c r="A58" s="100"/>
      <c r="B58" s="31"/>
      <c r="C58" s="101"/>
      <c r="D58" s="102"/>
      <c r="E58" s="103"/>
      <c r="F58" s="100"/>
      <c r="G58" s="104"/>
      <c r="H58" s="104"/>
      <c r="I58" s="100"/>
      <c r="J58" s="100"/>
      <c r="K58" s="102"/>
      <c r="L58" s="105"/>
      <c r="M58" s="102"/>
      <c r="N58" s="105"/>
      <c r="O58" s="102"/>
      <c r="P58" s="102"/>
      <c r="Q58" s="106"/>
      <c r="R58" s="90"/>
      <c r="S58" s="106"/>
      <c r="T58" s="106"/>
    </row>
  </sheetData>
  <autoFilter ref="A1:T5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portal</vt:lpstr>
      <vt:lpstr>Total</vt:lpstr>
      <vt:lpstr>Portal_Tamil</vt:lpstr>
      <vt:lpstr>Portal_English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2024-03-21T14:00:52Z</dcterms:created>
  <dcterms:modified xsi:type="dcterms:W3CDTF">2024-03-21T14:00:52Z</dcterms:modified>
</cp:coreProperties>
</file>