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E:\excel practise\"/>
    </mc:Choice>
  </mc:AlternateContent>
  <xr:revisionPtr revIDLastSave="0" documentId="13_ncr:1_{58663EBF-9A69-42CA-AF94-E05D5E3FB5D0}" xr6:coauthVersionLast="47" xr6:coauthVersionMax="47" xr10:uidLastSave="{00000000-0000-0000-0000-000000000000}"/>
  <bookViews>
    <workbookView xWindow="-108" yWindow="-108" windowWidth="23256" windowHeight="12456" xr2:uid="{00000000-000D-0000-FFFF-FFFF00000000}"/>
  </bookViews>
  <sheets>
    <sheet name="Customer_Info" sheetId="1" r:id="rId1"/>
    <sheet name="Transaction_Data" sheetId="2" r:id="rId2"/>
    <sheet name="Fraud_Summary" sheetId="3" r:id="rId3"/>
    <sheet name="Dashboard" sheetId="4" r:id="rId4"/>
    <sheet name="Metrics" sheetId="5" r:id="rId5"/>
  </sheets>
  <externalReferences>
    <externalReference r:id="rId6"/>
  </externalReferences>
  <definedNames>
    <definedName name="Slicer_Customer_Country">#N/A</definedName>
    <definedName name="Slicer_Location_Country">#N/A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5" l="1"/>
  <c r="B3" i="5"/>
  <c r="B2" i="5"/>
  <c r="B1" i="5"/>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2"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2"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alcChain>
</file>

<file path=xl/sharedStrings.xml><?xml version="1.0" encoding="utf-8"?>
<sst xmlns="http://schemas.openxmlformats.org/spreadsheetml/2006/main" count="2418" uniqueCount="702">
  <si>
    <t>Customer_ID</t>
  </si>
  <si>
    <t>Account_Type</t>
  </si>
  <si>
    <t>Country</t>
  </si>
  <si>
    <t>Registered_Device</t>
  </si>
  <si>
    <t>Average_Amount</t>
  </si>
  <si>
    <t>CUST0001</t>
  </si>
  <si>
    <t>CUST0002</t>
  </si>
  <si>
    <t>CUST0003</t>
  </si>
  <si>
    <t>CUST0004</t>
  </si>
  <si>
    <t>CUST0005</t>
  </si>
  <si>
    <t>CUST0006</t>
  </si>
  <si>
    <t>CUST0007</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</si>
  <si>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</si>
  <si>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</si>
  <si>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</si>
  <si>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</si>
  <si>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</si>
  <si>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</si>
  <si>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</si>
  <si>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</si>
  <si>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</si>
  <si>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</si>
  <si>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</si>
  <si>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</si>
  <si>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</si>
  <si>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</si>
  <si>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</si>
  <si>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</si>
  <si>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</si>
  <si>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</si>
  <si>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</si>
  <si>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</si>
  <si>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</si>
  <si>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</si>
  <si>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</si>
  <si>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</si>
  <si>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</si>
  <si>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</si>
  <si>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</si>
  <si>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</si>
  <si>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</si>
  <si>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</si>
  <si>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</si>
  <si>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</si>
  <si>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</si>
  <si>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</si>
  <si>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</si>
  <si>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</si>
  <si>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</si>
  <si>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</si>
  <si>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</si>
  <si>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</si>
  <si>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</si>
  <si>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</si>
  <si>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</si>
  <si>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Current</t>
  </si>
  <si>
    <t>Savings</t>
  </si>
  <si>
    <t>Credit</t>
  </si>
  <si>
    <t>India</t>
  </si>
  <si>
    <t>Canada</t>
  </si>
  <si>
    <t>UK</t>
  </si>
  <si>
    <t>Bangladesh</t>
  </si>
  <si>
    <t>USA</t>
  </si>
  <si>
    <t>Mobile</t>
  </si>
  <si>
    <t>Web</t>
  </si>
  <si>
    <t>Transaction_ID</t>
  </si>
  <si>
    <t>Date_Time</t>
  </si>
  <si>
    <t>Amount</t>
  </si>
  <si>
    <t>Location_Country</t>
  </si>
  <si>
    <t>Device_Used</t>
  </si>
  <si>
    <t>Transaction_Type</t>
  </si>
  <si>
    <t>Merchant_Category</t>
  </si>
  <si>
    <t>IP_Used</t>
  </si>
  <si>
    <t>TXN00001</t>
  </si>
  <si>
    <t>TXN00002</t>
  </si>
  <si>
    <t>TXN00003</t>
  </si>
  <si>
    <t>TXN00004</t>
  </si>
  <si>
    <t>TXN00005</t>
  </si>
  <si>
    <t>TXN00006</t>
  </si>
  <si>
    <t>TXN00007</t>
  </si>
  <si>
    <t>TXN00008</t>
  </si>
  <si>
    <t>TXN00009</t>
  </si>
  <si>
    <t>TXN00010</t>
  </si>
  <si>
    <t>TXN00011</t>
  </si>
  <si>
    <t>TXN00012</t>
  </si>
  <si>
    <t>TXN00013</t>
  </si>
  <si>
    <t>TXN00014</t>
  </si>
  <si>
    <t>TXN00015</t>
  </si>
  <si>
    <t>TXN00016</t>
  </si>
  <si>
    <t>TXN00017</t>
  </si>
  <si>
    <t>TXN00018</t>
  </si>
  <si>
    <t>TXN00019</t>
  </si>
  <si>
    <t>TXN00020</t>
  </si>
  <si>
    <t>TXN00021</t>
  </si>
  <si>
    <t>TXN00022</t>
  </si>
  <si>
    <t>TXN00023</t>
  </si>
  <si>
    <t>TXN00024</t>
  </si>
  <si>
    <t>TXN00025</t>
  </si>
  <si>
    <t>TXN00026</t>
  </si>
  <si>
    <t>TXN00027</t>
  </si>
  <si>
    <t>TXN00028</t>
  </si>
  <si>
    <t>TXN00029</t>
  </si>
  <si>
    <t>TXN00030</t>
  </si>
  <si>
    <t>TXN00031</t>
  </si>
  <si>
    <t>TXN00032</t>
  </si>
  <si>
    <t>TXN00033</t>
  </si>
  <si>
    <t>TXN00034</t>
  </si>
  <si>
    <t>TXN00035</t>
  </si>
  <si>
    <t>TXN00036</t>
  </si>
  <si>
    <t>TXN00037</t>
  </si>
  <si>
    <t>TXN00038</t>
  </si>
  <si>
    <t>TXN00039</t>
  </si>
  <si>
    <t>TXN00040</t>
  </si>
  <si>
    <t>TXN00041</t>
  </si>
  <si>
    <t>TXN00042</t>
  </si>
  <si>
    <t>TXN00043</t>
  </si>
  <si>
    <t>TXN00044</t>
  </si>
  <si>
    <t>TXN00045</t>
  </si>
  <si>
    <t>TXN00046</t>
  </si>
  <si>
    <t>TXN00047</t>
  </si>
  <si>
    <t>TXN00048</t>
  </si>
  <si>
    <t>TXN00049</t>
  </si>
  <si>
    <t>TXN00050</t>
  </si>
  <si>
    <t>TXN00051</t>
  </si>
  <si>
    <t>TXN00052</t>
  </si>
  <si>
    <t>TXN00053</t>
  </si>
  <si>
    <t>TXN00054</t>
  </si>
  <si>
    <t>TXN00055</t>
  </si>
  <si>
    <t>TXN00056</t>
  </si>
  <si>
    <t>TXN00057</t>
  </si>
  <si>
    <t>TXN00058</t>
  </si>
  <si>
    <t>TXN00059</t>
  </si>
  <si>
    <t>TXN00060</t>
  </si>
  <si>
    <t>TXN00061</t>
  </si>
  <si>
    <t>TXN00062</t>
  </si>
  <si>
    <t>TXN00063</t>
  </si>
  <si>
    <t>TXN00064</t>
  </si>
  <si>
    <t>TXN00065</t>
  </si>
  <si>
    <t>TXN00066</t>
  </si>
  <si>
    <t>TXN00067</t>
  </si>
  <si>
    <t>TXN00068</t>
  </si>
  <si>
    <t>TXN00069</t>
  </si>
  <si>
    <t>TXN00070</t>
  </si>
  <si>
    <t>TXN00071</t>
  </si>
  <si>
    <t>TXN00072</t>
  </si>
  <si>
    <t>TXN00073</t>
  </si>
  <si>
    <t>TXN00074</t>
  </si>
  <si>
    <t>TXN00075</t>
  </si>
  <si>
    <t>TXN00076</t>
  </si>
  <si>
    <t>TXN00077</t>
  </si>
  <si>
    <t>TXN00078</t>
  </si>
  <si>
    <t>TXN00079</t>
  </si>
  <si>
    <t>TXN00080</t>
  </si>
  <si>
    <t>TXN00081</t>
  </si>
  <si>
    <t>TXN00082</t>
  </si>
  <si>
    <t>TXN00083</t>
  </si>
  <si>
    <t>TXN00084</t>
  </si>
  <si>
    <t>TXN00085</t>
  </si>
  <si>
    <t>TXN00086</t>
  </si>
  <si>
    <t>TXN00087</t>
  </si>
  <si>
    <t>TXN00088</t>
  </si>
  <si>
    <t>TXN00089</t>
  </si>
  <si>
    <t>TXN00090</t>
  </si>
  <si>
    <t>TXN00091</t>
  </si>
  <si>
    <t>TXN00092</t>
  </si>
  <si>
    <t>TXN00093</t>
  </si>
  <si>
    <t>TXN00094</t>
  </si>
  <si>
    <t>TXN00095</t>
  </si>
  <si>
    <t>TXN00096</t>
  </si>
  <si>
    <t>TXN00097</t>
  </si>
  <si>
    <t>TXN00098</t>
  </si>
  <si>
    <t>TXN00099</t>
  </si>
  <si>
    <t>TXN00100</t>
  </si>
  <si>
    <t>TXN00101</t>
  </si>
  <si>
    <t>TXN00102</t>
  </si>
  <si>
    <t>TXN00103</t>
  </si>
  <si>
    <t>TXN00104</t>
  </si>
  <si>
    <t>TXN00105</t>
  </si>
  <si>
    <t>TXN00106</t>
  </si>
  <si>
    <t>TXN00107</t>
  </si>
  <si>
    <t>TXN00108</t>
  </si>
  <si>
    <t>TXN00109</t>
  </si>
  <si>
    <t>TXN00110</t>
  </si>
  <si>
    <t>TXN00111</t>
  </si>
  <si>
    <t>TXN00112</t>
  </si>
  <si>
    <t>TXN00113</t>
  </si>
  <si>
    <t>TXN00114</t>
  </si>
  <si>
    <t>TXN00115</t>
  </si>
  <si>
    <t>TXN00116</t>
  </si>
  <si>
    <t>TXN00117</t>
  </si>
  <si>
    <t>TXN00118</t>
  </si>
  <si>
    <t>TXN00119</t>
  </si>
  <si>
    <t>TXN00120</t>
  </si>
  <si>
    <t>TXN00121</t>
  </si>
  <si>
    <t>TXN00122</t>
  </si>
  <si>
    <t>TXN00123</t>
  </si>
  <si>
    <t>TXN00124</t>
  </si>
  <si>
    <t>TXN00125</t>
  </si>
  <si>
    <t>TXN00126</t>
  </si>
  <si>
    <t>TXN00127</t>
  </si>
  <si>
    <t>TXN00128</t>
  </si>
  <si>
    <t>TXN00129</t>
  </si>
  <si>
    <t>TXN00130</t>
  </si>
  <si>
    <t>TXN00131</t>
  </si>
  <si>
    <t>TXN00132</t>
  </si>
  <si>
    <t>TXN00133</t>
  </si>
  <si>
    <t>TXN00134</t>
  </si>
  <si>
    <t>TXN00135</t>
  </si>
  <si>
    <t>TXN00136</t>
  </si>
  <si>
    <t>TXN00137</t>
  </si>
  <si>
    <t>TXN00138</t>
  </si>
  <si>
    <t>TXN00139</t>
  </si>
  <si>
    <t>TXN00140</t>
  </si>
  <si>
    <t>TXN00141</t>
  </si>
  <si>
    <t>TXN00142</t>
  </si>
  <si>
    <t>TXN00143</t>
  </si>
  <si>
    <t>TXN00144</t>
  </si>
  <si>
    <t>TXN00145</t>
  </si>
  <si>
    <t>TXN00146</t>
  </si>
  <si>
    <t>TXN00147</t>
  </si>
  <si>
    <t>TXN00148</t>
  </si>
  <si>
    <t>TXN00149</t>
  </si>
  <si>
    <t>TXN00150</t>
  </si>
  <si>
    <t>TXN00151</t>
  </si>
  <si>
    <t>TXN00152</t>
  </si>
  <si>
    <t>TXN00153</t>
  </si>
  <si>
    <t>TXN00154</t>
  </si>
  <si>
    <t>TXN00155</t>
  </si>
  <si>
    <t>TXN00156</t>
  </si>
  <si>
    <t>TXN00157</t>
  </si>
  <si>
    <t>TXN00158</t>
  </si>
  <si>
    <t>TXN00159</t>
  </si>
  <si>
    <t>TXN00160</t>
  </si>
  <si>
    <t>TXN00161</t>
  </si>
  <si>
    <t>TXN00162</t>
  </si>
  <si>
    <t>TXN00163</t>
  </si>
  <si>
    <t>TXN00164</t>
  </si>
  <si>
    <t>TXN00165</t>
  </si>
  <si>
    <t>TXN00166</t>
  </si>
  <si>
    <t>TXN00167</t>
  </si>
  <si>
    <t>TXN00168</t>
  </si>
  <si>
    <t>TXN00169</t>
  </si>
  <si>
    <t>TXN00170</t>
  </si>
  <si>
    <t>TXN00171</t>
  </si>
  <si>
    <t>TXN00172</t>
  </si>
  <si>
    <t>TXN00173</t>
  </si>
  <si>
    <t>TXN00174</t>
  </si>
  <si>
    <t>TXN00175</t>
  </si>
  <si>
    <t>TXN00176</t>
  </si>
  <si>
    <t>TXN00177</t>
  </si>
  <si>
    <t>TXN00178</t>
  </si>
  <si>
    <t>TXN00179</t>
  </si>
  <si>
    <t>TXN00180</t>
  </si>
  <si>
    <t>TXN00181</t>
  </si>
  <si>
    <t>TXN00182</t>
  </si>
  <si>
    <t>TXN00183</t>
  </si>
  <si>
    <t>TXN00184</t>
  </si>
  <si>
    <t>TXN00185</t>
  </si>
  <si>
    <t>TXN00186</t>
  </si>
  <si>
    <t>TXN00187</t>
  </si>
  <si>
    <t>TXN00188</t>
  </si>
  <si>
    <t>TXN00189</t>
  </si>
  <si>
    <t>TXN00190</t>
  </si>
  <si>
    <t>TXN00191</t>
  </si>
  <si>
    <t>TXN00192</t>
  </si>
  <si>
    <t>TXN00193</t>
  </si>
  <si>
    <t>TXN00194</t>
  </si>
  <si>
    <t>TXN00195</t>
  </si>
  <si>
    <t>TXN00196</t>
  </si>
  <si>
    <t>TXN00197</t>
  </si>
  <si>
    <t>TXN00198</t>
  </si>
  <si>
    <t>TXN00199</t>
  </si>
  <si>
    <t>TXN00200</t>
  </si>
  <si>
    <t>TXN00201</t>
  </si>
  <si>
    <t>TXN00202</t>
  </si>
  <si>
    <t>TXN00203</t>
  </si>
  <si>
    <t>TXN00204</t>
  </si>
  <si>
    <t>TXN00205</t>
  </si>
  <si>
    <t>TXN00206</t>
  </si>
  <si>
    <t>TXN00207</t>
  </si>
  <si>
    <t>TXN00208</t>
  </si>
  <si>
    <t>TXN00209</t>
  </si>
  <si>
    <t>TXN00210</t>
  </si>
  <si>
    <t>TXN00211</t>
  </si>
  <si>
    <t>TXN00212</t>
  </si>
  <si>
    <t>TXN00213</t>
  </si>
  <si>
    <t>TXN00214</t>
  </si>
  <si>
    <t>TXN00215</t>
  </si>
  <si>
    <t>TXN00216</t>
  </si>
  <si>
    <t>TXN00217</t>
  </si>
  <si>
    <t>TXN00218</t>
  </si>
  <si>
    <t>TXN00219</t>
  </si>
  <si>
    <t>TXN00220</t>
  </si>
  <si>
    <t>TXN00221</t>
  </si>
  <si>
    <t>TXN00222</t>
  </si>
  <si>
    <t>TXN00223</t>
  </si>
  <si>
    <t>TXN00224</t>
  </si>
  <si>
    <t>TXN00225</t>
  </si>
  <si>
    <t>TXN00226</t>
  </si>
  <si>
    <t>TXN00227</t>
  </si>
  <si>
    <t>TXN00228</t>
  </si>
  <si>
    <t>TXN00229</t>
  </si>
  <si>
    <t>TXN00230</t>
  </si>
  <si>
    <t>TXN00231</t>
  </si>
  <si>
    <t>TXN00232</t>
  </si>
  <si>
    <t>TXN00233</t>
  </si>
  <si>
    <t>TXN00234</t>
  </si>
  <si>
    <t>TXN00235</t>
  </si>
  <si>
    <t>TXN00236</t>
  </si>
  <si>
    <t>TXN00237</t>
  </si>
  <si>
    <t>TXN00238</t>
  </si>
  <si>
    <t>TXN00239</t>
  </si>
  <si>
    <t>TXN00240</t>
  </si>
  <si>
    <t>TXN00241</t>
  </si>
  <si>
    <t>TXN00242</t>
  </si>
  <si>
    <t>TXN00243</t>
  </si>
  <si>
    <t>TXN00244</t>
  </si>
  <si>
    <t>TXN00245</t>
  </si>
  <si>
    <t>TXN00246</t>
  </si>
  <si>
    <t>TXN00247</t>
  </si>
  <si>
    <t>TXN00248</t>
  </si>
  <si>
    <t>TXN00249</t>
  </si>
  <si>
    <t>TXN00250</t>
  </si>
  <si>
    <t>TXN00251</t>
  </si>
  <si>
    <t>TXN00252</t>
  </si>
  <si>
    <t>TXN00253</t>
  </si>
  <si>
    <t>TXN00254</t>
  </si>
  <si>
    <t>TXN00255</t>
  </si>
  <si>
    <t>TXN00256</t>
  </si>
  <si>
    <t>TXN00257</t>
  </si>
  <si>
    <t>TXN00258</t>
  </si>
  <si>
    <t>TXN00259</t>
  </si>
  <si>
    <t>TXN00260</t>
  </si>
  <si>
    <t>TXN00261</t>
  </si>
  <si>
    <t>TXN00262</t>
  </si>
  <si>
    <t>TXN00263</t>
  </si>
  <si>
    <t>TXN00264</t>
  </si>
  <si>
    <t>TXN00265</t>
  </si>
  <si>
    <t>TXN00266</t>
  </si>
  <si>
    <t>TXN00267</t>
  </si>
  <si>
    <t>TXN00268</t>
  </si>
  <si>
    <t>TXN00269</t>
  </si>
  <si>
    <t>TXN00270</t>
  </si>
  <si>
    <t>TXN00271</t>
  </si>
  <si>
    <t>TXN00272</t>
  </si>
  <si>
    <t>TXN00273</t>
  </si>
  <si>
    <t>TXN00274</t>
  </si>
  <si>
    <t>TXN00275</t>
  </si>
  <si>
    <t>TXN00276</t>
  </si>
  <si>
    <t>TXN00277</t>
  </si>
  <si>
    <t>TXN00278</t>
  </si>
  <si>
    <t>TXN00279</t>
  </si>
  <si>
    <t>TXN00280</t>
  </si>
  <si>
    <t>TXN00281</t>
  </si>
  <si>
    <t>TXN00282</t>
  </si>
  <si>
    <t>TXN00283</t>
  </si>
  <si>
    <t>TXN00284</t>
  </si>
  <si>
    <t>TXN00285</t>
  </si>
  <si>
    <t>TXN00286</t>
  </si>
  <si>
    <t>TXN00287</t>
  </si>
  <si>
    <t>TXN00288</t>
  </si>
  <si>
    <t>TXN00289</t>
  </si>
  <si>
    <t>TXN00290</t>
  </si>
  <si>
    <t>TXN00291</t>
  </si>
  <si>
    <t>TXN00292</t>
  </si>
  <si>
    <t>TXN00293</t>
  </si>
  <si>
    <t>TXN00294</t>
  </si>
  <si>
    <t>TXN00295</t>
  </si>
  <si>
    <t>TXN00296</t>
  </si>
  <si>
    <t>TXN00297</t>
  </si>
  <si>
    <t>TXN00298</t>
  </si>
  <si>
    <t>TXN00299</t>
  </si>
  <si>
    <t>TXN00300</t>
  </si>
  <si>
    <t>ATM</t>
  </si>
  <si>
    <t>POS</t>
  </si>
  <si>
    <t>Deposit</t>
  </si>
  <si>
    <t>Transfer</t>
  </si>
  <si>
    <t>Withdrawal</t>
  </si>
  <si>
    <t>Purchase</t>
  </si>
  <si>
    <t>Groceries</t>
  </si>
  <si>
    <t>Electronics</t>
  </si>
  <si>
    <t>Clothing</t>
  </si>
  <si>
    <t>Travel</t>
  </si>
  <si>
    <t>Jewelry</t>
  </si>
  <si>
    <t>192.168.5.133</t>
  </si>
  <si>
    <t>192.168.184.120</t>
  </si>
  <si>
    <t>192.168.31.60</t>
  </si>
  <si>
    <t>192.168.238.157</t>
  </si>
  <si>
    <t>192.168.81.207</t>
  </si>
  <si>
    <t>192.168.159.60</t>
  </si>
  <si>
    <t>192.168.151.188</t>
  </si>
  <si>
    <t>192.168.113.112</t>
  </si>
  <si>
    <t>192.168.68.244</t>
  </si>
  <si>
    <t>192.168.78.232</t>
  </si>
  <si>
    <t>192.168.191.212</t>
  </si>
  <si>
    <t>192.168.241.111</t>
  </si>
  <si>
    <t>192.168.126.41</t>
  </si>
  <si>
    <t>192.168.228.185</t>
  </si>
  <si>
    <t>192.168.39.57</t>
  </si>
  <si>
    <t>192.168.31.103</t>
  </si>
  <si>
    <t>192.168.76.84</t>
  </si>
  <si>
    <t>192.168.167.226</t>
  </si>
  <si>
    <t>192.168.59.105</t>
  </si>
  <si>
    <t>192.168.250.46</t>
  </si>
  <si>
    <t>192.168.228.28</t>
  </si>
  <si>
    <t>192.168.232.67</t>
  </si>
  <si>
    <t>192.168.212.233</t>
  </si>
  <si>
    <t>192.168.29.236</t>
  </si>
  <si>
    <t>192.168.157.11</t>
  </si>
  <si>
    <t>192.168.202.130</t>
  </si>
  <si>
    <t>192.168.1.111</t>
  </si>
  <si>
    <t>192.168.37.23</t>
  </si>
  <si>
    <t>192.168.216.176</t>
  </si>
  <si>
    <t>192.168.32.30</t>
  </si>
  <si>
    <t>192.168.35.241</t>
  </si>
  <si>
    <t>192.168.16.146</t>
  </si>
  <si>
    <t>192.168.209.92</t>
  </si>
  <si>
    <t>192.168.69.215</t>
  </si>
  <si>
    <t>192.168.191.195</t>
  </si>
  <si>
    <t>192.168.229.193</t>
  </si>
  <si>
    <t>192.168.192.41</t>
  </si>
  <si>
    <t>192.168.68.178</t>
  </si>
  <si>
    <t>192.168.60.91</t>
  </si>
  <si>
    <t>192.168.201.65</t>
  </si>
  <si>
    <t>192.168.114.1</t>
  </si>
  <si>
    <t>192.168.11.152</t>
  </si>
  <si>
    <t>192.168.237.217</t>
  </si>
  <si>
    <t>192.168.194.117</t>
  </si>
  <si>
    <t>192.168.126.235</t>
  </si>
  <si>
    <t>192.168.177.79</t>
  </si>
  <si>
    <t>192.168.141.96</t>
  </si>
  <si>
    <t>192.168.57.16</t>
  </si>
  <si>
    <t>192.168.214.8</t>
  </si>
  <si>
    <t>192.168.123.105</t>
  </si>
  <si>
    <t>192.168.34.51</t>
  </si>
  <si>
    <t>192.168.17.228</t>
  </si>
  <si>
    <t>192.168.24.125</t>
  </si>
  <si>
    <t>192.168.22.205</t>
  </si>
  <si>
    <t>192.168.224.119</t>
  </si>
  <si>
    <t>192.168.111.28</t>
  </si>
  <si>
    <t>192.168.71.148</t>
  </si>
  <si>
    <t>192.168.119.163</t>
  </si>
  <si>
    <t>192.168.164.121</t>
  </si>
  <si>
    <t>192.168.154.73</t>
  </si>
  <si>
    <t>192.168.113.211</t>
  </si>
  <si>
    <t>192.168.153.140</t>
  </si>
  <si>
    <t>192.168.31.89</t>
  </si>
  <si>
    <t>192.168.218.253</t>
  </si>
  <si>
    <t>192.168.24.176</t>
  </si>
  <si>
    <t>192.168.195.163</t>
  </si>
  <si>
    <t>192.168.213.209</t>
  </si>
  <si>
    <t>192.168.76.153</t>
  </si>
  <si>
    <t>192.168.192.94</t>
  </si>
  <si>
    <t>192.168.242.123</t>
  </si>
  <si>
    <t>192.168.115.153</t>
  </si>
  <si>
    <t>192.168.73.237</t>
  </si>
  <si>
    <t>192.168.29.211</t>
  </si>
  <si>
    <t>192.168.213.68</t>
  </si>
  <si>
    <t>192.168.198.124</t>
  </si>
  <si>
    <t>192.168.130.104</t>
  </si>
  <si>
    <t>192.168.169.40</t>
  </si>
  <si>
    <t>192.168.230.189</t>
  </si>
  <si>
    <t>192.168.47.97</t>
  </si>
  <si>
    <t>192.168.26.137</t>
  </si>
  <si>
    <t>192.168.193.20</t>
  </si>
  <si>
    <t>192.168.37.96</t>
  </si>
  <si>
    <t>192.168.111.245</t>
  </si>
  <si>
    <t>192.168.106.170</t>
  </si>
  <si>
    <t>192.168.155.7</t>
  </si>
  <si>
    <t>192.168.108.97</t>
  </si>
  <si>
    <t>192.168.60.245</t>
  </si>
  <si>
    <t>192.168.124.104</t>
  </si>
  <si>
    <t>192.168.203.122</t>
  </si>
  <si>
    <t>192.168.164.144</t>
  </si>
  <si>
    <t>192.168.194.238</t>
  </si>
  <si>
    <t>192.168.183.157</t>
  </si>
  <si>
    <t>192.168.133.184</t>
  </si>
  <si>
    <t>192.168.254.238</t>
  </si>
  <si>
    <t>192.168.50.240</t>
  </si>
  <si>
    <t>192.168.163.104</t>
  </si>
  <si>
    <t>192.168.189.160</t>
  </si>
  <si>
    <t>192.168.211.23</t>
  </si>
  <si>
    <t>192.168.113.74</t>
  </si>
  <si>
    <t>192.168.8.133</t>
  </si>
  <si>
    <t>192.168.213.151</t>
  </si>
  <si>
    <t>192.168.78.100</t>
  </si>
  <si>
    <t>192.168.168.117</t>
  </si>
  <si>
    <t>192.168.194.125</t>
  </si>
  <si>
    <t>192.168.255.172</t>
  </si>
  <si>
    <t>192.168.131.250</t>
  </si>
  <si>
    <t>192.168.251.235</t>
  </si>
  <si>
    <t>192.168.86.180</t>
  </si>
  <si>
    <t>192.168.86.71</t>
  </si>
  <si>
    <t>192.168.250.94</t>
  </si>
  <si>
    <t>192.168.30.17</t>
  </si>
  <si>
    <t>192.168.38.24</t>
  </si>
  <si>
    <t>192.168.3.211</t>
  </si>
  <si>
    <t>192.168.70.118</t>
  </si>
  <si>
    <t>192.168.34.77</t>
  </si>
  <si>
    <t>192.168.4.111</t>
  </si>
  <si>
    <t>192.168.233.191</t>
  </si>
  <si>
    <t>192.168.30.247</t>
  </si>
  <si>
    <t>192.168.249.8</t>
  </si>
  <si>
    <t>192.168.3.210</t>
  </si>
  <si>
    <t>192.168.6.8</t>
  </si>
  <si>
    <t>192.168.140.146</t>
  </si>
  <si>
    <t>192.168.8.220</t>
  </si>
  <si>
    <t>192.168.91.54</t>
  </si>
  <si>
    <t>192.168.49.76</t>
  </si>
  <si>
    <t>192.168.123.98</t>
  </si>
  <si>
    <t>192.168.129.181</t>
  </si>
  <si>
    <t>192.168.136.203</t>
  </si>
  <si>
    <t>192.168.40.191</t>
  </si>
  <si>
    <t>192.168.207.235</t>
  </si>
  <si>
    <t>192.168.124.115</t>
  </si>
  <si>
    <t>192.168.153.41</t>
  </si>
  <si>
    <t>192.168.16.47</t>
  </si>
  <si>
    <t>192.168.207.194</t>
  </si>
  <si>
    <t>192.168.193.243</t>
  </si>
  <si>
    <t>192.168.28.4</t>
  </si>
  <si>
    <t>192.168.87.42</t>
  </si>
  <si>
    <t>192.168.255.222</t>
  </si>
  <si>
    <t>192.168.169.48</t>
  </si>
  <si>
    <t>192.168.21.117</t>
  </si>
  <si>
    <t>192.168.108.243</t>
  </si>
  <si>
    <t>192.168.138.23</t>
  </si>
  <si>
    <t>192.168.38.143</t>
  </si>
  <si>
    <t>192.168.16.91</t>
  </si>
  <si>
    <t>192.168.161.8</t>
  </si>
  <si>
    <t>192.168.106.73</t>
  </si>
  <si>
    <t>192.168.203.39</t>
  </si>
  <si>
    <t>192.168.153.83</t>
  </si>
  <si>
    <t>192.168.123.199</t>
  </si>
  <si>
    <t>192.168.169.196</t>
  </si>
  <si>
    <t>192.168.71.40</t>
  </si>
  <si>
    <t>192.168.177.27</t>
  </si>
  <si>
    <t>192.168.50.223</t>
  </si>
  <si>
    <t>192.168.118.38</t>
  </si>
  <si>
    <t>192.168.174.203</t>
  </si>
  <si>
    <t>192.168.167.15</t>
  </si>
  <si>
    <t>192.168.139.230</t>
  </si>
  <si>
    <t>192.168.251.116</t>
  </si>
  <si>
    <t>192.168.182.192</t>
  </si>
  <si>
    <t>192.168.221.95</t>
  </si>
  <si>
    <t>192.168.194.43</t>
  </si>
  <si>
    <t>192.168.151.126</t>
  </si>
  <si>
    <t>192.168.37.42</t>
  </si>
  <si>
    <t>192.168.137.78</t>
  </si>
  <si>
    <t>192.168.194.78</t>
  </si>
  <si>
    <t>192.168.199.162</t>
  </si>
  <si>
    <t>192.168.184.54</t>
  </si>
  <si>
    <t>192.168.46.2</t>
  </si>
  <si>
    <t>192.168.157.227</t>
  </si>
  <si>
    <t>192.168.184.138</t>
  </si>
  <si>
    <t>192.168.52.67</t>
  </si>
  <si>
    <t>192.168.44.95</t>
  </si>
  <si>
    <t>192.168.220.229</t>
  </si>
  <si>
    <t>192.168.208.52</t>
  </si>
  <si>
    <t>192.168.13.45</t>
  </si>
  <si>
    <t>192.168.181.47</t>
  </si>
  <si>
    <t>192.168.166.197</t>
  </si>
  <si>
    <t>192.168.6.149</t>
  </si>
  <si>
    <t>192.168.211.198</t>
  </si>
  <si>
    <t>192.168.43.124</t>
  </si>
  <si>
    <t>192.168.86.194</t>
  </si>
  <si>
    <t>192.168.137.154</t>
  </si>
  <si>
    <t>192.168.137.252</t>
  </si>
  <si>
    <t>192.168.74.32</t>
  </si>
  <si>
    <t>192.168.85.222</t>
  </si>
  <si>
    <t>192.168.141.215</t>
  </si>
  <si>
    <t>192.168.153.247</t>
  </si>
  <si>
    <t>192.168.39.184</t>
  </si>
  <si>
    <t>192.168.128.126</t>
  </si>
  <si>
    <t>192.168.253.100</t>
  </si>
  <si>
    <t>192.168.234.54</t>
  </si>
  <si>
    <t>192.168.69.155</t>
  </si>
  <si>
    <t>192.168.3.202</t>
  </si>
  <si>
    <t>192.168.170.194</t>
  </si>
  <si>
    <t>192.168.168.225</t>
  </si>
  <si>
    <t>192.168.171.220</t>
  </si>
  <si>
    <t>192.168.69.153</t>
  </si>
  <si>
    <t>192.168.164.102</t>
  </si>
  <si>
    <t>192.168.245.160</t>
  </si>
  <si>
    <t>192.168.90.203</t>
  </si>
  <si>
    <t>192.168.163.149</t>
  </si>
  <si>
    <t>192.168.251.124</t>
  </si>
  <si>
    <t>192.168.166.192</t>
  </si>
  <si>
    <t>192.168.143.201</t>
  </si>
  <si>
    <t>192.168.186.58</t>
  </si>
  <si>
    <t>192.168.102.92</t>
  </si>
  <si>
    <t>192.168.13.236</t>
  </si>
  <si>
    <t>192.168.107.224</t>
  </si>
  <si>
    <t>192.168.149.35</t>
  </si>
  <si>
    <t>192.168.209.255</t>
  </si>
  <si>
    <t>192.168.71.155</t>
  </si>
  <si>
    <t>192.168.123.129</t>
  </si>
  <si>
    <t>192.168.78.216</t>
  </si>
  <si>
    <t>192.168.193.37</t>
  </si>
  <si>
    <t>192.168.229.245</t>
  </si>
  <si>
    <t>192.168.205.214</t>
  </si>
  <si>
    <t>192.168.18.184</t>
  </si>
  <si>
    <t>192.168.43.55</t>
  </si>
  <si>
    <t>192.168.127.181</t>
  </si>
  <si>
    <t>192.168.85.22</t>
  </si>
  <si>
    <t>192.168.204.169</t>
  </si>
  <si>
    <t>192.168.220.54</t>
  </si>
  <si>
    <t>192.168.5.50</t>
  </si>
  <si>
    <t>192.168.132.113</t>
  </si>
  <si>
    <t>192.168.113.228</t>
  </si>
  <si>
    <t>192.168.191.200</t>
  </si>
  <si>
    <t>192.168.237.77</t>
  </si>
  <si>
    <t>192.168.176.12</t>
  </si>
  <si>
    <t>192.168.247.53</t>
  </si>
  <si>
    <t>192.168.151.212</t>
  </si>
  <si>
    <t>192.168.43.59</t>
  </si>
  <si>
    <t>192.168.72.178</t>
  </si>
  <si>
    <t>192.168.159.175</t>
  </si>
  <si>
    <t>192.168.233.105</t>
  </si>
  <si>
    <t>192.168.247.178</t>
  </si>
  <si>
    <t>192.168.243.49</t>
  </si>
  <si>
    <t>192.168.224.231</t>
  </si>
  <si>
    <t>192.168.163.34</t>
  </si>
  <si>
    <t>192.168.153.22</t>
  </si>
  <si>
    <t>192.168.58.11</t>
  </si>
  <si>
    <t>192.168.175.55</t>
  </si>
  <si>
    <t>192.168.84.124</t>
  </si>
  <si>
    <t>192.168.89.81</t>
  </si>
  <si>
    <t>192.168.169.218</t>
  </si>
  <si>
    <t>192.168.236.118</t>
  </si>
  <si>
    <t>192.168.207.94</t>
  </si>
  <si>
    <t>192.168.95.221</t>
  </si>
  <si>
    <t>192.168.202.14</t>
  </si>
  <si>
    <t>192.168.101.230</t>
  </si>
  <si>
    <t>192.168.219.199</t>
  </si>
  <si>
    <t>192.168.2.109</t>
  </si>
  <si>
    <t>192.168.105.142</t>
  </si>
  <si>
    <t>192.168.32.52</t>
  </si>
  <si>
    <t>192.168.95.187</t>
  </si>
  <si>
    <t>192.168.166.100</t>
  </si>
  <si>
    <t>192.168.234.58</t>
  </si>
  <si>
    <t>192.168.134.250</t>
  </si>
  <si>
    <t>192.168.160.198</t>
  </si>
  <si>
    <t>192.168.200.58</t>
  </si>
  <si>
    <t>192.168.178.180</t>
  </si>
  <si>
    <t>192.168.234.88</t>
  </si>
  <si>
    <t>192.168.152.43</t>
  </si>
  <si>
    <t>192.168.68.160</t>
  </si>
  <si>
    <t>192.168.60.122</t>
  </si>
  <si>
    <t>192.168.156.59</t>
  </si>
  <si>
    <t>192.168.93.191</t>
  </si>
  <si>
    <t>192.168.72.198</t>
  </si>
  <si>
    <t>192.168.214.70</t>
  </si>
  <si>
    <t>192.168.196.216</t>
  </si>
  <si>
    <t>192.168.95.249</t>
  </si>
  <si>
    <t>192.168.88.85</t>
  </si>
  <si>
    <t>192.168.250.147</t>
  </si>
  <si>
    <t>192.168.71.95</t>
  </si>
  <si>
    <t>192.168.161.230</t>
  </si>
  <si>
    <t>192.168.27.183</t>
  </si>
  <si>
    <t>192.168.4.248</t>
  </si>
  <si>
    <t>192.168.69.99</t>
  </si>
  <si>
    <t>192.168.196.253</t>
  </si>
  <si>
    <t>192.168.209.251</t>
  </si>
  <si>
    <t>192.168.212.227</t>
  </si>
  <si>
    <t>192.168.250.85</t>
  </si>
  <si>
    <t>192.168.42.15</t>
  </si>
  <si>
    <t>192.168.112.149</t>
  </si>
  <si>
    <t>192.168.16.140</t>
  </si>
  <si>
    <t>192.168.115.147</t>
  </si>
  <si>
    <t>192.168.86.234</t>
  </si>
  <si>
    <t>192.168.253.57</t>
  </si>
  <si>
    <t>192.168.58.137</t>
  </si>
  <si>
    <t>192.168.187.21</t>
  </si>
  <si>
    <t>192.168.225.111</t>
  </si>
  <si>
    <t>192.168.217.52</t>
  </si>
  <si>
    <t>192.168.126.152</t>
  </si>
  <si>
    <t>192.168.16.230</t>
  </si>
  <si>
    <t>192.168.134.178</t>
  </si>
  <si>
    <t>192.168.44.224</t>
  </si>
  <si>
    <t>192.168.60.121</t>
  </si>
  <si>
    <t>192.168.107.179</t>
  </si>
  <si>
    <t>192.168.219.84</t>
  </si>
  <si>
    <t>192.168.71.105</t>
  </si>
  <si>
    <t>Customer_Country</t>
  </si>
  <si>
    <t>Avg_Amount</t>
  </si>
  <si>
    <t>High_Value</t>
  </si>
  <si>
    <t>Cross_Country</t>
  </si>
  <si>
    <t>New_Device</t>
  </si>
  <si>
    <t>Odd_Hour</t>
  </si>
  <si>
    <t>Fraud_score</t>
  </si>
  <si>
    <t>Risk_Assessment</t>
  </si>
  <si>
    <t>Grand Total</t>
  </si>
  <si>
    <t>Odd_hour</t>
  </si>
  <si>
    <t>Frequency</t>
  </si>
  <si>
    <t>Customer Id</t>
  </si>
  <si>
    <t>Rule_Name</t>
  </si>
  <si>
    <t>Fraud_score Total</t>
  </si>
  <si>
    <t>Location</t>
  </si>
  <si>
    <t>Total Flagged Transactions</t>
  </si>
  <si>
    <t>Total Transactions</t>
  </si>
  <si>
    <t>Flag Rate (%)</t>
  </si>
  <si>
    <t>Top Fraud Detectors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</si>
</sst>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Calibri"/>
      <family val="2"/>
      <scheme val="minor"/>
    </font>
    <font>
      <b/>
      <sz val="11"/>
      <color theme="1"/>
      <name val="Calibri"/>
      <family val="2"/>
      <scheme val="minor"/>
    </font>
    <font>
      <sz val="11"/>
      <color theme="1"/>
      <name val="Calibri"/>
      <family val="2"/>
      <scheme val="minor"/>
    </font>
    <font>
      <sz val="10"/>
      <color theme="1"/>
      <name val="Arial Unicode MS"/>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1" fillId="2" borderId="0" xfId="0" applyFont="1" applyFill="1"/>
    <xf numFmtId="0" fontId="0" fillId="0" borderId="0" xfId="0" applyFont="1"/>
    <xf numFmtId="0" fontId="0" fillId="0" borderId="0" xfId="0" applyAlignment="1">
      <alignment vertical="center" wrapText="1"/>
    </xf>
    <xf numFmtId="0" fontId="3" fillId="0" borderId="0" xfId="0" applyFont="1" applyAlignment="1">
      <alignment vertical="center" wrapText="1"/>
    </xf>
    <xf numFmtId="9" fontId="0" fillId="0" borderId="0" xfId="1" applyFont="1"/>
    <xf numFmtId="0" fontId="0" fillId="0" borderId="0" xfId="0" applyAlignment="1">
      <alignment horizontal="right"/>
    </xf>
  </cellXfs>
  <cellStyles count="2">
    <cellStyle name="Normal" xfId="0" builtinId="0"/>
    <cellStyle name="Percent" xfId="1" builtinId="5"/>
  </cellStyles>
  <dxfs count="1">
    <dxf>
      <font>
        <color rgb="FF9C0006"/>
      </font>
      <fill>
        <patternFill>
          <bgColor rgb="FFFFC7CE"/>
        </patternFill>
      </fill>
    </dxf>
  </dxfs>
  <tableStyles count="0" defaultTableStyle="TableStyleMedium9" defaultPivotStyle="PivotStyleLight16"/>
  <colors>
    <mruColors>
      <color rgb="FF4B4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Bar Chart of Rule Names</a:t>
            </a:r>
          </a:p>
        </c:rich>
      </c:tx>
      <c:layout>
        <c:manualLayout>
          <c:xMode val="edge"/>
          <c:yMode val="edge"/>
          <c:x val="0.2391468993491801"/>
          <c:y val="1.30208333333333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465866923374392E-2"/>
          <c:y val="2.3839061132983376E-2"/>
          <c:w val="0.82020174594163187"/>
          <c:h val="0.89717540190288714"/>
        </c:manualLayout>
      </c:layout>
      <c:bar3DChart>
        <c:barDir val="col"/>
        <c:grouping val="standard"/>
        <c:varyColors val="0"/>
        <c:ser>
          <c:idx val="0"/>
          <c:order val="0"/>
          <c:tx>
            <c:strRef>
              <c:f>Fraud_Summary!$E$9</c:f>
              <c:strCache>
                <c:ptCount val="1"/>
                <c:pt idx="0">
                  <c:v>Frequency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Fraud_Summary!$D$10:$D$13</c:f>
              <c:strCache>
                <c:ptCount val="4"/>
                <c:pt idx="0">
                  <c:v>High_Value</c:v>
                </c:pt>
                <c:pt idx="1">
                  <c:v>Cross_Country</c:v>
                </c:pt>
                <c:pt idx="2">
                  <c:v>New_Device</c:v>
                </c:pt>
                <c:pt idx="3">
                  <c:v>Odd_Hour</c:v>
                </c:pt>
              </c:strCache>
            </c:strRef>
          </c:cat>
          <c:val>
            <c:numRef>
              <c:f>Fraud_Summary!$E$10:$E$13</c:f>
              <c:numCache>
                <c:formatCode>General</c:formatCode>
                <c:ptCount val="4"/>
                <c:pt idx="0">
                  <c:v>122</c:v>
                </c:pt>
                <c:pt idx="1">
                  <c:v>236</c:v>
                </c:pt>
                <c:pt idx="2">
                  <c:v>234</c:v>
                </c:pt>
                <c:pt idx="3">
                  <c:v>46</c:v>
                </c:pt>
              </c:numCache>
            </c:numRef>
          </c:val>
          <c:extLst>
            <c:ext xmlns:c16="http://schemas.microsoft.com/office/drawing/2014/chart" uri="{C3380CC4-5D6E-409C-BE32-E72D297353CC}">
              <c16:uniqueId val="{00000000-6098-4FB7-8779-8365F56931FC}"/>
            </c:ext>
          </c:extLst>
        </c:ser>
        <c:dLbls>
          <c:showLegendKey val="0"/>
          <c:showVal val="1"/>
          <c:showCatName val="0"/>
          <c:showSerName val="0"/>
          <c:showPercent val="0"/>
          <c:showBubbleSize val="0"/>
        </c:dLbls>
        <c:gapWidth val="150"/>
        <c:shape val="box"/>
        <c:axId val="1236774272"/>
        <c:axId val="1236807872"/>
        <c:axId val="1265266032"/>
      </c:bar3DChart>
      <c:catAx>
        <c:axId val="1236774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6807872"/>
        <c:crosses val="autoZero"/>
        <c:auto val="1"/>
        <c:lblAlgn val="ctr"/>
        <c:lblOffset val="100"/>
        <c:noMultiLvlLbl val="0"/>
      </c:catAx>
      <c:valAx>
        <c:axId val="123680787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6774272"/>
        <c:crosses val="autoZero"/>
        <c:crossBetween val="between"/>
      </c:valAx>
      <c:serAx>
        <c:axId val="1265266032"/>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6807872"/>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[Fraud_Detection_Excel_Project.xlsx]Fraud_Summary!PivotTable10</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Pie</a:t>
            </a:r>
            <a:r>
              <a:rPr lang="en-US" baseline="0"/>
              <a:t> Chart Based on Fraud Detection Scoring</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Fraud_Summary!$E$1</c:f>
              <c:strCache>
                <c:ptCount val="1"/>
                <c:pt idx="0">
                  <c:v>Total</c:v>
                </c:pt>
              </c:strCache>
            </c:strRef>
          </c:tx>
          <c:spPr>
            <a:effectLst>
              <a:innerShdw blurRad="63500" dist="50800" dir="18900000">
                <a:prstClr val="black">
                  <a:alpha val="50000"/>
                </a:prstClr>
              </a:innerShdw>
            </a:effectLst>
          </c:spPr>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430B-45E2-916D-406D383B1660}"/>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430B-45E2-916D-406D383B1660}"/>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430B-45E2-916D-406D383B1660}"/>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430B-45E2-916D-406D383B1660}"/>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innerShdw blurRad="63500" dist="50800" dir="18900000">
                  <a:prstClr val="black">
                    <a:alpha val="50000"/>
                  </a:prstClr>
                </a:inn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430B-45E2-916D-406D383B16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Fraud_Summary!$D$2:$D$7</c:f>
              <c:strCache>
                <c:ptCount val="5"/>
                <c:pt idx="0">
                  <c:v>Bangladesh</c:v>
                </c:pt>
                <c:pt idx="1">
                  <c:v>Canada</c:v>
                </c:pt>
                <c:pt idx="2">
                  <c:v>India</c:v>
                </c:pt>
                <c:pt idx="3">
                  <c:v>UK</c:v>
                </c:pt>
                <c:pt idx="4">
                  <c:v>USA</c:v>
                </c:pt>
              </c:strCache>
            </c:strRef>
          </c:cat>
          <c:val>
            <c:numRef>
              <c:f>Fraud_Summary!$E$2:$E$7</c:f>
              <c:numCache>
                <c:formatCode>General</c:formatCode>
                <c:ptCount val="5"/>
                <c:pt idx="0">
                  <c:v>73</c:v>
                </c:pt>
                <c:pt idx="1">
                  <c:v>166</c:v>
                </c:pt>
                <c:pt idx="2">
                  <c:v>168</c:v>
                </c:pt>
                <c:pt idx="3">
                  <c:v>132</c:v>
                </c:pt>
                <c:pt idx="4">
                  <c:v>99</c:v>
                </c:pt>
              </c:numCache>
            </c:numRef>
          </c:val>
          <c:extLst>
            <c:ext xmlns:c16="http://schemas.microsoft.com/office/drawing/2014/chart" uri="{C3380CC4-5D6E-409C-BE32-E72D297353CC}">
              <c16:uniqueId val="{0000000A-430B-45E2-916D-406D383B1660}"/>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[Fraud_Detection_Excel_Project.xlsx]Fraud_Summary!PivotTable12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Horizontal</a:t>
            </a:r>
            <a:r>
              <a:rPr lang="en-US" baseline="0"/>
              <a:t> Bar Chart Based on fraud Detection Scoring</a:t>
            </a:r>
            <a:endParaRPr lang="en-US"/>
          </a:p>
        </c:rich>
      </c:tx>
      <c:layout>
        <c:manualLayout>
          <c:xMode val="edge"/>
          <c:yMode val="edge"/>
          <c:x val="0.22490266841644793"/>
          <c:y val="5.965163445478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Fraud_Summary!$E$24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Fraud_Summary!$D$25:$D$27</c:f>
              <c:strCache>
                <c:ptCount val="2"/>
                <c:pt idx="0">
                  <c:v>Mobile</c:v>
                </c:pt>
                <c:pt idx="1">
                  <c:v>Web</c:v>
                </c:pt>
              </c:strCache>
            </c:strRef>
          </c:cat>
          <c:val>
            <c:numRef>
              <c:f>Fraud_Summary!$E$25:$E$27</c:f>
              <c:numCache>
                <c:formatCode>General</c:formatCode>
                <c:ptCount val="2"/>
                <c:pt idx="0">
                  <c:v>303</c:v>
                </c:pt>
                <c:pt idx="1">
                  <c:v>335</c:v>
                </c:pt>
              </c:numCache>
            </c:numRef>
          </c:val>
          <c:extLst>
            <c:ext xmlns:c16="http://schemas.microsoft.com/office/drawing/2014/chart" uri="{C3380CC4-5D6E-409C-BE32-E72D297353CC}">
              <c16:uniqueId val="{00000000-2A76-4B83-A1E9-AF576954C35A}"/>
            </c:ext>
          </c:extLst>
        </c:ser>
        <c:dLbls>
          <c:showLegendKey val="0"/>
          <c:showVal val="0"/>
          <c:showCatName val="0"/>
          <c:showSerName val="0"/>
          <c:showPercent val="0"/>
          <c:showBubbleSize val="0"/>
        </c:dLbls>
        <c:gapWidth val="150"/>
        <c:shape val="box"/>
        <c:axId val="2024729936"/>
        <c:axId val="2024727536"/>
        <c:axId val="0"/>
      </c:bar3DChart>
      <c:catAx>
        <c:axId val="2024729936"/>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727536"/>
        <c:crosses val="autoZero"/>
        <c:auto val="1"/>
        <c:lblAlgn val="ctr"/>
        <c:lblOffset val="100"/>
        <c:noMultiLvlLbl val="0"/>
      </c:catAx>
      <c:valAx>
        <c:axId val="2024727536"/>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Frequency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472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381000</xdr:colOff>
      <xdr:row>0</xdr:row>
      <xdr:rowOff>0</xdr:rowOff>
    </xdr:from>
    <xdr:to>
      <xdr:col>13</xdr:col>
      <xdr:colOff>601980</xdr:colOff>
      <xdr:row>9</xdr:row>
      <xdr:rowOff>60960</xdr:rowOff>
    </xdr:to>
    <mc:AlternateContent xmlns:mc="http://schemas.openxmlformats.org/markup-compatibility/2006" xmlns:a14="http://schemas.microsoft.com/office/drawing/2010/main">
      <mc:Choice Requires="a14">
        <xdr:graphicFrame macro="">
          <xdr:nvGraphicFramePr>
            <xdr:cNvPr id="6" name="Location_Country">
              <a:extLst>
                <a:ext uri="{FF2B5EF4-FFF2-40B4-BE49-F238E27FC236}">
                  <a16:creationId xmlns:a16="http://schemas.microsoft.com/office/drawing/2014/main" id="{8FD0B28F-D260-0FFD-82A3-B27317F3ED85}"/>
                </a:ext>
              </a:extLst>
            </xdr:cNvPr>
            <xdr:cNvGraphicFramePr/>
          </xdr:nvGraphicFramePr>
          <xdr:xfrm>
            <a:off x="0" y="0"/>
            <a:ext cx="0" cy="0"/>
          </xdr:xfrm>
          <a:graphic>
            <a:graphicData uri="http://schemas.microsoft.com/office/drawing/2010/slicer">
              <sle:slicer xmlns:sle="http://schemas.microsoft.com/office/drawing/2010/slicer" name="Location_Country"/>
            </a:graphicData>
          </a:graphic>
        </xdr:graphicFrame>
      </mc:Choice>
      <mc:Fallback xmlns="">
        <xdr:sp macro="" textlink="">
          <xdr:nvSpPr>
            <xdr:cNvPr id="0" name=""/>
            <xdr:cNvSpPr>
              <a:spLocks noTextEdit="1"/>
            </xdr:cNvSpPr>
          </xdr:nvSpPr>
          <xdr:spPr>
            <a:xfrm>
              <a:off x="10881360" y="0"/>
              <a:ext cx="2049780" cy="1706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0</xdr:row>
      <xdr:rowOff>7620</xdr:rowOff>
    </xdr:from>
    <xdr:to>
      <xdr:col>10</xdr:col>
      <xdr:colOff>373380</xdr:colOff>
      <xdr:row>9</xdr:row>
      <xdr:rowOff>60959</xdr:rowOff>
    </xdr:to>
    <mc:AlternateContent xmlns:mc="http://schemas.openxmlformats.org/markup-compatibility/2006" xmlns:a14="http://schemas.microsoft.com/office/drawing/2010/main">
      <mc:Choice Requires="a14">
        <xdr:graphicFrame macro="">
          <xdr:nvGraphicFramePr>
            <xdr:cNvPr id="7" name="Customer_Country">
              <a:extLst>
                <a:ext uri="{FF2B5EF4-FFF2-40B4-BE49-F238E27FC236}">
                  <a16:creationId xmlns:a16="http://schemas.microsoft.com/office/drawing/2014/main" id="{2CC5D170-7043-31FB-7DC2-B960C1A7271F}"/>
                </a:ext>
              </a:extLst>
            </xdr:cNvPr>
            <xdr:cNvGraphicFramePr/>
          </xdr:nvGraphicFramePr>
          <xdr:xfrm>
            <a:off x="0" y="0"/>
            <a:ext cx="0" cy="0"/>
          </xdr:xfrm>
          <a:graphic>
            <a:graphicData uri="http://schemas.microsoft.com/office/drawing/2010/slicer">
              <sle:slicer xmlns:sle="http://schemas.microsoft.com/office/drawing/2010/slicer" name="Customer_Country"/>
            </a:graphicData>
          </a:graphic>
        </xdr:graphicFrame>
      </mc:Choice>
      <mc:Fallback xmlns="">
        <xdr:sp macro="" textlink="">
          <xdr:nvSpPr>
            <xdr:cNvPr id="0" name=""/>
            <xdr:cNvSpPr>
              <a:spLocks noTextEdit="1"/>
            </xdr:cNvSpPr>
          </xdr:nvSpPr>
          <xdr:spPr>
            <a:xfrm>
              <a:off x="9044940" y="7620"/>
              <a:ext cx="1828800" cy="1699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525780</xdr:colOff>
      <xdr:row>7</xdr:row>
      <xdr:rowOff>15240</xdr:rowOff>
    </xdr:from>
    <xdr:to>
      <xdr:col>12</xdr:col>
      <xdr:colOff>358140</xdr:colOff>
      <xdr:row>23</xdr:row>
      <xdr:rowOff>45720</xdr:rowOff>
    </xdr:to>
    <xdr:graphicFrame macro="">
      <xdr:nvGraphicFramePr>
        <xdr:cNvPr id="3" name="Chart 7">
          <a:extLst>
            <a:ext uri="{FF2B5EF4-FFF2-40B4-BE49-F238E27FC236}">
              <a16:creationId xmlns:a16="http://schemas.microsoft.com/office/drawing/2014/main" id="{DBB2E501-4EB4-2835-DA7A-1F4E4C3E7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434340</xdr:colOff>
      <xdr:row>0</xdr:row>
      <xdr:rowOff>0</xdr:rowOff>
    </xdr:from>
    <xdr:ext cx="5608320" cy="594360"/>
    <xdr:sp macro="" textlink="">
      <xdr:nvSpPr>
        <xdr:cNvPr id="4" name="TextBox 3">
          <a:extLst>
            <a:ext uri="{FF2B5EF4-FFF2-40B4-BE49-F238E27FC236}">
              <a16:creationId xmlns:a16="http://schemas.microsoft.com/office/drawing/2014/main" id="{623AC503-41FD-EFEC-6A07-F6BA1AD5D95B}"/>
            </a:ext>
          </a:extLst>
        </xdr:cNvPr>
        <xdr:cNvSpPr txBox="1"/>
      </xdr:nvSpPr>
      <xdr:spPr>
        <a:xfrm>
          <a:off x="3672840" y="0"/>
          <a:ext cx="5608320" cy="594360"/>
        </a:xfrm>
        <a:prstGeom prst="rect">
          <a:avLst/>
        </a:prstGeom>
        <a:solidFill>
          <a:srgbClr val="4B4B4B"/>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800" b="1">
              <a:solidFill>
                <a:schemeClr val="bg1"/>
              </a:solidFill>
            </a:rPr>
            <a:t>Fraud Risk Assessment Dashboard</a:t>
          </a:r>
        </a:p>
      </xdr:txBody>
    </xdr:sp>
    <xdr:clientData/>
  </xdr:oneCellAnchor>
  <xdr:twoCellAnchor>
    <xdr:from>
      <xdr:col>0</xdr:col>
      <xdr:colOff>0</xdr:colOff>
      <xdr:row>7</xdr:row>
      <xdr:rowOff>22860</xdr:rowOff>
    </xdr:from>
    <xdr:to>
      <xdr:col>5</xdr:col>
      <xdr:colOff>533400</xdr:colOff>
      <xdr:row>23</xdr:row>
      <xdr:rowOff>45720</xdr:rowOff>
    </xdr:to>
    <xdr:graphicFrame macro="">
      <xdr:nvGraphicFramePr>
        <xdr:cNvPr id="5" name="Chart 8">
          <a:extLst>
            <a:ext uri="{FF2B5EF4-FFF2-40B4-BE49-F238E27FC236}">
              <a16:creationId xmlns:a16="http://schemas.microsoft.com/office/drawing/2014/main" id="{2EE78365-65FF-C5AD-5AC8-EE4A555079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358140</xdr:colOff>
      <xdr:row>7</xdr:row>
      <xdr:rowOff>15240</xdr:rowOff>
    </xdr:from>
    <xdr:to>
      <xdr:col>20</xdr:col>
      <xdr:colOff>53340</xdr:colOff>
      <xdr:row>23</xdr:row>
      <xdr:rowOff>38100</xdr:rowOff>
    </xdr:to>
    <xdr:graphicFrame macro="">
      <xdr:nvGraphicFramePr>
        <xdr:cNvPr id="6" name="Chart 9">
          <a:extLst>
            <a:ext uri="{FF2B5EF4-FFF2-40B4-BE49-F238E27FC236}">
              <a16:creationId xmlns:a16="http://schemas.microsoft.com/office/drawing/2014/main" id="{A67925C0-4C93-493C-D886-D90BEE4D2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15240</xdr:colOff>
      <xdr:row>3</xdr:row>
      <xdr:rowOff>45720</xdr:rowOff>
    </xdr:from>
    <xdr:to>
      <xdr:col>3</xdr:col>
      <xdr:colOff>38100</xdr:colOff>
      <xdr:row>7</xdr:row>
      <xdr:rowOff>22860</xdr:rowOff>
    </xdr:to>
    <xdr:sp macro="" textlink="">
      <xdr:nvSpPr>
        <xdr:cNvPr id="7" name="Rectangle 6">
          <a:extLst>
            <a:ext uri="{FF2B5EF4-FFF2-40B4-BE49-F238E27FC236}">
              <a16:creationId xmlns:a16="http://schemas.microsoft.com/office/drawing/2014/main" id="{E2292CAE-C0C2-7FE4-4EAE-442C6044EBD8}"/>
            </a:ext>
          </a:extLst>
        </xdr:cNvPr>
        <xdr:cNvSpPr/>
      </xdr:nvSpPr>
      <xdr:spPr>
        <a:xfrm>
          <a:off x="15240" y="594360"/>
          <a:ext cx="2042160" cy="708660"/>
        </a:xfrm>
        <a:prstGeom prst="rect">
          <a:avLst/>
        </a:prstGeom>
        <a:solidFill>
          <a:srgbClr val="4B4B4B"/>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Total Flagged Transactions = 638</a:t>
          </a:r>
        </a:p>
      </xdr:txBody>
    </xdr:sp>
    <xdr:clientData/>
  </xdr:twoCellAnchor>
  <xdr:twoCellAnchor>
    <xdr:from>
      <xdr:col>18</xdr:col>
      <xdr:colOff>0</xdr:colOff>
      <xdr:row>24</xdr:row>
      <xdr:rowOff>0</xdr:rowOff>
    </xdr:from>
    <xdr:to>
      <xdr:col>19</xdr:col>
      <xdr:colOff>76200</xdr:colOff>
      <xdr:row>27</xdr:row>
      <xdr:rowOff>0</xdr:rowOff>
    </xdr:to>
    <xdr:sp macro="" textlink="">
      <xdr:nvSpPr>
        <xdr:cNvPr id="4097" name="Text Box 1">
          <a:extLst>
            <a:ext uri="{FF2B5EF4-FFF2-40B4-BE49-F238E27FC236}">
              <a16:creationId xmlns:a16="http://schemas.microsoft.com/office/drawing/2014/main" id="{0CBED1FA-B7B1-6140-BB70-1C90747D4F1D}"/>
            </a:ext>
          </a:extLst>
        </xdr:cNvPr>
        <xdr:cNvSpPr txBox="1">
          <a:spLocks noChangeArrowheads="1"/>
        </xdr:cNvSpPr>
      </xdr:nvSpPr>
      <xdr:spPr bwMode="auto">
        <a:xfrm>
          <a:off x="11925300" y="4389120"/>
          <a:ext cx="685800" cy="54864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US" sz="1100" b="0" i="0" u="none" strike="noStrike" baseline="0">
              <a:solidFill>
                <a:srgbClr val="000000"/>
              </a:solidFill>
              <a:latin typeface="Calibri"/>
              <a:ea typeface="Calibri"/>
              <a:cs typeface="Calibri"/>
            </a:rPr>
            <a:t>Total Flagged Transactions</a:t>
          </a:r>
        </a:p>
      </xdr:txBody>
    </xdr:sp>
    <xdr:clientData/>
  </xdr:twoCellAnchor>
  <xdr:twoCellAnchor>
    <xdr:from>
      <xdr:col>5</xdr:col>
      <xdr:colOff>358140</xdr:colOff>
      <xdr:row>3</xdr:row>
      <xdr:rowOff>30480</xdr:rowOff>
    </xdr:from>
    <xdr:to>
      <xdr:col>8</xdr:col>
      <xdr:colOff>182880</xdr:colOff>
      <xdr:row>7</xdr:row>
      <xdr:rowOff>7620</xdr:rowOff>
    </xdr:to>
    <xdr:sp macro="" textlink="">
      <xdr:nvSpPr>
        <xdr:cNvPr id="8" name="Rectangle 7">
          <a:extLst>
            <a:ext uri="{FF2B5EF4-FFF2-40B4-BE49-F238E27FC236}">
              <a16:creationId xmlns:a16="http://schemas.microsoft.com/office/drawing/2014/main" id="{CED51C9C-887E-499A-AD11-A86DDC3E3932}"/>
            </a:ext>
          </a:extLst>
        </xdr:cNvPr>
        <xdr:cNvSpPr/>
      </xdr:nvSpPr>
      <xdr:spPr>
        <a:xfrm>
          <a:off x="3596640" y="579120"/>
          <a:ext cx="1981200" cy="708660"/>
        </a:xfrm>
        <a:prstGeom prst="rect">
          <a:avLst/>
        </a:prstGeom>
        <a:solidFill>
          <a:srgbClr val="4B4B4B"/>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Total Transactions = 1000</a:t>
          </a:r>
        </a:p>
      </xdr:txBody>
    </xdr:sp>
    <xdr:clientData/>
  </xdr:twoCellAnchor>
  <xdr:twoCellAnchor>
    <xdr:from>
      <xdr:col>10</xdr:col>
      <xdr:colOff>304800</xdr:colOff>
      <xdr:row>3</xdr:row>
      <xdr:rowOff>22860</xdr:rowOff>
    </xdr:from>
    <xdr:to>
      <xdr:col>14</xdr:col>
      <xdr:colOff>68580</xdr:colOff>
      <xdr:row>7</xdr:row>
      <xdr:rowOff>0</xdr:rowOff>
    </xdr:to>
    <xdr:sp macro="" textlink="">
      <xdr:nvSpPr>
        <xdr:cNvPr id="9" name="Rectangle 8">
          <a:extLst>
            <a:ext uri="{FF2B5EF4-FFF2-40B4-BE49-F238E27FC236}">
              <a16:creationId xmlns:a16="http://schemas.microsoft.com/office/drawing/2014/main" id="{1440E8B6-9E68-46FA-98D8-973BC94D3CB0}"/>
            </a:ext>
          </a:extLst>
        </xdr:cNvPr>
        <xdr:cNvSpPr/>
      </xdr:nvSpPr>
      <xdr:spPr>
        <a:xfrm>
          <a:off x="7353300" y="571500"/>
          <a:ext cx="2202180" cy="708660"/>
        </a:xfrm>
        <a:prstGeom prst="rect">
          <a:avLst/>
        </a:prstGeom>
        <a:solidFill>
          <a:srgbClr val="4B4B4B"/>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bg1"/>
              </a:solidFill>
            </a:rPr>
            <a:t>Flagged</a:t>
          </a:r>
          <a:r>
            <a:rPr lang="en-US" sz="1800" b="1" baseline="0">
              <a:solidFill>
                <a:schemeClr val="bg1"/>
              </a:solidFill>
            </a:rPr>
            <a:t> </a:t>
          </a:r>
          <a:r>
            <a:rPr lang="en-US" sz="1800" b="1">
              <a:solidFill>
                <a:schemeClr val="bg1"/>
              </a:solidFill>
            </a:rPr>
            <a:t>Transactions Rate = 64%</a:t>
          </a:r>
        </a:p>
      </xdr:txBody>
    </xdr:sp>
    <xdr:clientData/>
  </xdr:twoCellAnchor>
  <xdr:twoCellAnchor>
    <xdr:from>
      <xdr:col>16</xdr:col>
      <xdr:colOff>236220</xdr:colOff>
      <xdr:row>3</xdr:row>
      <xdr:rowOff>30480</xdr:rowOff>
    </xdr:from>
    <xdr:to>
      <xdr:col>20</xdr:col>
      <xdr:colOff>38100</xdr:colOff>
      <xdr:row>7</xdr:row>
      <xdr:rowOff>7620</xdr:rowOff>
    </xdr:to>
    <xdr:sp macro="" textlink="">
      <xdr:nvSpPr>
        <xdr:cNvPr id="10" name="Rectangle 9">
          <a:extLst>
            <a:ext uri="{FF2B5EF4-FFF2-40B4-BE49-F238E27FC236}">
              <a16:creationId xmlns:a16="http://schemas.microsoft.com/office/drawing/2014/main" id="{AF22DB3D-78C9-453D-85FE-E4A19CCA470A}"/>
            </a:ext>
          </a:extLst>
        </xdr:cNvPr>
        <xdr:cNvSpPr/>
      </xdr:nvSpPr>
      <xdr:spPr>
        <a:xfrm>
          <a:off x="10942320" y="579120"/>
          <a:ext cx="2240280" cy="708660"/>
        </a:xfrm>
        <a:prstGeom prst="rect">
          <a:avLst/>
        </a:prstGeom>
        <a:solidFill>
          <a:srgbClr val="4B4B4B"/>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i="0" u="none" strike="noStrike">
              <a:solidFill>
                <a:schemeClr val="lt1"/>
              </a:solidFill>
              <a:effectLst/>
              <a:latin typeface="+mn-lt"/>
              <a:ea typeface="+mn-ea"/>
              <a:cs typeface="+mn-cs"/>
            </a:rPr>
            <a:t>Top Fraud Detectors</a:t>
          </a:r>
          <a:r>
            <a:rPr lang="en-US" sz="1800" b="1"/>
            <a:t> </a:t>
          </a:r>
          <a:r>
            <a:rPr lang="en-US" sz="1800" b="1">
              <a:solidFill>
                <a:schemeClr val="bg1"/>
              </a:solidFill>
            </a:rPr>
            <a:t>= </a:t>
          </a:r>
          <a:r>
            <a:rPr lang="en-US" sz="1800" b="1" i="0" u="none" strike="noStrike">
              <a:solidFill>
                <a:schemeClr val="lt1"/>
              </a:solidFill>
              <a:effectLst/>
              <a:latin typeface="+mn-lt"/>
              <a:ea typeface="+mn-ea"/>
              <a:cs typeface="+mn-cs"/>
            </a:rPr>
            <a:t>Cross</a:t>
          </a:r>
          <a:r>
            <a:rPr lang="en-US" sz="1800" b="1" i="0" u="none" strike="noStrike" baseline="0">
              <a:solidFill>
                <a:schemeClr val="lt1"/>
              </a:solidFill>
              <a:effectLst/>
              <a:latin typeface="+mn-lt"/>
              <a:ea typeface="+mn-ea"/>
              <a:cs typeface="+mn-cs"/>
            </a:rPr>
            <a:t> </a:t>
          </a:r>
          <a:r>
            <a:rPr lang="en-US" sz="1800" b="1" i="0" u="none" strike="noStrike">
              <a:solidFill>
                <a:schemeClr val="lt1"/>
              </a:solidFill>
              <a:effectLst/>
              <a:latin typeface="+mn-lt"/>
              <a:ea typeface="+mn-ea"/>
              <a:cs typeface="+mn-cs"/>
            </a:rPr>
            <a:t>Country</a:t>
          </a:r>
          <a:r>
            <a:rPr lang="en-US" sz="1800" b="1"/>
            <a:t> </a:t>
          </a:r>
          <a:endParaRPr lang="en-US" sz="1800" b="1">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ransactio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saction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2.058175115744" createdVersion="8" refreshedVersion="8" minRefreshableVersion="3" recordCount="300" xr:uid="{221D57D9-3B3D-451F-9CBC-EAC53CD3D391}">
  <cacheSource type="worksheet">
    <worksheetSource ref="A1:R301" sheet="Transaction_Data"/>
  </cacheSource>
  <cacheFields count="18">
    <cacheField name="Transaction_ID" numFmtId="0">
      <sharedItems/>
    </cacheField>
    <cacheField name="Customer_ID" numFmtId="0">
      <sharedItems count="49">
        <s v="CUST0050"/>
        <s v="CUST0033"/>
        <s v="CUST0022"/>
        <s v="CUST0026"/>
        <s v="CUST0007"/>
        <s v="CUST0012"/>
        <s v="CUST0017"/>
        <s v="CUST0030"/>
        <s v="CUST0004"/>
        <s v="CUST0032"/>
        <s v="CUST0046"/>
        <s v="CUST0043"/>
        <s v="CUST0034"/>
        <s v="CUST0011"/>
        <s v="CUST0047"/>
        <s v="CUST0029"/>
        <s v="CUST0024"/>
        <s v="CUST0040"/>
        <s v="CUST0041"/>
        <s v="CUST0010"/>
        <s v="CUST0005"/>
        <s v="CUST0037"/>
        <s v="CUST0021"/>
        <s v="CUST0044"/>
        <s v="CUST0013"/>
        <s v="CUST0023"/>
        <s v="CUST0014"/>
        <s v="CUST0028"/>
        <s v="CUST0003"/>
        <s v="CUST0042"/>
        <s v="CUST0049"/>
        <s v="CUST0009"/>
        <s v="CUST0025"/>
        <s v="CUST0019"/>
        <s v="CUST0048"/>
        <s v="CUST0036"/>
        <s v="CUST0008"/>
        <s v="CUST0015"/>
        <s v="CUST0038"/>
        <s v="CUST0006"/>
        <s v="CUST0045"/>
        <s v="CUST0031"/>
        <s v="CUST0027"/>
        <s v="CUST0020"/>
        <s v="CUST0016"/>
        <s v="CUST0001"/>
        <s v="CUST0039"/>
        <s v="CUST0002"/>
        <s v="CUST0035"/>
      </sharedItems>
    </cacheField>
    <cacheField name="Date_Time" numFmtId="164">
      <sharedItems containsSemiMixedTypes="0" containsNonDate="0" containsDate="1" containsString="0" minDate="2024-07-01T06:26:00" maxDate="2024-07-30T15:53:00"/>
    </cacheField>
    <cacheField name="Amount" numFmtId="0">
      <sharedItems containsSemiMixedTypes="0" containsString="0" containsNumber="1" containsInteger="1" minValue="661" maxValue="19992"/>
    </cacheField>
    <cacheField name="Location_Country" numFmtId="0">
      <sharedItems count="5">
        <s v="USA"/>
        <s v="Bangladesh"/>
        <s v="Canada"/>
        <s v="UK"/>
        <s v="India"/>
      </sharedItems>
    </cacheField>
    <cacheField name="Device_Used" numFmtId="0">
      <sharedItems/>
    </cacheField>
    <cacheField name="Transaction_Type" numFmtId="0">
      <sharedItems/>
    </cacheField>
    <cacheField name="Merchant_Category" numFmtId="0">
      <sharedItems/>
    </cacheField>
    <cacheField name="IP_Used" numFmtId="0">
      <sharedItems/>
    </cacheField>
    <cacheField name="Customer_Country" numFmtId="0">
      <sharedItems count="5">
        <s v="Canada"/>
        <s v="USA"/>
        <s v="India"/>
        <s v="Bangladesh"/>
        <s v="UK"/>
      </sharedItems>
    </cacheField>
    <cacheField name="Registered_Device" numFmtId="0">
      <sharedItems count="2">
        <s v="Mobile"/>
        <s v="Web"/>
      </sharedItems>
    </cacheField>
    <cacheField name="Avg_Amount" numFmtId="0">
      <sharedItems containsSemiMixedTypes="0" containsString="0" containsNumber="1" containsInteger="1" minValue="2130" maxValue="9849"/>
    </cacheField>
    <cacheField name="High_Value" numFmtId="0">
      <sharedItems containsSemiMixedTypes="0" containsString="0" containsNumber="1" containsInteger="1" minValue="0" maxValue="1" count="2">
        <n v="1"/>
        <n v="0"/>
      </sharedItems>
    </cacheField>
    <cacheField name="Cross_Country" numFmtId="0">
      <sharedItems containsSemiMixedTypes="0" containsString="0" containsNumber="1" containsInteger="1" minValue="0" maxValue="1" count="2">
        <n v="1"/>
        <n v="0"/>
      </sharedItems>
    </cacheField>
    <cacheField name="New_Device" numFmtId="0">
      <sharedItems containsSemiMixedTypes="0" containsString="0" containsNumber="1" containsInteger="1" minValue="0" maxValue="1" count="2">
        <n v="1"/>
        <n v="0"/>
      </sharedItems>
    </cacheField>
    <cacheField name="Odd_Hour" numFmtId="0">
      <sharedItems containsSemiMixedTypes="0" containsString="0" containsNumber="1" containsInteger="1" minValue="0" maxValue="1" count="2">
        <n v="0"/>
        <n v="1"/>
      </sharedItems>
    </cacheField>
    <cacheField name="Fraud_score" numFmtId="0">
      <sharedItems containsSemiMixedTypes="0" containsString="0" containsNumber="1" containsInteger="1" minValue="0" maxValue="4"/>
    </cacheField>
    <cacheField name="Risk_Assessment" numFmtId="0">
      <sharedItems/>
    </cacheField>
  </cacheFields>
  <extLst>
    <ext xmlns:x14="http://schemas.microsoft.com/office/spreadsheetml/2009/9/main" uri="{725AE2AE-9491-48be-B2B4-4EB974FC3084}">
      <x14:pivotCacheDefinition pivotCacheId="603008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TXN00001"/>
    <x v="0"/>
    <d v="2024-07-08T05:50:00"/>
    <n v="19618"/>
    <x v="0"/>
    <s v="ATM"/>
    <s v="Deposit"/>
    <s v="Groceries"/>
    <s v="192.168.5.133"/>
    <x v="0"/>
    <x v="0"/>
    <n v="9101"/>
    <x v="0"/>
    <x v="0"/>
    <x v="0"/>
    <x v="0"/>
    <n v="3"/>
    <s v="High Risk"/>
  </r>
  <r>
    <s v="TXN00002"/>
    <x v="1"/>
    <d v="2024-07-22T14:28:00"/>
    <n v="3505"/>
    <x v="1"/>
    <s v="ATM"/>
    <s v="Transfer"/>
    <s v="Electronics"/>
    <s v="192.168.184.120"/>
    <x v="1"/>
    <x v="1"/>
    <n v="6555"/>
    <x v="1"/>
    <x v="0"/>
    <x v="0"/>
    <x v="0"/>
    <n v="2"/>
    <s v="Medium Risk"/>
  </r>
  <r>
    <s v="TXN00003"/>
    <x v="2"/>
    <d v="2024-07-21T11:35:00"/>
    <n v="2399"/>
    <x v="2"/>
    <s v="Mobile"/>
    <s v="Deposit"/>
    <s v="Clothing"/>
    <s v="192.168.31.60"/>
    <x v="0"/>
    <x v="1"/>
    <n v="9476"/>
    <x v="1"/>
    <x v="1"/>
    <x v="0"/>
    <x v="0"/>
    <n v="1"/>
    <s v="Low Risk"/>
  </r>
  <r>
    <s v="TXN00004"/>
    <x v="3"/>
    <d v="2024-07-12T19:06:00"/>
    <n v="1767"/>
    <x v="1"/>
    <s v="Mobile"/>
    <s v="Withdrawal"/>
    <s v="Groceries"/>
    <s v="192.168.238.157"/>
    <x v="2"/>
    <x v="0"/>
    <n v="9581"/>
    <x v="1"/>
    <x v="0"/>
    <x v="1"/>
    <x v="0"/>
    <n v="1"/>
    <s v="Low Risk"/>
  </r>
  <r>
    <s v="TXN00005"/>
    <x v="4"/>
    <d v="2024-07-12T06:03:00"/>
    <n v="18412"/>
    <x v="3"/>
    <s v="Mobile"/>
    <s v="Purchase"/>
    <s v="Groceries"/>
    <s v="192.168.81.207"/>
    <x v="3"/>
    <x v="0"/>
    <n v="5772"/>
    <x v="0"/>
    <x v="0"/>
    <x v="1"/>
    <x v="0"/>
    <n v="2"/>
    <s v="Medium Risk"/>
  </r>
  <r>
    <s v="TXN00006"/>
    <x v="5"/>
    <d v="2024-07-30T00:29:00"/>
    <n v="11894"/>
    <x v="3"/>
    <s v="POS"/>
    <s v="Withdrawal"/>
    <s v="Travel"/>
    <s v="192.168.159.60"/>
    <x v="4"/>
    <x v="0"/>
    <n v="7334"/>
    <x v="1"/>
    <x v="1"/>
    <x v="0"/>
    <x v="1"/>
    <n v="2"/>
    <s v="Medium Risk"/>
  </r>
  <r>
    <s v="TXN00007"/>
    <x v="6"/>
    <d v="2024-07-13T14:53:00"/>
    <n v="4056"/>
    <x v="4"/>
    <s v="Mobile"/>
    <s v="Transfer"/>
    <s v="Electronics"/>
    <s v="192.168.151.188"/>
    <x v="2"/>
    <x v="0"/>
    <n v="5171"/>
    <x v="1"/>
    <x v="1"/>
    <x v="1"/>
    <x v="0"/>
    <n v="0"/>
    <s v="Low Risk"/>
  </r>
  <r>
    <s v="TXN00008"/>
    <x v="7"/>
    <d v="2024-07-24T17:23:00"/>
    <n v="4390"/>
    <x v="1"/>
    <s v="Mobile"/>
    <s v="Transfer"/>
    <s v="Groceries"/>
    <s v="192.168.113.112"/>
    <x v="2"/>
    <x v="1"/>
    <n v="7051"/>
    <x v="1"/>
    <x v="0"/>
    <x v="0"/>
    <x v="0"/>
    <n v="2"/>
    <s v="Medium Risk"/>
  </r>
  <r>
    <s v="TXN00009"/>
    <x v="5"/>
    <d v="2024-07-23T01:18:00"/>
    <n v="9338"/>
    <x v="4"/>
    <s v="ATM"/>
    <s v="Withdrawal"/>
    <s v="Clothing"/>
    <s v="192.168.68.244"/>
    <x v="4"/>
    <x v="0"/>
    <n v="7334"/>
    <x v="1"/>
    <x v="0"/>
    <x v="0"/>
    <x v="1"/>
    <n v="3"/>
    <s v="High Risk"/>
  </r>
  <r>
    <s v="TXN00010"/>
    <x v="5"/>
    <d v="2024-07-29T12:34:00"/>
    <n v="15002"/>
    <x v="0"/>
    <s v="Web"/>
    <s v="Transfer"/>
    <s v="Clothing"/>
    <s v="192.168.78.232"/>
    <x v="4"/>
    <x v="0"/>
    <n v="7334"/>
    <x v="0"/>
    <x v="0"/>
    <x v="0"/>
    <x v="0"/>
    <n v="3"/>
    <s v="High Risk"/>
  </r>
  <r>
    <s v="TXN00011"/>
    <x v="8"/>
    <d v="2024-07-11T21:19:00"/>
    <n v="11127"/>
    <x v="1"/>
    <s v="Web"/>
    <s v="Transfer"/>
    <s v="Groceries"/>
    <s v="192.168.191.212"/>
    <x v="0"/>
    <x v="1"/>
    <n v="7390"/>
    <x v="1"/>
    <x v="0"/>
    <x v="1"/>
    <x v="0"/>
    <n v="1"/>
    <s v="Low Risk"/>
  </r>
  <r>
    <s v="TXN00012"/>
    <x v="9"/>
    <d v="2024-07-13T11:56:00"/>
    <n v="9292"/>
    <x v="0"/>
    <s v="POS"/>
    <s v="Deposit"/>
    <s v="Jewelry"/>
    <s v="192.168.241.111"/>
    <x v="2"/>
    <x v="0"/>
    <n v="3184"/>
    <x v="0"/>
    <x v="0"/>
    <x v="0"/>
    <x v="0"/>
    <n v="3"/>
    <s v="High Risk"/>
  </r>
  <r>
    <s v="TXN00013"/>
    <x v="5"/>
    <d v="2024-07-21T00:27:00"/>
    <n v="11055"/>
    <x v="3"/>
    <s v="ATM"/>
    <s v="Deposit"/>
    <s v="Electronics"/>
    <s v="192.168.126.41"/>
    <x v="4"/>
    <x v="0"/>
    <n v="7334"/>
    <x v="1"/>
    <x v="1"/>
    <x v="0"/>
    <x v="1"/>
    <n v="2"/>
    <s v="Medium Risk"/>
  </r>
  <r>
    <s v="TXN00014"/>
    <x v="10"/>
    <d v="2024-07-04T12:37:00"/>
    <n v="10753"/>
    <x v="0"/>
    <s v="ATM"/>
    <s v="Withdrawal"/>
    <s v="Clothing"/>
    <s v="192.168.228.185"/>
    <x v="2"/>
    <x v="0"/>
    <n v="4747"/>
    <x v="0"/>
    <x v="0"/>
    <x v="0"/>
    <x v="0"/>
    <n v="3"/>
    <s v="High Risk"/>
  </r>
  <r>
    <s v="TXN00015"/>
    <x v="11"/>
    <d v="2024-07-14T00:05:00"/>
    <n v="8933"/>
    <x v="1"/>
    <s v="ATM"/>
    <s v="Purchase"/>
    <s v="Jewelry"/>
    <s v="192.168.39.57"/>
    <x v="4"/>
    <x v="0"/>
    <n v="9849"/>
    <x v="1"/>
    <x v="0"/>
    <x v="0"/>
    <x v="1"/>
    <n v="3"/>
    <s v="High Risk"/>
  </r>
  <r>
    <s v="TXN00016"/>
    <x v="8"/>
    <d v="2024-07-11T16:07:00"/>
    <n v="10733"/>
    <x v="4"/>
    <s v="ATM"/>
    <s v="Purchase"/>
    <s v="Clothing"/>
    <s v="192.168.31.103"/>
    <x v="0"/>
    <x v="1"/>
    <n v="7390"/>
    <x v="1"/>
    <x v="0"/>
    <x v="0"/>
    <x v="0"/>
    <n v="2"/>
    <s v="Medium Risk"/>
  </r>
  <r>
    <s v="TXN00017"/>
    <x v="5"/>
    <d v="2024-07-13T08:47:00"/>
    <n v="11516"/>
    <x v="4"/>
    <s v="POS"/>
    <s v="Withdrawal"/>
    <s v="Groceries"/>
    <s v="192.168.76.84"/>
    <x v="4"/>
    <x v="0"/>
    <n v="7334"/>
    <x v="1"/>
    <x v="0"/>
    <x v="0"/>
    <x v="0"/>
    <n v="2"/>
    <s v="Medium Risk"/>
  </r>
  <r>
    <s v="TXN00018"/>
    <x v="12"/>
    <d v="2024-07-16T06:50:00"/>
    <n v="3112"/>
    <x v="2"/>
    <s v="ATM"/>
    <s v="Deposit"/>
    <s v="Jewelry"/>
    <s v="192.168.167.226"/>
    <x v="0"/>
    <x v="1"/>
    <n v="5385"/>
    <x v="1"/>
    <x v="1"/>
    <x v="0"/>
    <x v="0"/>
    <n v="1"/>
    <s v="Low Risk"/>
  </r>
  <r>
    <s v="TXN00019"/>
    <x v="13"/>
    <d v="2024-07-15T13:12:00"/>
    <n v="16287"/>
    <x v="1"/>
    <s v="POS"/>
    <s v="Transfer"/>
    <s v="Electronics"/>
    <s v="192.168.59.105"/>
    <x v="0"/>
    <x v="1"/>
    <n v="2466"/>
    <x v="0"/>
    <x v="0"/>
    <x v="0"/>
    <x v="0"/>
    <n v="3"/>
    <s v="High Risk"/>
  </r>
  <r>
    <s v="TXN00020"/>
    <x v="4"/>
    <d v="2024-07-25T13:59:00"/>
    <n v="17659"/>
    <x v="4"/>
    <s v="ATM"/>
    <s v="Withdrawal"/>
    <s v="Electronics"/>
    <s v="192.168.250.46"/>
    <x v="3"/>
    <x v="0"/>
    <n v="5772"/>
    <x v="0"/>
    <x v="0"/>
    <x v="0"/>
    <x v="0"/>
    <n v="3"/>
    <s v="High Risk"/>
  </r>
  <r>
    <s v="TXN00021"/>
    <x v="14"/>
    <d v="2024-07-04T16:00:00"/>
    <n v="12706"/>
    <x v="4"/>
    <s v="POS"/>
    <s v="Withdrawal"/>
    <s v="Clothing"/>
    <s v="192.168.228.28"/>
    <x v="0"/>
    <x v="1"/>
    <n v="2975"/>
    <x v="0"/>
    <x v="0"/>
    <x v="0"/>
    <x v="0"/>
    <n v="3"/>
    <s v="High Risk"/>
  </r>
  <r>
    <s v="TXN00022"/>
    <x v="15"/>
    <d v="2024-07-07T07:08:00"/>
    <n v="8726"/>
    <x v="3"/>
    <s v="Web"/>
    <s v="Purchase"/>
    <s v="Jewelry"/>
    <s v="192.168.232.67"/>
    <x v="2"/>
    <x v="1"/>
    <n v="7311"/>
    <x v="1"/>
    <x v="0"/>
    <x v="1"/>
    <x v="0"/>
    <n v="1"/>
    <s v="Low Risk"/>
  </r>
  <r>
    <s v="TXN00023"/>
    <x v="16"/>
    <d v="2024-07-07T20:44:00"/>
    <n v="15041"/>
    <x v="0"/>
    <s v="ATM"/>
    <s v="Withdrawal"/>
    <s v="Travel"/>
    <s v="192.168.212.233"/>
    <x v="2"/>
    <x v="1"/>
    <n v="4391"/>
    <x v="0"/>
    <x v="0"/>
    <x v="0"/>
    <x v="0"/>
    <n v="3"/>
    <s v="High Risk"/>
  </r>
  <r>
    <s v="TXN00024"/>
    <x v="17"/>
    <d v="2024-07-11T12:35:00"/>
    <n v="3652"/>
    <x v="2"/>
    <s v="Mobile"/>
    <s v="Purchase"/>
    <s v="Travel"/>
    <s v="192.168.29.236"/>
    <x v="3"/>
    <x v="0"/>
    <n v="2474"/>
    <x v="1"/>
    <x v="0"/>
    <x v="1"/>
    <x v="0"/>
    <n v="1"/>
    <s v="Low Risk"/>
  </r>
  <r>
    <s v="TXN00025"/>
    <x v="18"/>
    <d v="2024-07-18T10:22:00"/>
    <n v="2085"/>
    <x v="1"/>
    <s v="Web"/>
    <s v="Withdrawal"/>
    <s v="Electronics"/>
    <s v="192.168.157.11"/>
    <x v="3"/>
    <x v="0"/>
    <n v="3082"/>
    <x v="1"/>
    <x v="1"/>
    <x v="0"/>
    <x v="0"/>
    <n v="1"/>
    <s v="Low Risk"/>
  </r>
  <r>
    <s v="TXN00026"/>
    <x v="19"/>
    <d v="2024-07-07T22:54:00"/>
    <n v="4443"/>
    <x v="1"/>
    <s v="Mobile"/>
    <s v="Withdrawal"/>
    <s v="Travel"/>
    <s v="192.168.202.130"/>
    <x v="2"/>
    <x v="1"/>
    <n v="8265"/>
    <x v="1"/>
    <x v="0"/>
    <x v="0"/>
    <x v="0"/>
    <n v="2"/>
    <s v="Medium Risk"/>
  </r>
  <r>
    <s v="TXN00027"/>
    <x v="20"/>
    <d v="2024-07-10T17:41:00"/>
    <n v="19957"/>
    <x v="4"/>
    <s v="Web"/>
    <s v="Transfer"/>
    <s v="Groceries"/>
    <s v="192.168.1.111"/>
    <x v="4"/>
    <x v="0"/>
    <n v="7226"/>
    <x v="0"/>
    <x v="0"/>
    <x v="0"/>
    <x v="0"/>
    <n v="3"/>
    <s v="High Risk"/>
  </r>
  <r>
    <s v="TXN00028"/>
    <x v="2"/>
    <d v="2024-07-03T22:09:00"/>
    <n v="1521"/>
    <x v="1"/>
    <s v="POS"/>
    <s v="Purchase"/>
    <s v="Groceries"/>
    <s v="192.168.37.23"/>
    <x v="0"/>
    <x v="1"/>
    <n v="9476"/>
    <x v="1"/>
    <x v="0"/>
    <x v="0"/>
    <x v="0"/>
    <n v="2"/>
    <s v="Medium Risk"/>
  </r>
  <r>
    <s v="TXN00029"/>
    <x v="2"/>
    <d v="2024-07-19T21:08:00"/>
    <n v="12153"/>
    <x v="4"/>
    <s v="Web"/>
    <s v="Withdrawal"/>
    <s v="Electronics"/>
    <s v="192.168.216.176"/>
    <x v="0"/>
    <x v="1"/>
    <n v="9476"/>
    <x v="1"/>
    <x v="0"/>
    <x v="1"/>
    <x v="0"/>
    <n v="1"/>
    <s v="Low Risk"/>
  </r>
  <r>
    <s v="TXN00030"/>
    <x v="16"/>
    <d v="2024-07-19T13:12:00"/>
    <n v="11305"/>
    <x v="1"/>
    <s v="POS"/>
    <s v="Deposit"/>
    <s v="Travel"/>
    <s v="192.168.32.30"/>
    <x v="2"/>
    <x v="1"/>
    <n v="4391"/>
    <x v="0"/>
    <x v="0"/>
    <x v="0"/>
    <x v="0"/>
    <n v="3"/>
    <s v="High Risk"/>
  </r>
  <r>
    <s v="TXN00031"/>
    <x v="21"/>
    <d v="2024-07-16T01:24:00"/>
    <n v="13917"/>
    <x v="1"/>
    <s v="ATM"/>
    <s v="Deposit"/>
    <s v="Clothing"/>
    <s v="192.168.35.241"/>
    <x v="0"/>
    <x v="0"/>
    <n v="6843"/>
    <x v="0"/>
    <x v="0"/>
    <x v="0"/>
    <x v="1"/>
    <n v="4"/>
    <s v="High Risk"/>
  </r>
  <r>
    <s v="TXN00032"/>
    <x v="12"/>
    <d v="2024-07-25T16:40:00"/>
    <n v="8489"/>
    <x v="3"/>
    <s v="Mobile"/>
    <s v="Deposit"/>
    <s v="Jewelry"/>
    <s v="192.168.16.146"/>
    <x v="0"/>
    <x v="1"/>
    <n v="5385"/>
    <x v="1"/>
    <x v="0"/>
    <x v="0"/>
    <x v="0"/>
    <n v="2"/>
    <s v="Medium Risk"/>
  </r>
  <r>
    <s v="TXN00033"/>
    <x v="0"/>
    <d v="2024-07-22T04:54:00"/>
    <n v="10192"/>
    <x v="0"/>
    <s v="Web"/>
    <s v="Purchase"/>
    <s v="Clothing"/>
    <s v="192.168.209.92"/>
    <x v="0"/>
    <x v="0"/>
    <n v="9101"/>
    <x v="1"/>
    <x v="0"/>
    <x v="0"/>
    <x v="0"/>
    <n v="2"/>
    <s v="Medium Risk"/>
  </r>
  <r>
    <s v="TXN00034"/>
    <x v="20"/>
    <d v="2024-07-19T22:08:00"/>
    <n v="13490"/>
    <x v="2"/>
    <s v="POS"/>
    <s v="Withdrawal"/>
    <s v="Electronics"/>
    <s v="192.168.69.215"/>
    <x v="4"/>
    <x v="0"/>
    <n v="7226"/>
    <x v="1"/>
    <x v="0"/>
    <x v="0"/>
    <x v="0"/>
    <n v="2"/>
    <s v="Medium Risk"/>
  </r>
  <r>
    <s v="TXN00035"/>
    <x v="22"/>
    <d v="2024-07-03T20:00:00"/>
    <n v="7373"/>
    <x v="2"/>
    <s v="POS"/>
    <s v="Withdrawal"/>
    <s v="Clothing"/>
    <s v="192.168.191.195"/>
    <x v="2"/>
    <x v="1"/>
    <n v="3685"/>
    <x v="0"/>
    <x v="0"/>
    <x v="0"/>
    <x v="0"/>
    <n v="3"/>
    <s v="High Risk"/>
  </r>
  <r>
    <s v="TXN00036"/>
    <x v="6"/>
    <d v="2024-07-10T09:55:00"/>
    <n v="6175"/>
    <x v="0"/>
    <s v="POS"/>
    <s v="Purchase"/>
    <s v="Electronics"/>
    <s v="192.168.229.193"/>
    <x v="2"/>
    <x v="0"/>
    <n v="5171"/>
    <x v="1"/>
    <x v="0"/>
    <x v="0"/>
    <x v="0"/>
    <n v="2"/>
    <s v="Medium Risk"/>
  </r>
  <r>
    <s v="TXN00037"/>
    <x v="23"/>
    <d v="2024-07-20T02:54:00"/>
    <n v="661"/>
    <x v="0"/>
    <s v="Mobile"/>
    <s v="Transfer"/>
    <s v="Clothing"/>
    <s v="192.168.192.41"/>
    <x v="1"/>
    <x v="1"/>
    <n v="4047"/>
    <x v="1"/>
    <x v="1"/>
    <x v="0"/>
    <x v="1"/>
    <n v="2"/>
    <s v="Medium Risk"/>
  </r>
  <r>
    <s v="TXN00038"/>
    <x v="24"/>
    <d v="2024-07-18T17:24:00"/>
    <n v="4797"/>
    <x v="4"/>
    <s v="Mobile"/>
    <s v="Deposit"/>
    <s v="Travel"/>
    <s v="192.168.68.178"/>
    <x v="1"/>
    <x v="1"/>
    <n v="6426"/>
    <x v="1"/>
    <x v="0"/>
    <x v="0"/>
    <x v="0"/>
    <n v="2"/>
    <s v="Medium Risk"/>
  </r>
  <r>
    <s v="TXN00039"/>
    <x v="19"/>
    <d v="2024-07-27T13:58:00"/>
    <n v="1495"/>
    <x v="0"/>
    <s v="ATM"/>
    <s v="Transfer"/>
    <s v="Jewelry"/>
    <s v="192.168.60.91"/>
    <x v="2"/>
    <x v="1"/>
    <n v="8265"/>
    <x v="1"/>
    <x v="0"/>
    <x v="0"/>
    <x v="0"/>
    <n v="2"/>
    <s v="Medium Risk"/>
  </r>
  <r>
    <s v="TXN00040"/>
    <x v="25"/>
    <d v="2024-07-01T21:20:00"/>
    <n v="12034"/>
    <x v="4"/>
    <s v="POS"/>
    <s v="Deposit"/>
    <s v="Jewelry"/>
    <s v="192.168.201.65"/>
    <x v="0"/>
    <x v="1"/>
    <n v="2769"/>
    <x v="0"/>
    <x v="0"/>
    <x v="0"/>
    <x v="0"/>
    <n v="3"/>
    <s v="High Risk"/>
  </r>
  <r>
    <s v="TXN00041"/>
    <x v="2"/>
    <d v="2024-07-27T04:48:00"/>
    <n v="8129"/>
    <x v="0"/>
    <s v="Mobile"/>
    <s v="Purchase"/>
    <s v="Groceries"/>
    <s v="192.168.114.1"/>
    <x v="0"/>
    <x v="1"/>
    <n v="9476"/>
    <x v="1"/>
    <x v="0"/>
    <x v="0"/>
    <x v="0"/>
    <n v="2"/>
    <s v="Medium Risk"/>
  </r>
  <r>
    <s v="TXN00042"/>
    <x v="26"/>
    <d v="2024-07-18T07:28:00"/>
    <n v="1516"/>
    <x v="0"/>
    <s v="Web"/>
    <s v="Deposit"/>
    <s v="Travel"/>
    <s v="192.168.11.152"/>
    <x v="4"/>
    <x v="0"/>
    <n v="7578"/>
    <x v="1"/>
    <x v="0"/>
    <x v="0"/>
    <x v="0"/>
    <n v="2"/>
    <s v="Medium Risk"/>
  </r>
  <r>
    <s v="TXN00043"/>
    <x v="24"/>
    <d v="2024-07-22T16:59:00"/>
    <n v="9029"/>
    <x v="0"/>
    <s v="POS"/>
    <s v="Purchase"/>
    <s v="Electronics"/>
    <s v="192.168.237.217"/>
    <x v="1"/>
    <x v="1"/>
    <n v="6426"/>
    <x v="1"/>
    <x v="1"/>
    <x v="0"/>
    <x v="0"/>
    <n v="1"/>
    <s v="Low Risk"/>
  </r>
  <r>
    <s v="TXN00044"/>
    <x v="14"/>
    <d v="2024-07-01T06:26:00"/>
    <n v="17762"/>
    <x v="2"/>
    <s v="POS"/>
    <s v="Transfer"/>
    <s v="Clothing"/>
    <s v="192.168.194.117"/>
    <x v="0"/>
    <x v="1"/>
    <n v="2975"/>
    <x v="0"/>
    <x v="1"/>
    <x v="0"/>
    <x v="0"/>
    <n v="2"/>
    <s v="Medium Risk"/>
  </r>
  <r>
    <s v="TXN00045"/>
    <x v="25"/>
    <d v="2024-07-17T00:12:00"/>
    <n v="9768"/>
    <x v="3"/>
    <s v="Mobile"/>
    <s v="Deposit"/>
    <s v="Groceries"/>
    <s v="192.168.126.235"/>
    <x v="0"/>
    <x v="1"/>
    <n v="2769"/>
    <x v="0"/>
    <x v="0"/>
    <x v="0"/>
    <x v="1"/>
    <n v="4"/>
    <s v="High Risk"/>
  </r>
  <r>
    <s v="TXN00046"/>
    <x v="23"/>
    <d v="2024-07-14T14:09:00"/>
    <n v="12685"/>
    <x v="3"/>
    <s v="POS"/>
    <s v="Withdrawal"/>
    <s v="Travel"/>
    <s v="192.168.177.79"/>
    <x v="1"/>
    <x v="1"/>
    <n v="4047"/>
    <x v="0"/>
    <x v="0"/>
    <x v="0"/>
    <x v="0"/>
    <n v="3"/>
    <s v="High Risk"/>
  </r>
  <r>
    <s v="TXN00047"/>
    <x v="27"/>
    <d v="2024-07-18T17:58:00"/>
    <n v="6831"/>
    <x v="1"/>
    <s v="ATM"/>
    <s v="Withdrawal"/>
    <s v="Jewelry"/>
    <s v="192.168.141.96"/>
    <x v="1"/>
    <x v="1"/>
    <n v="4433"/>
    <x v="1"/>
    <x v="0"/>
    <x v="0"/>
    <x v="0"/>
    <n v="2"/>
    <s v="Medium Risk"/>
  </r>
  <r>
    <s v="TXN00048"/>
    <x v="28"/>
    <d v="2024-07-20T01:40:00"/>
    <n v="9071"/>
    <x v="4"/>
    <s v="ATM"/>
    <s v="Withdrawal"/>
    <s v="Jewelry"/>
    <s v="192.168.57.16"/>
    <x v="2"/>
    <x v="1"/>
    <n v="2860"/>
    <x v="0"/>
    <x v="1"/>
    <x v="0"/>
    <x v="1"/>
    <n v="3"/>
    <s v="High Risk"/>
  </r>
  <r>
    <s v="TXN00049"/>
    <x v="0"/>
    <d v="2024-07-25T11:52:00"/>
    <n v="7708"/>
    <x v="3"/>
    <s v="POS"/>
    <s v="Withdrawal"/>
    <s v="Clothing"/>
    <s v="192.168.214.8"/>
    <x v="0"/>
    <x v="0"/>
    <n v="9101"/>
    <x v="1"/>
    <x v="0"/>
    <x v="0"/>
    <x v="0"/>
    <n v="2"/>
    <s v="Medium Risk"/>
  </r>
  <r>
    <s v="TXN00050"/>
    <x v="29"/>
    <d v="2024-07-25T20:31:00"/>
    <n v="5776"/>
    <x v="2"/>
    <s v="Mobile"/>
    <s v="Withdrawal"/>
    <s v="Groceries"/>
    <s v="192.168.123.105"/>
    <x v="4"/>
    <x v="1"/>
    <n v="4558"/>
    <x v="1"/>
    <x v="0"/>
    <x v="0"/>
    <x v="0"/>
    <n v="2"/>
    <s v="Medium Risk"/>
  </r>
  <r>
    <s v="TXN00051"/>
    <x v="30"/>
    <d v="2024-07-28T10:54:00"/>
    <n v="18946"/>
    <x v="0"/>
    <s v="POS"/>
    <s v="Deposit"/>
    <s v="Groceries"/>
    <s v="192.168.34.51"/>
    <x v="0"/>
    <x v="0"/>
    <n v="2189"/>
    <x v="0"/>
    <x v="0"/>
    <x v="0"/>
    <x v="0"/>
    <n v="3"/>
    <s v="High Risk"/>
  </r>
  <r>
    <s v="TXN00052"/>
    <x v="14"/>
    <d v="2024-07-11T00:53:00"/>
    <n v="16948"/>
    <x v="1"/>
    <s v="POS"/>
    <s v="Withdrawal"/>
    <s v="Travel"/>
    <s v="192.168.17.228"/>
    <x v="0"/>
    <x v="1"/>
    <n v="2975"/>
    <x v="0"/>
    <x v="0"/>
    <x v="0"/>
    <x v="1"/>
    <n v="4"/>
    <s v="High Risk"/>
  </r>
  <r>
    <s v="TXN00053"/>
    <x v="11"/>
    <d v="2024-07-23T05:16:00"/>
    <n v="16716"/>
    <x v="3"/>
    <s v="ATM"/>
    <s v="Withdrawal"/>
    <s v="Electronics"/>
    <s v="192.168.24.125"/>
    <x v="4"/>
    <x v="0"/>
    <n v="9849"/>
    <x v="1"/>
    <x v="1"/>
    <x v="0"/>
    <x v="0"/>
    <n v="1"/>
    <s v="Low Risk"/>
  </r>
  <r>
    <s v="TXN00054"/>
    <x v="31"/>
    <d v="2024-07-10T23:40:00"/>
    <n v="8506"/>
    <x v="2"/>
    <s v="Web"/>
    <s v="Purchase"/>
    <s v="Groceries"/>
    <s v="192.168.22.205"/>
    <x v="3"/>
    <x v="0"/>
    <n v="7734"/>
    <x v="1"/>
    <x v="0"/>
    <x v="0"/>
    <x v="0"/>
    <n v="2"/>
    <s v="Medium Risk"/>
  </r>
  <r>
    <s v="TXN00055"/>
    <x v="32"/>
    <d v="2024-07-13T10:07:00"/>
    <n v="3068"/>
    <x v="0"/>
    <s v="POS"/>
    <s v="Purchase"/>
    <s v="Groceries"/>
    <s v="192.168.224.119"/>
    <x v="4"/>
    <x v="0"/>
    <n v="7611"/>
    <x v="1"/>
    <x v="0"/>
    <x v="0"/>
    <x v="0"/>
    <n v="2"/>
    <s v="Medium Risk"/>
  </r>
  <r>
    <s v="TXN00056"/>
    <x v="13"/>
    <d v="2024-07-20T20:02:00"/>
    <n v="2527"/>
    <x v="3"/>
    <s v="POS"/>
    <s v="Withdrawal"/>
    <s v="Jewelry"/>
    <s v="192.168.111.28"/>
    <x v="0"/>
    <x v="1"/>
    <n v="2466"/>
    <x v="1"/>
    <x v="0"/>
    <x v="0"/>
    <x v="0"/>
    <n v="2"/>
    <s v="Medium Risk"/>
  </r>
  <r>
    <s v="TXN00057"/>
    <x v="22"/>
    <d v="2024-07-23T02:27:00"/>
    <n v="3195"/>
    <x v="1"/>
    <s v="ATM"/>
    <s v="Withdrawal"/>
    <s v="Electronics"/>
    <s v="192.168.71.148"/>
    <x v="2"/>
    <x v="1"/>
    <n v="3685"/>
    <x v="1"/>
    <x v="0"/>
    <x v="0"/>
    <x v="1"/>
    <n v="3"/>
    <s v="High Risk"/>
  </r>
  <r>
    <s v="TXN00058"/>
    <x v="28"/>
    <d v="2024-07-02T07:42:00"/>
    <n v="15922"/>
    <x v="0"/>
    <s v="POS"/>
    <s v="Deposit"/>
    <s v="Clothing"/>
    <s v="192.168.119.163"/>
    <x v="2"/>
    <x v="1"/>
    <n v="2860"/>
    <x v="0"/>
    <x v="0"/>
    <x v="0"/>
    <x v="0"/>
    <n v="3"/>
    <s v="High Risk"/>
  </r>
  <r>
    <s v="TXN00059"/>
    <x v="33"/>
    <d v="2024-07-18T16:44:00"/>
    <n v="5758"/>
    <x v="0"/>
    <s v="Mobile"/>
    <s v="Withdrawal"/>
    <s v="Jewelry"/>
    <s v="192.168.164.121"/>
    <x v="2"/>
    <x v="1"/>
    <n v="9831"/>
    <x v="1"/>
    <x v="0"/>
    <x v="0"/>
    <x v="0"/>
    <n v="2"/>
    <s v="Medium Risk"/>
  </r>
  <r>
    <s v="TXN00060"/>
    <x v="0"/>
    <d v="2024-07-16T07:08:00"/>
    <n v="7236"/>
    <x v="4"/>
    <s v="POS"/>
    <s v="Purchase"/>
    <s v="Clothing"/>
    <s v="192.168.154.73"/>
    <x v="0"/>
    <x v="0"/>
    <n v="9101"/>
    <x v="1"/>
    <x v="0"/>
    <x v="0"/>
    <x v="0"/>
    <n v="2"/>
    <s v="Medium Risk"/>
  </r>
  <r>
    <s v="TXN00061"/>
    <x v="26"/>
    <d v="2024-07-19T09:37:00"/>
    <n v="891"/>
    <x v="2"/>
    <s v="Mobile"/>
    <s v="Transfer"/>
    <s v="Jewelry"/>
    <s v="192.168.113.211"/>
    <x v="4"/>
    <x v="0"/>
    <n v="7578"/>
    <x v="1"/>
    <x v="0"/>
    <x v="1"/>
    <x v="0"/>
    <n v="1"/>
    <s v="Low Risk"/>
  </r>
  <r>
    <s v="TXN00062"/>
    <x v="17"/>
    <d v="2024-07-08T12:16:00"/>
    <n v="14486"/>
    <x v="0"/>
    <s v="Web"/>
    <s v="Withdrawal"/>
    <s v="Jewelry"/>
    <s v="192.168.153.140"/>
    <x v="3"/>
    <x v="0"/>
    <n v="2474"/>
    <x v="0"/>
    <x v="0"/>
    <x v="0"/>
    <x v="0"/>
    <n v="3"/>
    <s v="High Risk"/>
  </r>
  <r>
    <s v="TXN00063"/>
    <x v="25"/>
    <d v="2024-07-22T06:30:00"/>
    <n v="13166"/>
    <x v="2"/>
    <s v="POS"/>
    <s v="Deposit"/>
    <s v="Travel"/>
    <s v="192.168.31.89"/>
    <x v="0"/>
    <x v="1"/>
    <n v="2769"/>
    <x v="0"/>
    <x v="1"/>
    <x v="0"/>
    <x v="0"/>
    <n v="2"/>
    <s v="Medium Risk"/>
  </r>
  <r>
    <s v="TXN00064"/>
    <x v="2"/>
    <d v="2024-07-06T19:24:00"/>
    <n v="6392"/>
    <x v="2"/>
    <s v="ATM"/>
    <s v="Withdrawal"/>
    <s v="Groceries"/>
    <s v="192.168.218.253"/>
    <x v="0"/>
    <x v="1"/>
    <n v="9476"/>
    <x v="1"/>
    <x v="1"/>
    <x v="0"/>
    <x v="0"/>
    <n v="1"/>
    <s v="Low Risk"/>
  </r>
  <r>
    <s v="TXN00065"/>
    <x v="34"/>
    <d v="2024-07-29T07:40:00"/>
    <n v="4061"/>
    <x v="0"/>
    <s v="Mobile"/>
    <s v="Deposit"/>
    <s v="Electronics"/>
    <s v="192.168.24.176"/>
    <x v="1"/>
    <x v="1"/>
    <n v="3806"/>
    <x v="1"/>
    <x v="1"/>
    <x v="0"/>
    <x v="0"/>
    <n v="1"/>
    <s v="Low Risk"/>
  </r>
  <r>
    <s v="TXN00066"/>
    <x v="0"/>
    <d v="2024-07-25T07:24:00"/>
    <n v="6684"/>
    <x v="0"/>
    <s v="Web"/>
    <s v="Deposit"/>
    <s v="Jewelry"/>
    <s v="192.168.195.163"/>
    <x v="0"/>
    <x v="0"/>
    <n v="9101"/>
    <x v="1"/>
    <x v="0"/>
    <x v="0"/>
    <x v="0"/>
    <n v="2"/>
    <s v="Medium Risk"/>
  </r>
  <r>
    <s v="TXN00067"/>
    <x v="27"/>
    <d v="2024-07-02T05:27:00"/>
    <n v="19983"/>
    <x v="4"/>
    <s v="Mobile"/>
    <s v="Purchase"/>
    <s v="Electronics"/>
    <s v="192.168.213.209"/>
    <x v="1"/>
    <x v="1"/>
    <n v="4433"/>
    <x v="0"/>
    <x v="0"/>
    <x v="0"/>
    <x v="0"/>
    <n v="3"/>
    <s v="High Risk"/>
  </r>
  <r>
    <s v="TXN00068"/>
    <x v="35"/>
    <d v="2024-07-18T22:22:00"/>
    <n v="8892"/>
    <x v="1"/>
    <s v="Web"/>
    <s v="Purchase"/>
    <s v="Groceries"/>
    <s v="192.168.76.153"/>
    <x v="2"/>
    <x v="0"/>
    <n v="8396"/>
    <x v="1"/>
    <x v="0"/>
    <x v="0"/>
    <x v="0"/>
    <n v="2"/>
    <s v="Medium Risk"/>
  </r>
  <r>
    <s v="TXN00069"/>
    <x v="36"/>
    <d v="2024-07-27T22:30:00"/>
    <n v="13567"/>
    <x v="1"/>
    <s v="Mobile"/>
    <s v="Deposit"/>
    <s v="Electronics"/>
    <s v="192.168.192.94"/>
    <x v="4"/>
    <x v="0"/>
    <n v="5092"/>
    <x v="0"/>
    <x v="0"/>
    <x v="1"/>
    <x v="0"/>
    <n v="2"/>
    <s v="Medium Risk"/>
  </r>
  <r>
    <s v="TXN00070"/>
    <x v="37"/>
    <d v="2024-07-26T16:27:00"/>
    <n v="15765"/>
    <x v="0"/>
    <s v="Mobile"/>
    <s v="Deposit"/>
    <s v="Electronics"/>
    <s v="192.168.242.123"/>
    <x v="0"/>
    <x v="1"/>
    <n v="8231"/>
    <x v="1"/>
    <x v="0"/>
    <x v="0"/>
    <x v="0"/>
    <n v="2"/>
    <s v="Medium Risk"/>
  </r>
  <r>
    <s v="TXN00071"/>
    <x v="30"/>
    <d v="2024-07-02T05:36:00"/>
    <n v="19988"/>
    <x v="0"/>
    <s v="Web"/>
    <s v="Deposit"/>
    <s v="Clothing"/>
    <s v="192.168.115.153"/>
    <x v="0"/>
    <x v="0"/>
    <n v="2189"/>
    <x v="0"/>
    <x v="0"/>
    <x v="0"/>
    <x v="0"/>
    <n v="3"/>
    <s v="High Risk"/>
  </r>
  <r>
    <s v="TXN00072"/>
    <x v="15"/>
    <d v="2024-07-04T19:41:00"/>
    <n v="2954"/>
    <x v="3"/>
    <s v="Web"/>
    <s v="Purchase"/>
    <s v="Clothing"/>
    <s v="192.168.73.237"/>
    <x v="2"/>
    <x v="1"/>
    <n v="7311"/>
    <x v="1"/>
    <x v="0"/>
    <x v="1"/>
    <x v="0"/>
    <n v="1"/>
    <s v="Low Risk"/>
  </r>
  <r>
    <s v="TXN00073"/>
    <x v="27"/>
    <d v="2024-07-30T06:03:00"/>
    <n v="12337"/>
    <x v="0"/>
    <s v="ATM"/>
    <s v="Withdrawal"/>
    <s v="Groceries"/>
    <s v="192.168.29.211"/>
    <x v="1"/>
    <x v="1"/>
    <n v="4433"/>
    <x v="0"/>
    <x v="1"/>
    <x v="0"/>
    <x v="0"/>
    <n v="2"/>
    <s v="Medium Risk"/>
  </r>
  <r>
    <s v="TXN00074"/>
    <x v="38"/>
    <d v="2024-07-20T12:09:00"/>
    <n v="14539"/>
    <x v="3"/>
    <s v="Web"/>
    <s v="Withdrawal"/>
    <s v="Clothing"/>
    <s v="192.168.213.68"/>
    <x v="1"/>
    <x v="1"/>
    <n v="4904"/>
    <x v="0"/>
    <x v="0"/>
    <x v="1"/>
    <x v="0"/>
    <n v="2"/>
    <s v="Medium Risk"/>
  </r>
  <r>
    <s v="TXN00075"/>
    <x v="28"/>
    <d v="2024-07-07T04:13:00"/>
    <n v="19615"/>
    <x v="1"/>
    <s v="Mobile"/>
    <s v="Transfer"/>
    <s v="Clothing"/>
    <s v="192.168.198.124"/>
    <x v="2"/>
    <x v="1"/>
    <n v="2860"/>
    <x v="0"/>
    <x v="0"/>
    <x v="0"/>
    <x v="0"/>
    <n v="3"/>
    <s v="High Risk"/>
  </r>
  <r>
    <s v="TXN00076"/>
    <x v="7"/>
    <d v="2024-07-22T00:17:00"/>
    <n v="11465"/>
    <x v="1"/>
    <s v="ATM"/>
    <s v="Deposit"/>
    <s v="Clothing"/>
    <s v="192.168.130.104"/>
    <x v="2"/>
    <x v="1"/>
    <n v="7051"/>
    <x v="1"/>
    <x v="0"/>
    <x v="0"/>
    <x v="1"/>
    <n v="3"/>
    <s v="High Risk"/>
  </r>
  <r>
    <s v="TXN00077"/>
    <x v="3"/>
    <d v="2024-07-09T06:29:00"/>
    <n v="10262"/>
    <x v="4"/>
    <s v="ATM"/>
    <s v="Deposit"/>
    <s v="Clothing"/>
    <s v="192.168.169.40"/>
    <x v="2"/>
    <x v="0"/>
    <n v="9581"/>
    <x v="1"/>
    <x v="1"/>
    <x v="0"/>
    <x v="0"/>
    <n v="1"/>
    <s v="Low Risk"/>
  </r>
  <r>
    <s v="TXN00078"/>
    <x v="11"/>
    <d v="2024-07-03T06:55:00"/>
    <n v="5556"/>
    <x v="1"/>
    <s v="POS"/>
    <s v="Withdrawal"/>
    <s v="Travel"/>
    <s v="192.168.230.189"/>
    <x v="4"/>
    <x v="0"/>
    <n v="9849"/>
    <x v="1"/>
    <x v="0"/>
    <x v="0"/>
    <x v="0"/>
    <n v="2"/>
    <s v="Medium Risk"/>
  </r>
  <r>
    <s v="TXN00079"/>
    <x v="36"/>
    <d v="2024-07-12T20:09:00"/>
    <n v="15448"/>
    <x v="3"/>
    <s v="ATM"/>
    <s v="Transfer"/>
    <s v="Electronics"/>
    <s v="192.168.47.97"/>
    <x v="4"/>
    <x v="0"/>
    <n v="5092"/>
    <x v="0"/>
    <x v="1"/>
    <x v="0"/>
    <x v="0"/>
    <n v="2"/>
    <s v="Medium Risk"/>
  </r>
  <r>
    <s v="TXN00080"/>
    <x v="30"/>
    <d v="2024-07-18T06:04:00"/>
    <n v="8610"/>
    <x v="2"/>
    <s v="Web"/>
    <s v="Purchase"/>
    <s v="Electronics"/>
    <s v="192.168.26.137"/>
    <x v="0"/>
    <x v="0"/>
    <n v="2189"/>
    <x v="0"/>
    <x v="1"/>
    <x v="0"/>
    <x v="0"/>
    <n v="2"/>
    <s v="Medium Risk"/>
  </r>
  <r>
    <s v="TXN00081"/>
    <x v="20"/>
    <d v="2024-07-15T21:33:00"/>
    <n v="14273"/>
    <x v="2"/>
    <s v="ATM"/>
    <s v="Purchase"/>
    <s v="Clothing"/>
    <s v="192.168.193.20"/>
    <x v="4"/>
    <x v="0"/>
    <n v="7226"/>
    <x v="1"/>
    <x v="0"/>
    <x v="0"/>
    <x v="0"/>
    <n v="2"/>
    <s v="Medium Risk"/>
  </r>
  <r>
    <s v="TXN00082"/>
    <x v="19"/>
    <d v="2024-07-10T15:11:00"/>
    <n v="17912"/>
    <x v="1"/>
    <s v="Mobile"/>
    <s v="Withdrawal"/>
    <s v="Groceries"/>
    <s v="192.168.37.96"/>
    <x v="2"/>
    <x v="1"/>
    <n v="8265"/>
    <x v="0"/>
    <x v="0"/>
    <x v="0"/>
    <x v="0"/>
    <n v="3"/>
    <s v="High Risk"/>
  </r>
  <r>
    <s v="TXN00083"/>
    <x v="7"/>
    <d v="2024-07-21T16:39:00"/>
    <n v="1002"/>
    <x v="2"/>
    <s v="POS"/>
    <s v="Deposit"/>
    <s v="Clothing"/>
    <s v="192.168.111.245"/>
    <x v="2"/>
    <x v="1"/>
    <n v="7051"/>
    <x v="1"/>
    <x v="0"/>
    <x v="0"/>
    <x v="0"/>
    <n v="2"/>
    <s v="Medium Risk"/>
  </r>
  <r>
    <s v="TXN00084"/>
    <x v="12"/>
    <d v="2024-07-15T21:00:00"/>
    <n v="7410"/>
    <x v="0"/>
    <s v="POS"/>
    <s v="Purchase"/>
    <s v="Groceries"/>
    <s v="192.168.106.170"/>
    <x v="0"/>
    <x v="1"/>
    <n v="5385"/>
    <x v="1"/>
    <x v="0"/>
    <x v="0"/>
    <x v="0"/>
    <n v="2"/>
    <s v="Medium Risk"/>
  </r>
  <r>
    <s v="TXN00085"/>
    <x v="5"/>
    <d v="2024-07-16T08:38:00"/>
    <n v="13185"/>
    <x v="1"/>
    <s v="Web"/>
    <s v="Transfer"/>
    <s v="Electronics"/>
    <s v="192.168.155.7"/>
    <x v="4"/>
    <x v="0"/>
    <n v="7334"/>
    <x v="1"/>
    <x v="0"/>
    <x v="0"/>
    <x v="0"/>
    <n v="2"/>
    <s v="Medium Risk"/>
  </r>
  <r>
    <s v="TXN00086"/>
    <x v="39"/>
    <d v="2024-07-18T06:06:00"/>
    <n v="706"/>
    <x v="0"/>
    <s v="Mobile"/>
    <s v="Transfer"/>
    <s v="Jewelry"/>
    <s v="192.168.108.97"/>
    <x v="4"/>
    <x v="1"/>
    <n v="7191"/>
    <x v="1"/>
    <x v="0"/>
    <x v="0"/>
    <x v="0"/>
    <n v="2"/>
    <s v="Medium Risk"/>
  </r>
  <r>
    <s v="TXN00087"/>
    <x v="40"/>
    <d v="2024-07-13T15:55:00"/>
    <n v="18368"/>
    <x v="3"/>
    <s v="ATM"/>
    <s v="Deposit"/>
    <s v="Groceries"/>
    <s v="192.168.60.245"/>
    <x v="3"/>
    <x v="0"/>
    <n v="9643"/>
    <x v="1"/>
    <x v="0"/>
    <x v="0"/>
    <x v="0"/>
    <n v="2"/>
    <s v="Medium Risk"/>
  </r>
  <r>
    <s v="TXN00088"/>
    <x v="24"/>
    <d v="2024-07-20T04:27:00"/>
    <n v="16434"/>
    <x v="0"/>
    <s v="Web"/>
    <s v="Withdrawal"/>
    <s v="Jewelry"/>
    <s v="192.168.124.104"/>
    <x v="1"/>
    <x v="1"/>
    <n v="6426"/>
    <x v="0"/>
    <x v="1"/>
    <x v="1"/>
    <x v="0"/>
    <n v="1"/>
    <s v="Low Risk"/>
  </r>
  <r>
    <s v="TXN00089"/>
    <x v="7"/>
    <d v="2024-07-12T11:32:00"/>
    <n v="17747"/>
    <x v="0"/>
    <s v="POS"/>
    <s v="Withdrawal"/>
    <s v="Groceries"/>
    <s v="192.168.203.122"/>
    <x v="2"/>
    <x v="1"/>
    <n v="7051"/>
    <x v="0"/>
    <x v="0"/>
    <x v="0"/>
    <x v="0"/>
    <n v="3"/>
    <s v="High Risk"/>
  </r>
  <r>
    <s v="TXN00090"/>
    <x v="41"/>
    <d v="2024-07-04T17:27:00"/>
    <n v="19674"/>
    <x v="1"/>
    <s v="Web"/>
    <s v="Purchase"/>
    <s v="Electronics"/>
    <s v="192.168.164.144"/>
    <x v="1"/>
    <x v="0"/>
    <n v="8420"/>
    <x v="0"/>
    <x v="0"/>
    <x v="0"/>
    <x v="0"/>
    <n v="3"/>
    <s v="High Risk"/>
  </r>
  <r>
    <s v="TXN00091"/>
    <x v="22"/>
    <d v="2024-07-22T09:42:00"/>
    <n v="9255"/>
    <x v="4"/>
    <s v="Mobile"/>
    <s v="Purchase"/>
    <s v="Jewelry"/>
    <s v="192.168.194.238"/>
    <x v="2"/>
    <x v="1"/>
    <n v="3685"/>
    <x v="0"/>
    <x v="1"/>
    <x v="0"/>
    <x v="0"/>
    <n v="2"/>
    <s v="Medium Risk"/>
  </r>
  <r>
    <s v="TXN00092"/>
    <x v="7"/>
    <d v="2024-07-01T21:10:00"/>
    <n v="12883"/>
    <x v="1"/>
    <s v="Mobile"/>
    <s v="Purchase"/>
    <s v="Groceries"/>
    <s v="192.168.183.157"/>
    <x v="2"/>
    <x v="1"/>
    <n v="7051"/>
    <x v="1"/>
    <x v="0"/>
    <x v="0"/>
    <x v="0"/>
    <n v="2"/>
    <s v="Medium Risk"/>
  </r>
  <r>
    <s v="TXN00093"/>
    <x v="42"/>
    <d v="2024-07-25T13:11:00"/>
    <n v="18641"/>
    <x v="4"/>
    <s v="ATM"/>
    <s v="Transfer"/>
    <s v="Clothing"/>
    <s v="192.168.133.184"/>
    <x v="0"/>
    <x v="0"/>
    <n v="8949"/>
    <x v="0"/>
    <x v="0"/>
    <x v="0"/>
    <x v="0"/>
    <n v="3"/>
    <s v="High Risk"/>
  </r>
  <r>
    <s v="TXN00094"/>
    <x v="14"/>
    <d v="2024-07-03T08:53:00"/>
    <n v="15320"/>
    <x v="2"/>
    <s v="ATM"/>
    <s v="Withdrawal"/>
    <s v="Travel"/>
    <s v="192.168.254.238"/>
    <x v="0"/>
    <x v="1"/>
    <n v="2975"/>
    <x v="0"/>
    <x v="1"/>
    <x v="0"/>
    <x v="0"/>
    <n v="2"/>
    <s v="Medium Risk"/>
  </r>
  <r>
    <s v="TXN00095"/>
    <x v="13"/>
    <d v="2024-07-16T22:15:00"/>
    <n v="8074"/>
    <x v="0"/>
    <s v="ATM"/>
    <s v="Deposit"/>
    <s v="Jewelry"/>
    <s v="192.168.50.240"/>
    <x v="0"/>
    <x v="1"/>
    <n v="2466"/>
    <x v="0"/>
    <x v="0"/>
    <x v="0"/>
    <x v="0"/>
    <n v="3"/>
    <s v="High Risk"/>
  </r>
  <r>
    <s v="TXN00096"/>
    <x v="35"/>
    <d v="2024-07-11T04:54:00"/>
    <n v="6874"/>
    <x v="1"/>
    <s v="Web"/>
    <s v="Purchase"/>
    <s v="Electronics"/>
    <s v="192.168.163.104"/>
    <x v="2"/>
    <x v="0"/>
    <n v="8396"/>
    <x v="1"/>
    <x v="0"/>
    <x v="0"/>
    <x v="0"/>
    <n v="2"/>
    <s v="Medium Risk"/>
  </r>
  <r>
    <s v="TXN00097"/>
    <x v="5"/>
    <d v="2024-07-30T14:07:00"/>
    <n v="2178"/>
    <x v="3"/>
    <s v="ATM"/>
    <s v="Deposit"/>
    <s v="Electronics"/>
    <s v="192.168.189.160"/>
    <x v="4"/>
    <x v="0"/>
    <n v="7334"/>
    <x v="1"/>
    <x v="1"/>
    <x v="0"/>
    <x v="0"/>
    <n v="1"/>
    <s v="Low Risk"/>
  </r>
  <r>
    <s v="TXN00098"/>
    <x v="43"/>
    <d v="2024-07-04T02:56:00"/>
    <n v="1559"/>
    <x v="3"/>
    <s v="Web"/>
    <s v="Deposit"/>
    <s v="Electronics"/>
    <s v="192.168.211.23"/>
    <x v="2"/>
    <x v="0"/>
    <n v="2130"/>
    <x v="1"/>
    <x v="0"/>
    <x v="0"/>
    <x v="1"/>
    <n v="3"/>
    <s v="High Risk"/>
  </r>
  <r>
    <s v="TXN00099"/>
    <x v="12"/>
    <d v="2024-07-30T15:53:00"/>
    <n v="16698"/>
    <x v="3"/>
    <s v="ATM"/>
    <s v="Deposit"/>
    <s v="Jewelry"/>
    <s v="192.168.113.74"/>
    <x v="0"/>
    <x v="1"/>
    <n v="5385"/>
    <x v="0"/>
    <x v="0"/>
    <x v="0"/>
    <x v="0"/>
    <n v="3"/>
    <s v="High Risk"/>
  </r>
  <r>
    <s v="TXN00100"/>
    <x v="37"/>
    <d v="2024-07-02T19:58:00"/>
    <n v="10414"/>
    <x v="4"/>
    <s v="Web"/>
    <s v="Deposit"/>
    <s v="Jewelry"/>
    <s v="192.168.8.133"/>
    <x v="0"/>
    <x v="1"/>
    <n v="8231"/>
    <x v="1"/>
    <x v="0"/>
    <x v="1"/>
    <x v="0"/>
    <n v="1"/>
    <s v="Low Risk"/>
  </r>
  <r>
    <s v="TXN00101"/>
    <x v="44"/>
    <d v="2024-07-02T09:53:00"/>
    <n v="11317"/>
    <x v="1"/>
    <s v="POS"/>
    <s v="Transfer"/>
    <s v="Groceries"/>
    <s v="192.168.213.151"/>
    <x v="4"/>
    <x v="1"/>
    <n v="5444"/>
    <x v="0"/>
    <x v="0"/>
    <x v="0"/>
    <x v="0"/>
    <n v="3"/>
    <s v="High Risk"/>
  </r>
  <r>
    <s v="TXN00102"/>
    <x v="38"/>
    <d v="2024-07-12T06:05:00"/>
    <n v="11421"/>
    <x v="0"/>
    <s v="Mobile"/>
    <s v="Transfer"/>
    <s v="Electronics"/>
    <s v="192.168.78.100"/>
    <x v="1"/>
    <x v="1"/>
    <n v="4904"/>
    <x v="0"/>
    <x v="1"/>
    <x v="0"/>
    <x v="0"/>
    <n v="2"/>
    <s v="Medium Risk"/>
  </r>
  <r>
    <s v="TXN00103"/>
    <x v="8"/>
    <d v="2024-07-10T01:45:00"/>
    <n v="10289"/>
    <x v="4"/>
    <s v="ATM"/>
    <s v="Transfer"/>
    <s v="Electronics"/>
    <s v="192.168.168.117"/>
    <x v="0"/>
    <x v="1"/>
    <n v="7390"/>
    <x v="1"/>
    <x v="0"/>
    <x v="0"/>
    <x v="1"/>
    <n v="3"/>
    <s v="High Risk"/>
  </r>
  <r>
    <s v="TXN00104"/>
    <x v="25"/>
    <d v="2024-07-01T22:15:00"/>
    <n v="16812"/>
    <x v="2"/>
    <s v="POS"/>
    <s v="Transfer"/>
    <s v="Groceries"/>
    <s v="192.168.194.125"/>
    <x v="0"/>
    <x v="1"/>
    <n v="2769"/>
    <x v="0"/>
    <x v="1"/>
    <x v="0"/>
    <x v="0"/>
    <n v="2"/>
    <s v="Medium Risk"/>
  </r>
  <r>
    <s v="TXN00105"/>
    <x v="0"/>
    <d v="2024-07-29T06:39:00"/>
    <n v="11752"/>
    <x v="1"/>
    <s v="ATM"/>
    <s v="Purchase"/>
    <s v="Jewelry"/>
    <s v="192.168.255.172"/>
    <x v="0"/>
    <x v="0"/>
    <n v="9101"/>
    <x v="1"/>
    <x v="0"/>
    <x v="0"/>
    <x v="0"/>
    <n v="2"/>
    <s v="Medium Risk"/>
  </r>
  <r>
    <s v="TXN00106"/>
    <x v="0"/>
    <d v="2024-07-07T22:26:00"/>
    <n v="3193"/>
    <x v="2"/>
    <s v="POS"/>
    <s v="Purchase"/>
    <s v="Jewelry"/>
    <s v="192.168.131.250"/>
    <x v="0"/>
    <x v="0"/>
    <n v="9101"/>
    <x v="1"/>
    <x v="1"/>
    <x v="0"/>
    <x v="0"/>
    <n v="1"/>
    <s v="Low Risk"/>
  </r>
  <r>
    <s v="TXN00107"/>
    <x v="8"/>
    <d v="2024-07-11T20:33:00"/>
    <n v="14431"/>
    <x v="3"/>
    <s v="Web"/>
    <s v="Transfer"/>
    <s v="Jewelry"/>
    <s v="192.168.251.235"/>
    <x v="0"/>
    <x v="1"/>
    <n v="7390"/>
    <x v="1"/>
    <x v="0"/>
    <x v="1"/>
    <x v="0"/>
    <n v="1"/>
    <s v="Low Risk"/>
  </r>
  <r>
    <s v="TXN00108"/>
    <x v="13"/>
    <d v="2024-07-06T17:52:00"/>
    <n v="4127"/>
    <x v="1"/>
    <s v="POS"/>
    <s v="Purchase"/>
    <s v="Groceries"/>
    <s v="192.168.86.180"/>
    <x v="0"/>
    <x v="1"/>
    <n v="2466"/>
    <x v="1"/>
    <x v="0"/>
    <x v="0"/>
    <x v="0"/>
    <n v="2"/>
    <s v="Medium Risk"/>
  </r>
  <r>
    <s v="TXN00109"/>
    <x v="26"/>
    <d v="2024-07-22T13:15:00"/>
    <n v="16657"/>
    <x v="2"/>
    <s v="Web"/>
    <s v="Withdrawal"/>
    <s v="Groceries"/>
    <s v="192.168.86.71"/>
    <x v="4"/>
    <x v="0"/>
    <n v="7578"/>
    <x v="0"/>
    <x v="0"/>
    <x v="0"/>
    <x v="0"/>
    <n v="3"/>
    <s v="High Risk"/>
  </r>
  <r>
    <s v="TXN00110"/>
    <x v="14"/>
    <d v="2024-07-06T04:56:00"/>
    <n v="10673"/>
    <x v="4"/>
    <s v="POS"/>
    <s v="Transfer"/>
    <s v="Clothing"/>
    <s v="192.168.250.94"/>
    <x v="0"/>
    <x v="1"/>
    <n v="2975"/>
    <x v="0"/>
    <x v="0"/>
    <x v="0"/>
    <x v="0"/>
    <n v="3"/>
    <s v="High Risk"/>
  </r>
  <r>
    <s v="TXN00111"/>
    <x v="40"/>
    <d v="2024-07-26T16:00:00"/>
    <n v="18547"/>
    <x v="3"/>
    <s v="Web"/>
    <s v="Purchase"/>
    <s v="Travel"/>
    <s v="192.168.30.17"/>
    <x v="3"/>
    <x v="0"/>
    <n v="9643"/>
    <x v="1"/>
    <x v="0"/>
    <x v="0"/>
    <x v="0"/>
    <n v="2"/>
    <s v="Medium Risk"/>
  </r>
  <r>
    <s v="TXN00112"/>
    <x v="23"/>
    <d v="2024-07-10T22:04:00"/>
    <n v="10730"/>
    <x v="0"/>
    <s v="ATM"/>
    <s v="Purchase"/>
    <s v="Travel"/>
    <s v="192.168.38.24"/>
    <x v="1"/>
    <x v="1"/>
    <n v="4047"/>
    <x v="0"/>
    <x v="1"/>
    <x v="0"/>
    <x v="0"/>
    <n v="2"/>
    <s v="Medium Risk"/>
  </r>
  <r>
    <s v="TXN00113"/>
    <x v="33"/>
    <d v="2024-07-22T03:56:00"/>
    <n v="16207"/>
    <x v="0"/>
    <s v="Web"/>
    <s v="Deposit"/>
    <s v="Electronics"/>
    <s v="192.168.3.211"/>
    <x v="2"/>
    <x v="1"/>
    <n v="9831"/>
    <x v="1"/>
    <x v="0"/>
    <x v="1"/>
    <x v="1"/>
    <n v="2"/>
    <s v="Medium Risk"/>
  </r>
  <r>
    <s v="TXN00114"/>
    <x v="36"/>
    <d v="2024-07-12T15:53:00"/>
    <n v="11994"/>
    <x v="0"/>
    <s v="Web"/>
    <s v="Transfer"/>
    <s v="Electronics"/>
    <s v="192.168.70.118"/>
    <x v="4"/>
    <x v="0"/>
    <n v="5092"/>
    <x v="0"/>
    <x v="0"/>
    <x v="0"/>
    <x v="0"/>
    <n v="3"/>
    <s v="High Risk"/>
  </r>
  <r>
    <s v="TXN00115"/>
    <x v="29"/>
    <d v="2024-07-17T18:55:00"/>
    <n v="1806"/>
    <x v="0"/>
    <s v="Web"/>
    <s v="Deposit"/>
    <s v="Jewelry"/>
    <s v="192.168.34.77"/>
    <x v="4"/>
    <x v="1"/>
    <n v="4558"/>
    <x v="1"/>
    <x v="0"/>
    <x v="1"/>
    <x v="0"/>
    <n v="1"/>
    <s v="Low Risk"/>
  </r>
  <r>
    <s v="TXN00116"/>
    <x v="35"/>
    <d v="2024-07-08T15:16:00"/>
    <n v="7276"/>
    <x v="1"/>
    <s v="POS"/>
    <s v="Deposit"/>
    <s v="Clothing"/>
    <s v="192.168.4.111"/>
    <x v="2"/>
    <x v="0"/>
    <n v="8396"/>
    <x v="1"/>
    <x v="0"/>
    <x v="0"/>
    <x v="0"/>
    <n v="2"/>
    <s v="Medium Risk"/>
  </r>
  <r>
    <s v="TXN00117"/>
    <x v="41"/>
    <d v="2024-07-28T13:47:00"/>
    <n v="9974"/>
    <x v="1"/>
    <s v="ATM"/>
    <s v="Transfer"/>
    <s v="Groceries"/>
    <s v="192.168.233.191"/>
    <x v="1"/>
    <x v="0"/>
    <n v="8420"/>
    <x v="1"/>
    <x v="0"/>
    <x v="0"/>
    <x v="0"/>
    <n v="2"/>
    <s v="Medium Risk"/>
  </r>
  <r>
    <s v="TXN00118"/>
    <x v="0"/>
    <d v="2024-07-28T15:16:00"/>
    <n v="8026"/>
    <x v="0"/>
    <s v="Web"/>
    <s v="Withdrawal"/>
    <s v="Jewelry"/>
    <s v="192.168.30.247"/>
    <x v="0"/>
    <x v="0"/>
    <n v="9101"/>
    <x v="1"/>
    <x v="0"/>
    <x v="0"/>
    <x v="0"/>
    <n v="2"/>
    <s v="Medium Risk"/>
  </r>
  <r>
    <s v="TXN00119"/>
    <x v="1"/>
    <d v="2024-07-06T05:06:00"/>
    <n v="6030"/>
    <x v="3"/>
    <s v="Mobile"/>
    <s v="Deposit"/>
    <s v="Electronics"/>
    <s v="192.168.249.8"/>
    <x v="1"/>
    <x v="1"/>
    <n v="6555"/>
    <x v="1"/>
    <x v="0"/>
    <x v="0"/>
    <x v="0"/>
    <n v="2"/>
    <s v="Medium Risk"/>
  </r>
  <r>
    <s v="TXN00120"/>
    <x v="45"/>
    <d v="2024-07-08T10:52:00"/>
    <n v="4248"/>
    <x v="1"/>
    <s v="Mobile"/>
    <s v="Purchase"/>
    <s v="Travel"/>
    <s v="192.168.3.210"/>
    <x v="2"/>
    <x v="0"/>
    <n v="9270"/>
    <x v="1"/>
    <x v="0"/>
    <x v="1"/>
    <x v="0"/>
    <n v="1"/>
    <s v="Low Risk"/>
  </r>
  <r>
    <s v="TXN00121"/>
    <x v="18"/>
    <d v="2024-07-15T03:44:00"/>
    <n v="14045"/>
    <x v="1"/>
    <s v="Web"/>
    <s v="Purchase"/>
    <s v="Groceries"/>
    <s v="192.168.6.8"/>
    <x v="3"/>
    <x v="0"/>
    <n v="3082"/>
    <x v="0"/>
    <x v="1"/>
    <x v="0"/>
    <x v="1"/>
    <n v="3"/>
    <s v="High Risk"/>
  </r>
  <r>
    <s v="TXN00122"/>
    <x v="37"/>
    <d v="2024-07-05T22:04:00"/>
    <n v="1163"/>
    <x v="3"/>
    <s v="ATM"/>
    <s v="Purchase"/>
    <s v="Electronics"/>
    <s v="192.168.140.146"/>
    <x v="0"/>
    <x v="1"/>
    <n v="8231"/>
    <x v="1"/>
    <x v="0"/>
    <x v="0"/>
    <x v="0"/>
    <n v="2"/>
    <s v="Medium Risk"/>
  </r>
  <r>
    <s v="TXN00123"/>
    <x v="12"/>
    <d v="2024-07-27T08:04:00"/>
    <n v="2498"/>
    <x v="2"/>
    <s v="Web"/>
    <s v="Deposit"/>
    <s v="Electronics"/>
    <s v="192.168.8.220"/>
    <x v="0"/>
    <x v="1"/>
    <n v="5385"/>
    <x v="1"/>
    <x v="1"/>
    <x v="1"/>
    <x v="0"/>
    <n v="0"/>
    <s v="Low Risk"/>
  </r>
  <r>
    <s v="TXN00124"/>
    <x v="14"/>
    <d v="2024-07-02T04:02:00"/>
    <n v="8494"/>
    <x v="4"/>
    <s v="Mobile"/>
    <s v="Withdrawal"/>
    <s v="Travel"/>
    <s v="192.168.91.54"/>
    <x v="0"/>
    <x v="1"/>
    <n v="2975"/>
    <x v="0"/>
    <x v="0"/>
    <x v="0"/>
    <x v="0"/>
    <n v="3"/>
    <s v="High Risk"/>
  </r>
  <r>
    <s v="TXN00125"/>
    <x v="4"/>
    <d v="2024-07-15T04:44:00"/>
    <n v="18379"/>
    <x v="3"/>
    <s v="Mobile"/>
    <s v="Transfer"/>
    <s v="Clothing"/>
    <s v="192.168.49.76"/>
    <x v="3"/>
    <x v="0"/>
    <n v="5772"/>
    <x v="0"/>
    <x v="0"/>
    <x v="1"/>
    <x v="0"/>
    <n v="2"/>
    <s v="Medium Risk"/>
  </r>
  <r>
    <s v="TXN00126"/>
    <x v="39"/>
    <d v="2024-07-27T04:55:00"/>
    <n v="3804"/>
    <x v="4"/>
    <s v="POS"/>
    <s v="Deposit"/>
    <s v="Groceries"/>
    <s v="192.168.123.98"/>
    <x v="4"/>
    <x v="1"/>
    <n v="7191"/>
    <x v="1"/>
    <x v="0"/>
    <x v="0"/>
    <x v="0"/>
    <n v="2"/>
    <s v="Medium Risk"/>
  </r>
  <r>
    <s v="TXN00127"/>
    <x v="39"/>
    <d v="2024-07-18T01:56:00"/>
    <n v="18737"/>
    <x v="1"/>
    <s v="ATM"/>
    <s v="Purchase"/>
    <s v="Electronics"/>
    <s v="192.168.129.181"/>
    <x v="4"/>
    <x v="1"/>
    <n v="7191"/>
    <x v="0"/>
    <x v="0"/>
    <x v="0"/>
    <x v="1"/>
    <n v="4"/>
    <s v="High Risk"/>
  </r>
  <r>
    <s v="TXN00128"/>
    <x v="27"/>
    <d v="2024-07-19T01:15:00"/>
    <n v="14308"/>
    <x v="3"/>
    <s v="ATM"/>
    <s v="Purchase"/>
    <s v="Clothing"/>
    <s v="192.168.136.203"/>
    <x v="1"/>
    <x v="1"/>
    <n v="4433"/>
    <x v="0"/>
    <x v="0"/>
    <x v="0"/>
    <x v="1"/>
    <n v="4"/>
    <s v="High Risk"/>
  </r>
  <r>
    <s v="TXN00129"/>
    <x v="26"/>
    <d v="2024-07-10T00:37:00"/>
    <n v="7085"/>
    <x v="2"/>
    <s v="Web"/>
    <s v="Purchase"/>
    <s v="Electronics"/>
    <s v="192.168.40.191"/>
    <x v="4"/>
    <x v="0"/>
    <n v="7578"/>
    <x v="1"/>
    <x v="0"/>
    <x v="0"/>
    <x v="1"/>
    <n v="3"/>
    <s v="High Risk"/>
  </r>
  <r>
    <s v="TXN00130"/>
    <x v="41"/>
    <d v="2024-07-04T11:00:00"/>
    <n v="18175"/>
    <x v="0"/>
    <s v="POS"/>
    <s v="Withdrawal"/>
    <s v="Clothing"/>
    <s v="192.168.207.235"/>
    <x v="1"/>
    <x v="0"/>
    <n v="8420"/>
    <x v="0"/>
    <x v="1"/>
    <x v="0"/>
    <x v="0"/>
    <n v="2"/>
    <s v="Medium Risk"/>
  </r>
  <r>
    <s v="TXN00131"/>
    <x v="35"/>
    <d v="2024-07-27T22:43:00"/>
    <n v="12149"/>
    <x v="3"/>
    <s v="POS"/>
    <s v="Withdrawal"/>
    <s v="Jewelry"/>
    <s v="192.168.124.115"/>
    <x v="2"/>
    <x v="0"/>
    <n v="8396"/>
    <x v="1"/>
    <x v="0"/>
    <x v="0"/>
    <x v="0"/>
    <n v="2"/>
    <s v="Medium Risk"/>
  </r>
  <r>
    <s v="TXN00132"/>
    <x v="13"/>
    <d v="2024-07-29T13:06:00"/>
    <n v="2136"/>
    <x v="2"/>
    <s v="Web"/>
    <s v="Purchase"/>
    <s v="Jewelry"/>
    <s v="192.168.153.41"/>
    <x v="0"/>
    <x v="1"/>
    <n v="2466"/>
    <x v="1"/>
    <x v="1"/>
    <x v="1"/>
    <x v="0"/>
    <n v="0"/>
    <s v="Low Risk"/>
  </r>
  <r>
    <s v="TXN00133"/>
    <x v="9"/>
    <d v="2024-07-12T01:15:00"/>
    <n v="17582"/>
    <x v="0"/>
    <s v="POS"/>
    <s v="Deposit"/>
    <s v="Travel"/>
    <s v="192.168.16.47"/>
    <x v="2"/>
    <x v="0"/>
    <n v="3184"/>
    <x v="0"/>
    <x v="0"/>
    <x v="0"/>
    <x v="1"/>
    <n v="4"/>
    <s v="High Risk"/>
  </r>
  <r>
    <s v="TXN00134"/>
    <x v="26"/>
    <d v="2024-07-05T15:18:00"/>
    <n v="5237"/>
    <x v="0"/>
    <s v="Mobile"/>
    <s v="Transfer"/>
    <s v="Clothing"/>
    <s v="192.168.207.194"/>
    <x v="4"/>
    <x v="0"/>
    <n v="7578"/>
    <x v="1"/>
    <x v="0"/>
    <x v="1"/>
    <x v="0"/>
    <n v="1"/>
    <s v="Low Risk"/>
  </r>
  <r>
    <s v="TXN00135"/>
    <x v="32"/>
    <d v="2024-07-14T17:24:00"/>
    <n v="15055"/>
    <x v="4"/>
    <s v="Web"/>
    <s v="Withdrawal"/>
    <s v="Groceries"/>
    <s v="192.168.193.243"/>
    <x v="4"/>
    <x v="0"/>
    <n v="7611"/>
    <x v="1"/>
    <x v="0"/>
    <x v="0"/>
    <x v="0"/>
    <n v="2"/>
    <s v="Medium Risk"/>
  </r>
  <r>
    <s v="TXN00136"/>
    <x v="10"/>
    <d v="2024-07-28T07:48:00"/>
    <n v="14377"/>
    <x v="3"/>
    <s v="Web"/>
    <s v="Withdrawal"/>
    <s v="Groceries"/>
    <s v="192.168.28.4"/>
    <x v="2"/>
    <x v="0"/>
    <n v="4747"/>
    <x v="0"/>
    <x v="0"/>
    <x v="0"/>
    <x v="0"/>
    <n v="3"/>
    <s v="High Risk"/>
  </r>
  <r>
    <s v="TXN00137"/>
    <x v="11"/>
    <d v="2024-07-06T12:13:00"/>
    <n v="1354"/>
    <x v="4"/>
    <s v="Mobile"/>
    <s v="Withdrawal"/>
    <s v="Groceries"/>
    <s v="192.168.87.42"/>
    <x v="4"/>
    <x v="0"/>
    <n v="9849"/>
    <x v="1"/>
    <x v="0"/>
    <x v="1"/>
    <x v="0"/>
    <n v="1"/>
    <s v="Low Risk"/>
  </r>
  <r>
    <s v="TXN00138"/>
    <x v="20"/>
    <d v="2024-07-26T18:08:00"/>
    <n v="6355"/>
    <x v="2"/>
    <s v="ATM"/>
    <s v="Withdrawal"/>
    <s v="Groceries"/>
    <s v="192.168.255.222"/>
    <x v="4"/>
    <x v="0"/>
    <n v="7226"/>
    <x v="1"/>
    <x v="0"/>
    <x v="0"/>
    <x v="0"/>
    <n v="2"/>
    <s v="Medium Risk"/>
  </r>
  <r>
    <s v="TXN00139"/>
    <x v="2"/>
    <d v="2024-07-02T20:51:00"/>
    <n v="7892"/>
    <x v="2"/>
    <s v="Mobile"/>
    <s v="Transfer"/>
    <s v="Groceries"/>
    <s v="192.168.169.48"/>
    <x v="0"/>
    <x v="1"/>
    <n v="9476"/>
    <x v="1"/>
    <x v="1"/>
    <x v="0"/>
    <x v="0"/>
    <n v="1"/>
    <s v="Low Risk"/>
  </r>
  <r>
    <s v="TXN00140"/>
    <x v="26"/>
    <d v="2024-07-16T19:14:00"/>
    <n v="14449"/>
    <x v="2"/>
    <s v="Web"/>
    <s v="Purchase"/>
    <s v="Groceries"/>
    <s v="192.168.21.117"/>
    <x v="4"/>
    <x v="0"/>
    <n v="7578"/>
    <x v="1"/>
    <x v="0"/>
    <x v="0"/>
    <x v="0"/>
    <n v="2"/>
    <s v="Medium Risk"/>
  </r>
  <r>
    <s v="TXN00141"/>
    <x v="45"/>
    <d v="2024-07-25T05:53:00"/>
    <n v="18591"/>
    <x v="4"/>
    <s v="POS"/>
    <s v="Transfer"/>
    <s v="Electronics"/>
    <s v="192.168.108.243"/>
    <x v="2"/>
    <x v="0"/>
    <n v="9270"/>
    <x v="0"/>
    <x v="1"/>
    <x v="0"/>
    <x v="0"/>
    <n v="2"/>
    <s v="Medium Risk"/>
  </r>
  <r>
    <s v="TXN00142"/>
    <x v="46"/>
    <d v="2024-07-20T11:54:00"/>
    <n v="6291"/>
    <x v="4"/>
    <s v="Web"/>
    <s v="Withdrawal"/>
    <s v="Jewelry"/>
    <s v="192.168.138.23"/>
    <x v="3"/>
    <x v="1"/>
    <n v="9728"/>
    <x v="1"/>
    <x v="0"/>
    <x v="1"/>
    <x v="0"/>
    <n v="1"/>
    <s v="Low Risk"/>
  </r>
  <r>
    <s v="TXN00143"/>
    <x v="9"/>
    <d v="2024-07-17T20:45:00"/>
    <n v="5431"/>
    <x v="2"/>
    <s v="ATM"/>
    <s v="Purchase"/>
    <s v="Electronics"/>
    <s v="192.168.38.143"/>
    <x v="2"/>
    <x v="0"/>
    <n v="3184"/>
    <x v="1"/>
    <x v="0"/>
    <x v="0"/>
    <x v="0"/>
    <n v="2"/>
    <s v="Medium Risk"/>
  </r>
  <r>
    <s v="TXN00144"/>
    <x v="26"/>
    <d v="2024-07-04T03:19:00"/>
    <n v="702"/>
    <x v="0"/>
    <s v="Mobile"/>
    <s v="Withdrawal"/>
    <s v="Groceries"/>
    <s v="192.168.16.91"/>
    <x v="4"/>
    <x v="0"/>
    <n v="7578"/>
    <x v="1"/>
    <x v="0"/>
    <x v="1"/>
    <x v="1"/>
    <n v="2"/>
    <s v="Medium Risk"/>
  </r>
  <r>
    <s v="TXN00145"/>
    <x v="38"/>
    <d v="2024-07-24T00:38:00"/>
    <n v="11947"/>
    <x v="4"/>
    <s v="Web"/>
    <s v="Withdrawal"/>
    <s v="Jewelry"/>
    <s v="192.168.161.8"/>
    <x v="1"/>
    <x v="1"/>
    <n v="4904"/>
    <x v="0"/>
    <x v="0"/>
    <x v="1"/>
    <x v="1"/>
    <n v="3"/>
    <s v="High Risk"/>
  </r>
  <r>
    <s v="TXN00146"/>
    <x v="27"/>
    <d v="2024-07-30T11:17:00"/>
    <n v="13188"/>
    <x v="0"/>
    <s v="Mobile"/>
    <s v="Transfer"/>
    <s v="Clothing"/>
    <s v="192.168.106.73"/>
    <x v="1"/>
    <x v="1"/>
    <n v="4433"/>
    <x v="0"/>
    <x v="1"/>
    <x v="0"/>
    <x v="0"/>
    <n v="2"/>
    <s v="Medium Risk"/>
  </r>
  <r>
    <s v="TXN00147"/>
    <x v="2"/>
    <d v="2024-07-16T12:42:00"/>
    <n v="4889"/>
    <x v="2"/>
    <s v="Web"/>
    <s v="Deposit"/>
    <s v="Clothing"/>
    <s v="192.168.203.39"/>
    <x v="0"/>
    <x v="1"/>
    <n v="9476"/>
    <x v="1"/>
    <x v="1"/>
    <x v="1"/>
    <x v="0"/>
    <n v="0"/>
    <s v="Low Risk"/>
  </r>
  <r>
    <s v="TXN00148"/>
    <x v="45"/>
    <d v="2024-07-01T13:49:00"/>
    <n v="2827"/>
    <x v="4"/>
    <s v="ATM"/>
    <s v="Withdrawal"/>
    <s v="Travel"/>
    <s v="192.168.153.83"/>
    <x v="2"/>
    <x v="0"/>
    <n v="9270"/>
    <x v="1"/>
    <x v="1"/>
    <x v="0"/>
    <x v="0"/>
    <n v="1"/>
    <s v="Low Risk"/>
  </r>
  <r>
    <s v="TXN00149"/>
    <x v="8"/>
    <d v="2024-07-20T02:48:00"/>
    <n v="8504"/>
    <x v="2"/>
    <s v="POS"/>
    <s v="Deposit"/>
    <s v="Groceries"/>
    <s v="192.168.123.199"/>
    <x v="0"/>
    <x v="1"/>
    <n v="7390"/>
    <x v="1"/>
    <x v="1"/>
    <x v="0"/>
    <x v="1"/>
    <n v="2"/>
    <s v="Medium Risk"/>
  </r>
  <r>
    <s v="TXN00150"/>
    <x v="40"/>
    <d v="2024-07-23T07:25:00"/>
    <n v="19815"/>
    <x v="3"/>
    <s v="ATM"/>
    <s v="Withdrawal"/>
    <s v="Jewelry"/>
    <s v="192.168.169.196"/>
    <x v="3"/>
    <x v="0"/>
    <n v="9643"/>
    <x v="0"/>
    <x v="0"/>
    <x v="0"/>
    <x v="0"/>
    <n v="3"/>
    <s v="High Risk"/>
  </r>
  <r>
    <s v="TXN00151"/>
    <x v="10"/>
    <d v="2024-07-05T19:16:00"/>
    <n v="8277"/>
    <x v="3"/>
    <s v="ATM"/>
    <s v="Purchase"/>
    <s v="Travel"/>
    <s v="192.168.71.40"/>
    <x v="2"/>
    <x v="0"/>
    <n v="4747"/>
    <x v="1"/>
    <x v="0"/>
    <x v="0"/>
    <x v="0"/>
    <n v="2"/>
    <s v="Medium Risk"/>
  </r>
  <r>
    <s v="TXN00152"/>
    <x v="27"/>
    <d v="2024-07-20T17:31:00"/>
    <n v="697"/>
    <x v="1"/>
    <s v="ATM"/>
    <s v="Deposit"/>
    <s v="Clothing"/>
    <s v="192.168.177.27"/>
    <x v="1"/>
    <x v="1"/>
    <n v="4433"/>
    <x v="1"/>
    <x v="0"/>
    <x v="0"/>
    <x v="0"/>
    <n v="2"/>
    <s v="Medium Risk"/>
  </r>
  <r>
    <s v="TXN00153"/>
    <x v="29"/>
    <d v="2024-07-17T11:36:00"/>
    <n v="2430"/>
    <x v="2"/>
    <s v="ATM"/>
    <s v="Purchase"/>
    <s v="Groceries"/>
    <s v="192.168.50.223"/>
    <x v="4"/>
    <x v="1"/>
    <n v="4558"/>
    <x v="1"/>
    <x v="0"/>
    <x v="0"/>
    <x v="0"/>
    <n v="2"/>
    <s v="Medium Risk"/>
  </r>
  <r>
    <s v="TXN00154"/>
    <x v="7"/>
    <d v="2024-07-29T22:13:00"/>
    <n v="12274"/>
    <x v="1"/>
    <s v="ATM"/>
    <s v="Transfer"/>
    <s v="Jewelry"/>
    <s v="192.168.118.38"/>
    <x v="2"/>
    <x v="1"/>
    <n v="7051"/>
    <x v="1"/>
    <x v="0"/>
    <x v="0"/>
    <x v="0"/>
    <n v="2"/>
    <s v="Medium Risk"/>
  </r>
  <r>
    <s v="TXN00155"/>
    <x v="36"/>
    <d v="2024-07-21T22:09:00"/>
    <n v="15587"/>
    <x v="2"/>
    <s v="ATM"/>
    <s v="Transfer"/>
    <s v="Electronics"/>
    <s v="192.168.174.203"/>
    <x v="4"/>
    <x v="0"/>
    <n v="5092"/>
    <x v="0"/>
    <x v="0"/>
    <x v="0"/>
    <x v="0"/>
    <n v="3"/>
    <s v="High Risk"/>
  </r>
  <r>
    <s v="TXN00156"/>
    <x v="4"/>
    <d v="2024-07-07T23:06:00"/>
    <n v="9839"/>
    <x v="4"/>
    <s v="Mobile"/>
    <s v="Withdrawal"/>
    <s v="Groceries"/>
    <s v="192.168.167.15"/>
    <x v="3"/>
    <x v="0"/>
    <n v="5772"/>
    <x v="1"/>
    <x v="0"/>
    <x v="1"/>
    <x v="0"/>
    <n v="1"/>
    <s v="Low Risk"/>
  </r>
  <r>
    <s v="TXN00157"/>
    <x v="44"/>
    <d v="2024-07-20T19:40:00"/>
    <n v="12089"/>
    <x v="1"/>
    <s v="Web"/>
    <s v="Transfer"/>
    <s v="Groceries"/>
    <s v="192.168.139.230"/>
    <x v="4"/>
    <x v="1"/>
    <n v="5444"/>
    <x v="0"/>
    <x v="0"/>
    <x v="1"/>
    <x v="0"/>
    <n v="2"/>
    <s v="Medium Risk"/>
  </r>
  <r>
    <s v="TXN00158"/>
    <x v="40"/>
    <d v="2024-07-09T00:23:00"/>
    <n v="19395"/>
    <x v="2"/>
    <s v="POS"/>
    <s v="Purchase"/>
    <s v="Travel"/>
    <s v="192.168.251.116"/>
    <x v="3"/>
    <x v="0"/>
    <n v="9643"/>
    <x v="0"/>
    <x v="0"/>
    <x v="0"/>
    <x v="1"/>
    <n v="4"/>
    <s v="High Risk"/>
  </r>
  <r>
    <s v="TXN00159"/>
    <x v="17"/>
    <d v="2024-07-24T17:53:00"/>
    <n v="16208"/>
    <x v="1"/>
    <s v="POS"/>
    <s v="Purchase"/>
    <s v="Travel"/>
    <s v="192.168.182.192"/>
    <x v="3"/>
    <x v="0"/>
    <n v="2474"/>
    <x v="0"/>
    <x v="1"/>
    <x v="0"/>
    <x v="0"/>
    <n v="2"/>
    <s v="Medium Risk"/>
  </r>
  <r>
    <s v="TXN00160"/>
    <x v="23"/>
    <d v="2024-07-30T14:28:00"/>
    <n v="17543"/>
    <x v="2"/>
    <s v="Web"/>
    <s v="Withdrawal"/>
    <s v="Jewelry"/>
    <s v="192.168.221.95"/>
    <x v="1"/>
    <x v="1"/>
    <n v="4047"/>
    <x v="0"/>
    <x v="0"/>
    <x v="1"/>
    <x v="0"/>
    <n v="2"/>
    <s v="Medium Risk"/>
  </r>
  <r>
    <s v="TXN00161"/>
    <x v="40"/>
    <d v="2024-07-13T07:00:00"/>
    <n v="3311"/>
    <x v="1"/>
    <s v="Mobile"/>
    <s v="Purchase"/>
    <s v="Clothing"/>
    <s v="192.168.194.43"/>
    <x v="3"/>
    <x v="0"/>
    <n v="9643"/>
    <x v="1"/>
    <x v="1"/>
    <x v="1"/>
    <x v="0"/>
    <n v="0"/>
    <s v="Low Risk"/>
  </r>
  <r>
    <s v="TXN00162"/>
    <x v="13"/>
    <d v="2024-07-29T00:44:00"/>
    <n v="14743"/>
    <x v="1"/>
    <s v="Mobile"/>
    <s v="Withdrawal"/>
    <s v="Jewelry"/>
    <s v="192.168.151.126"/>
    <x v="0"/>
    <x v="1"/>
    <n v="2466"/>
    <x v="0"/>
    <x v="0"/>
    <x v="0"/>
    <x v="1"/>
    <n v="4"/>
    <s v="High Risk"/>
  </r>
  <r>
    <s v="TXN00163"/>
    <x v="24"/>
    <d v="2024-07-25T11:49:00"/>
    <n v="7046"/>
    <x v="2"/>
    <s v="ATM"/>
    <s v="Deposit"/>
    <s v="Groceries"/>
    <s v="192.168.37.42"/>
    <x v="1"/>
    <x v="1"/>
    <n v="6426"/>
    <x v="1"/>
    <x v="0"/>
    <x v="0"/>
    <x v="0"/>
    <n v="2"/>
    <s v="Medium Risk"/>
  </r>
  <r>
    <s v="TXN00164"/>
    <x v="39"/>
    <d v="2024-07-23T00:06:00"/>
    <n v="2486"/>
    <x v="2"/>
    <s v="Mobile"/>
    <s v="Purchase"/>
    <s v="Travel"/>
    <s v="192.168.137.78"/>
    <x v="4"/>
    <x v="1"/>
    <n v="7191"/>
    <x v="1"/>
    <x v="0"/>
    <x v="0"/>
    <x v="1"/>
    <n v="3"/>
    <s v="High Risk"/>
  </r>
  <r>
    <s v="TXN00165"/>
    <x v="17"/>
    <d v="2024-07-22T03:45:00"/>
    <n v="8838"/>
    <x v="1"/>
    <s v="ATM"/>
    <s v="Transfer"/>
    <s v="Electronics"/>
    <s v="192.168.194.78"/>
    <x v="3"/>
    <x v="0"/>
    <n v="2474"/>
    <x v="0"/>
    <x v="1"/>
    <x v="0"/>
    <x v="1"/>
    <n v="3"/>
    <s v="High Risk"/>
  </r>
  <r>
    <s v="TXN00166"/>
    <x v="40"/>
    <d v="2024-07-20T19:45:00"/>
    <n v="11911"/>
    <x v="3"/>
    <s v="POS"/>
    <s v="Transfer"/>
    <s v="Groceries"/>
    <s v="192.168.199.162"/>
    <x v="3"/>
    <x v="0"/>
    <n v="9643"/>
    <x v="1"/>
    <x v="0"/>
    <x v="0"/>
    <x v="0"/>
    <n v="2"/>
    <s v="Medium Risk"/>
  </r>
  <r>
    <s v="TXN00167"/>
    <x v="22"/>
    <d v="2024-07-27T23:08:00"/>
    <n v="3411"/>
    <x v="4"/>
    <s v="Mobile"/>
    <s v="Withdrawal"/>
    <s v="Groceries"/>
    <s v="192.168.184.54"/>
    <x v="2"/>
    <x v="1"/>
    <n v="3685"/>
    <x v="1"/>
    <x v="1"/>
    <x v="0"/>
    <x v="0"/>
    <n v="1"/>
    <s v="Low Risk"/>
  </r>
  <r>
    <s v="TXN00168"/>
    <x v="9"/>
    <d v="2024-07-13T05:09:00"/>
    <n v="2234"/>
    <x v="3"/>
    <s v="ATM"/>
    <s v="Deposit"/>
    <s v="Groceries"/>
    <s v="192.168.46.2"/>
    <x v="2"/>
    <x v="0"/>
    <n v="3184"/>
    <x v="1"/>
    <x v="0"/>
    <x v="0"/>
    <x v="0"/>
    <n v="2"/>
    <s v="Medium Risk"/>
  </r>
  <r>
    <s v="TXN00169"/>
    <x v="36"/>
    <d v="2024-07-15T16:02:00"/>
    <n v="18727"/>
    <x v="4"/>
    <s v="Web"/>
    <s v="Withdrawal"/>
    <s v="Jewelry"/>
    <s v="192.168.157.227"/>
    <x v="4"/>
    <x v="0"/>
    <n v="5092"/>
    <x v="0"/>
    <x v="0"/>
    <x v="0"/>
    <x v="0"/>
    <n v="3"/>
    <s v="High Risk"/>
  </r>
  <r>
    <s v="TXN00170"/>
    <x v="14"/>
    <d v="2024-07-12T04:08:00"/>
    <n v="9180"/>
    <x v="1"/>
    <s v="Web"/>
    <s v="Deposit"/>
    <s v="Groceries"/>
    <s v="192.168.184.138"/>
    <x v="0"/>
    <x v="1"/>
    <n v="2975"/>
    <x v="0"/>
    <x v="0"/>
    <x v="1"/>
    <x v="0"/>
    <n v="2"/>
    <s v="Medium Risk"/>
  </r>
  <r>
    <s v="TXN00171"/>
    <x v="23"/>
    <d v="2024-07-04T22:39:00"/>
    <n v="19860"/>
    <x v="4"/>
    <s v="Mobile"/>
    <s v="Transfer"/>
    <s v="Travel"/>
    <s v="192.168.52.67"/>
    <x v="1"/>
    <x v="1"/>
    <n v="4047"/>
    <x v="0"/>
    <x v="0"/>
    <x v="0"/>
    <x v="0"/>
    <n v="3"/>
    <s v="High Risk"/>
  </r>
  <r>
    <s v="TXN00172"/>
    <x v="30"/>
    <d v="2024-07-13T16:39:00"/>
    <n v="18843"/>
    <x v="3"/>
    <s v="Web"/>
    <s v="Purchase"/>
    <s v="Groceries"/>
    <s v="192.168.44.95"/>
    <x v="0"/>
    <x v="0"/>
    <n v="2189"/>
    <x v="0"/>
    <x v="0"/>
    <x v="0"/>
    <x v="0"/>
    <n v="3"/>
    <s v="High Risk"/>
  </r>
  <r>
    <s v="TXN00173"/>
    <x v="18"/>
    <d v="2024-07-21T12:23:00"/>
    <n v="6259"/>
    <x v="0"/>
    <s v="Web"/>
    <s v="Purchase"/>
    <s v="Clothing"/>
    <s v="192.168.220.229"/>
    <x v="3"/>
    <x v="0"/>
    <n v="3082"/>
    <x v="0"/>
    <x v="0"/>
    <x v="0"/>
    <x v="0"/>
    <n v="3"/>
    <s v="High Risk"/>
  </r>
  <r>
    <s v="TXN00174"/>
    <x v="40"/>
    <d v="2024-07-12T02:21:00"/>
    <n v="2885"/>
    <x v="2"/>
    <s v="POS"/>
    <s v="Withdrawal"/>
    <s v="Travel"/>
    <s v="192.168.208.52"/>
    <x v="3"/>
    <x v="0"/>
    <n v="9643"/>
    <x v="1"/>
    <x v="0"/>
    <x v="0"/>
    <x v="1"/>
    <n v="3"/>
    <s v="High Risk"/>
  </r>
  <r>
    <s v="TXN00175"/>
    <x v="47"/>
    <d v="2024-07-22T03:35:00"/>
    <n v="11611"/>
    <x v="3"/>
    <s v="ATM"/>
    <s v="Deposit"/>
    <s v="Travel"/>
    <s v="192.168.13.45"/>
    <x v="2"/>
    <x v="1"/>
    <n v="9603"/>
    <x v="1"/>
    <x v="0"/>
    <x v="0"/>
    <x v="1"/>
    <n v="3"/>
    <s v="High Risk"/>
  </r>
  <r>
    <s v="TXN00176"/>
    <x v="21"/>
    <d v="2024-07-26T22:25:00"/>
    <n v="5236"/>
    <x v="2"/>
    <s v="POS"/>
    <s v="Purchase"/>
    <s v="Groceries"/>
    <s v="192.168.181.47"/>
    <x v="0"/>
    <x v="0"/>
    <n v="6843"/>
    <x v="1"/>
    <x v="1"/>
    <x v="0"/>
    <x v="0"/>
    <n v="1"/>
    <s v="Low Risk"/>
  </r>
  <r>
    <s v="TXN00177"/>
    <x v="6"/>
    <d v="2024-07-28T18:38:00"/>
    <n v="2302"/>
    <x v="0"/>
    <s v="Mobile"/>
    <s v="Purchase"/>
    <s v="Groceries"/>
    <s v="192.168.166.197"/>
    <x v="2"/>
    <x v="0"/>
    <n v="5171"/>
    <x v="1"/>
    <x v="0"/>
    <x v="1"/>
    <x v="0"/>
    <n v="1"/>
    <s v="Low Risk"/>
  </r>
  <r>
    <s v="TXN00178"/>
    <x v="14"/>
    <d v="2024-07-18T05:57:00"/>
    <n v="8655"/>
    <x v="0"/>
    <s v="POS"/>
    <s v="Deposit"/>
    <s v="Clothing"/>
    <s v="192.168.6.149"/>
    <x v="0"/>
    <x v="1"/>
    <n v="2975"/>
    <x v="0"/>
    <x v="0"/>
    <x v="0"/>
    <x v="0"/>
    <n v="3"/>
    <s v="High Risk"/>
  </r>
  <r>
    <s v="TXN00179"/>
    <x v="18"/>
    <d v="2024-07-16T07:26:00"/>
    <n v="8620"/>
    <x v="3"/>
    <s v="Mobile"/>
    <s v="Deposit"/>
    <s v="Groceries"/>
    <s v="192.168.211.198"/>
    <x v="3"/>
    <x v="0"/>
    <n v="3082"/>
    <x v="0"/>
    <x v="0"/>
    <x v="1"/>
    <x v="0"/>
    <n v="2"/>
    <s v="Medium Risk"/>
  </r>
  <r>
    <s v="TXN00180"/>
    <x v="23"/>
    <d v="2024-07-02T07:20:00"/>
    <n v="7116"/>
    <x v="4"/>
    <s v="Mobile"/>
    <s v="Transfer"/>
    <s v="Jewelry"/>
    <s v="192.168.43.124"/>
    <x v="1"/>
    <x v="1"/>
    <n v="4047"/>
    <x v="1"/>
    <x v="0"/>
    <x v="0"/>
    <x v="0"/>
    <n v="2"/>
    <s v="Medium Risk"/>
  </r>
  <r>
    <s v="TXN00181"/>
    <x v="18"/>
    <d v="2024-07-23T11:54:00"/>
    <n v="14757"/>
    <x v="3"/>
    <s v="Web"/>
    <s v="Transfer"/>
    <s v="Clothing"/>
    <s v="192.168.86.194"/>
    <x v="3"/>
    <x v="0"/>
    <n v="3082"/>
    <x v="0"/>
    <x v="0"/>
    <x v="0"/>
    <x v="0"/>
    <n v="3"/>
    <s v="High Risk"/>
  </r>
  <r>
    <s v="TXN00182"/>
    <x v="26"/>
    <d v="2024-07-15T19:00:00"/>
    <n v="14986"/>
    <x v="4"/>
    <s v="Web"/>
    <s v="Transfer"/>
    <s v="Groceries"/>
    <s v="192.168.86.71"/>
    <x v="4"/>
    <x v="0"/>
    <n v="7578"/>
    <x v="1"/>
    <x v="0"/>
    <x v="0"/>
    <x v="0"/>
    <n v="2"/>
    <s v="Medium Risk"/>
  </r>
  <r>
    <s v="TXN00183"/>
    <x v="17"/>
    <d v="2024-07-09T06:37:00"/>
    <n v="17146"/>
    <x v="4"/>
    <s v="ATM"/>
    <s v="Deposit"/>
    <s v="Groceries"/>
    <s v="192.168.137.154"/>
    <x v="3"/>
    <x v="0"/>
    <n v="2474"/>
    <x v="0"/>
    <x v="0"/>
    <x v="0"/>
    <x v="0"/>
    <n v="3"/>
    <s v="High Risk"/>
  </r>
  <r>
    <s v="TXN00184"/>
    <x v="39"/>
    <d v="2024-07-23T04:32:00"/>
    <n v="14575"/>
    <x v="1"/>
    <s v="Web"/>
    <s v="Transfer"/>
    <s v="Groceries"/>
    <s v="192.168.137.252"/>
    <x v="4"/>
    <x v="1"/>
    <n v="7191"/>
    <x v="0"/>
    <x v="0"/>
    <x v="1"/>
    <x v="0"/>
    <n v="2"/>
    <s v="Medium Risk"/>
  </r>
  <r>
    <s v="TXN00185"/>
    <x v="23"/>
    <d v="2024-07-10T15:41:00"/>
    <n v="9708"/>
    <x v="2"/>
    <s v="Mobile"/>
    <s v="Purchase"/>
    <s v="Travel"/>
    <s v="192.168.74.32"/>
    <x v="1"/>
    <x v="1"/>
    <n v="4047"/>
    <x v="0"/>
    <x v="0"/>
    <x v="0"/>
    <x v="0"/>
    <n v="3"/>
    <s v="High Risk"/>
  </r>
  <r>
    <s v="TXN00186"/>
    <x v="11"/>
    <d v="2024-07-17T03:33:00"/>
    <n v="16871"/>
    <x v="3"/>
    <s v="ATM"/>
    <s v="Withdrawal"/>
    <s v="Clothing"/>
    <s v="192.168.85.222"/>
    <x v="4"/>
    <x v="0"/>
    <n v="9849"/>
    <x v="1"/>
    <x v="1"/>
    <x v="0"/>
    <x v="1"/>
    <n v="2"/>
    <s v="Medium Risk"/>
  </r>
  <r>
    <s v="TXN00187"/>
    <x v="5"/>
    <d v="2024-07-12T18:11:00"/>
    <n v="12335"/>
    <x v="3"/>
    <s v="Web"/>
    <s v="Transfer"/>
    <s v="Travel"/>
    <s v="192.168.141.215"/>
    <x v="4"/>
    <x v="0"/>
    <n v="7334"/>
    <x v="1"/>
    <x v="1"/>
    <x v="0"/>
    <x v="0"/>
    <n v="1"/>
    <s v="Low Risk"/>
  </r>
  <r>
    <s v="TXN00188"/>
    <x v="18"/>
    <d v="2024-07-16T11:44:00"/>
    <n v="13668"/>
    <x v="1"/>
    <s v="Mobile"/>
    <s v="Deposit"/>
    <s v="Clothing"/>
    <s v="192.168.153.247"/>
    <x v="3"/>
    <x v="0"/>
    <n v="3082"/>
    <x v="0"/>
    <x v="1"/>
    <x v="1"/>
    <x v="0"/>
    <n v="1"/>
    <s v="Low Risk"/>
  </r>
  <r>
    <s v="TXN00189"/>
    <x v="16"/>
    <d v="2024-07-13T17:27:00"/>
    <n v="2549"/>
    <x v="1"/>
    <s v="ATM"/>
    <s v="Purchase"/>
    <s v="Jewelry"/>
    <s v="192.168.39.184"/>
    <x v="2"/>
    <x v="1"/>
    <n v="4391"/>
    <x v="1"/>
    <x v="0"/>
    <x v="0"/>
    <x v="0"/>
    <n v="2"/>
    <s v="Medium Risk"/>
  </r>
  <r>
    <s v="TXN00190"/>
    <x v="44"/>
    <d v="2024-07-28T03:09:00"/>
    <n v="5923"/>
    <x v="4"/>
    <s v="ATM"/>
    <s v="Withdrawal"/>
    <s v="Groceries"/>
    <s v="192.168.128.126"/>
    <x v="4"/>
    <x v="1"/>
    <n v="5444"/>
    <x v="1"/>
    <x v="0"/>
    <x v="0"/>
    <x v="1"/>
    <n v="3"/>
    <s v="High Risk"/>
  </r>
  <r>
    <s v="TXN00191"/>
    <x v="17"/>
    <d v="2024-07-13T13:45:00"/>
    <n v="15089"/>
    <x v="1"/>
    <s v="ATM"/>
    <s v="Transfer"/>
    <s v="Clothing"/>
    <s v="192.168.253.100"/>
    <x v="3"/>
    <x v="0"/>
    <n v="2474"/>
    <x v="0"/>
    <x v="1"/>
    <x v="0"/>
    <x v="0"/>
    <n v="2"/>
    <s v="Medium Risk"/>
  </r>
  <r>
    <s v="TXN00192"/>
    <x v="5"/>
    <d v="2024-07-26T07:04:00"/>
    <n v="19992"/>
    <x v="4"/>
    <s v="Web"/>
    <s v="Deposit"/>
    <s v="Jewelry"/>
    <s v="192.168.234.54"/>
    <x v="4"/>
    <x v="0"/>
    <n v="7334"/>
    <x v="0"/>
    <x v="0"/>
    <x v="0"/>
    <x v="0"/>
    <n v="3"/>
    <s v="High Risk"/>
  </r>
  <r>
    <s v="TXN00193"/>
    <x v="47"/>
    <d v="2024-07-01T11:05:00"/>
    <n v="7658"/>
    <x v="1"/>
    <s v="Mobile"/>
    <s v="Transfer"/>
    <s v="Jewelry"/>
    <s v="192.168.69.155"/>
    <x v="2"/>
    <x v="1"/>
    <n v="9603"/>
    <x v="1"/>
    <x v="0"/>
    <x v="0"/>
    <x v="0"/>
    <n v="2"/>
    <s v="Medium Risk"/>
  </r>
  <r>
    <s v="TXN00194"/>
    <x v="19"/>
    <d v="2024-07-24T12:17:00"/>
    <n v="10748"/>
    <x v="4"/>
    <s v="POS"/>
    <s v="Transfer"/>
    <s v="Clothing"/>
    <s v="192.168.3.202"/>
    <x v="2"/>
    <x v="1"/>
    <n v="8265"/>
    <x v="1"/>
    <x v="1"/>
    <x v="0"/>
    <x v="0"/>
    <n v="1"/>
    <s v="Low Risk"/>
  </r>
  <r>
    <s v="TXN00195"/>
    <x v="6"/>
    <d v="2024-07-09T16:41:00"/>
    <n v="7900"/>
    <x v="0"/>
    <s v="Mobile"/>
    <s v="Transfer"/>
    <s v="Clothing"/>
    <s v="192.168.170.194"/>
    <x v="2"/>
    <x v="0"/>
    <n v="5171"/>
    <x v="1"/>
    <x v="0"/>
    <x v="1"/>
    <x v="0"/>
    <n v="1"/>
    <s v="Low Risk"/>
  </r>
  <r>
    <s v="TXN00196"/>
    <x v="23"/>
    <d v="2024-07-04T21:30:00"/>
    <n v="10374"/>
    <x v="4"/>
    <s v="Mobile"/>
    <s v="Deposit"/>
    <s v="Travel"/>
    <s v="192.168.168.225"/>
    <x v="1"/>
    <x v="1"/>
    <n v="4047"/>
    <x v="0"/>
    <x v="0"/>
    <x v="0"/>
    <x v="0"/>
    <n v="3"/>
    <s v="High Risk"/>
  </r>
  <r>
    <s v="TXN00197"/>
    <x v="30"/>
    <d v="2024-07-11T23:37:00"/>
    <n v="15651"/>
    <x v="0"/>
    <s v="POS"/>
    <s v="Transfer"/>
    <s v="Travel"/>
    <s v="192.168.171.220"/>
    <x v="0"/>
    <x v="0"/>
    <n v="2189"/>
    <x v="0"/>
    <x v="0"/>
    <x v="0"/>
    <x v="0"/>
    <n v="3"/>
    <s v="High Risk"/>
  </r>
  <r>
    <s v="TXN00198"/>
    <x v="26"/>
    <d v="2024-07-19T11:55:00"/>
    <n v="19139"/>
    <x v="3"/>
    <s v="POS"/>
    <s v="Purchase"/>
    <s v="Travel"/>
    <s v="192.168.69.153"/>
    <x v="4"/>
    <x v="0"/>
    <n v="7578"/>
    <x v="0"/>
    <x v="1"/>
    <x v="0"/>
    <x v="0"/>
    <n v="2"/>
    <s v="Medium Risk"/>
  </r>
  <r>
    <s v="TXN00199"/>
    <x v="1"/>
    <d v="2024-07-23T05:39:00"/>
    <n v="1654"/>
    <x v="1"/>
    <s v="POS"/>
    <s v="Withdrawal"/>
    <s v="Groceries"/>
    <s v="192.168.164.102"/>
    <x v="1"/>
    <x v="1"/>
    <n v="6555"/>
    <x v="1"/>
    <x v="0"/>
    <x v="0"/>
    <x v="0"/>
    <n v="2"/>
    <s v="Medium Risk"/>
  </r>
  <r>
    <s v="TXN00200"/>
    <x v="43"/>
    <d v="2024-07-26T06:24:00"/>
    <n v="4999"/>
    <x v="1"/>
    <s v="Web"/>
    <s v="Transfer"/>
    <s v="Groceries"/>
    <s v="192.168.245.160"/>
    <x v="2"/>
    <x v="0"/>
    <n v="2130"/>
    <x v="0"/>
    <x v="0"/>
    <x v="0"/>
    <x v="0"/>
    <n v="3"/>
    <s v="High Risk"/>
  </r>
  <r>
    <s v="TXN00201"/>
    <x v="0"/>
    <d v="2024-07-11T22:29:00"/>
    <n v="6795"/>
    <x v="3"/>
    <s v="Mobile"/>
    <s v="Deposit"/>
    <s v="Groceries"/>
    <s v="192.168.90.203"/>
    <x v="0"/>
    <x v="0"/>
    <n v="9101"/>
    <x v="1"/>
    <x v="0"/>
    <x v="1"/>
    <x v="0"/>
    <n v="1"/>
    <s v="Low Risk"/>
  </r>
  <r>
    <s v="TXN00202"/>
    <x v="42"/>
    <d v="2024-07-22T16:01:00"/>
    <n v="12683"/>
    <x v="4"/>
    <s v="Web"/>
    <s v="Transfer"/>
    <s v="Clothing"/>
    <s v="192.168.163.149"/>
    <x v="0"/>
    <x v="0"/>
    <n v="8949"/>
    <x v="1"/>
    <x v="0"/>
    <x v="0"/>
    <x v="0"/>
    <n v="2"/>
    <s v="Medium Risk"/>
  </r>
  <r>
    <s v="TXN00203"/>
    <x v="14"/>
    <d v="2024-07-30T09:29:00"/>
    <n v="13374"/>
    <x v="3"/>
    <s v="Web"/>
    <s v="Purchase"/>
    <s v="Travel"/>
    <s v="192.168.251.124"/>
    <x v="0"/>
    <x v="1"/>
    <n v="2975"/>
    <x v="0"/>
    <x v="0"/>
    <x v="1"/>
    <x v="0"/>
    <n v="2"/>
    <s v="Medium Risk"/>
  </r>
  <r>
    <s v="TXN00204"/>
    <x v="39"/>
    <d v="2024-07-23T08:06:00"/>
    <n v="18532"/>
    <x v="0"/>
    <s v="Mobile"/>
    <s v="Transfer"/>
    <s v="Jewelry"/>
    <s v="192.168.166.192"/>
    <x v="4"/>
    <x v="1"/>
    <n v="7191"/>
    <x v="0"/>
    <x v="0"/>
    <x v="0"/>
    <x v="0"/>
    <n v="3"/>
    <s v="High Risk"/>
  </r>
  <r>
    <s v="TXN00205"/>
    <x v="30"/>
    <d v="2024-07-21T09:31:00"/>
    <n v="6039"/>
    <x v="0"/>
    <s v="ATM"/>
    <s v="Transfer"/>
    <s v="Groceries"/>
    <s v="192.168.143.201"/>
    <x v="0"/>
    <x v="0"/>
    <n v="2189"/>
    <x v="0"/>
    <x v="0"/>
    <x v="0"/>
    <x v="0"/>
    <n v="3"/>
    <s v="High Risk"/>
  </r>
  <r>
    <s v="TXN00206"/>
    <x v="31"/>
    <d v="2024-07-01T18:50:00"/>
    <n v="10137"/>
    <x v="4"/>
    <s v="Mobile"/>
    <s v="Deposit"/>
    <s v="Groceries"/>
    <s v="192.168.186.58"/>
    <x v="3"/>
    <x v="0"/>
    <n v="7734"/>
    <x v="1"/>
    <x v="0"/>
    <x v="1"/>
    <x v="0"/>
    <n v="1"/>
    <s v="Low Risk"/>
  </r>
  <r>
    <s v="TXN00207"/>
    <x v="30"/>
    <d v="2024-07-05T05:38:00"/>
    <n v="16086"/>
    <x v="3"/>
    <s v="ATM"/>
    <s v="Purchase"/>
    <s v="Clothing"/>
    <s v="192.168.102.92"/>
    <x v="0"/>
    <x v="0"/>
    <n v="2189"/>
    <x v="0"/>
    <x v="0"/>
    <x v="0"/>
    <x v="0"/>
    <n v="3"/>
    <s v="High Risk"/>
  </r>
  <r>
    <s v="TXN00208"/>
    <x v="26"/>
    <d v="2024-07-14T09:23:00"/>
    <n v="3057"/>
    <x v="0"/>
    <s v="ATM"/>
    <s v="Transfer"/>
    <s v="Jewelry"/>
    <s v="192.168.13.236"/>
    <x v="4"/>
    <x v="0"/>
    <n v="7578"/>
    <x v="1"/>
    <x v="0"/>
    <x v="0"/>
    <x v="0"/>
    <n v="2"/>
    <s v="Medium Risk"/>
  </r>
  <r>
    <s v="TXN00209"/>
    <x v="39"/>
    <d v="2024-07-11T02:02:00"/>
    <n v="6092"/>
    <x v="3"/>
    <s v="Web"/>
    <s v="Purchase"/>
    <s v="Jewelry"/>
    <s v="192.168.107.224"/>
    <x v="4"/>
    <x v="1"/>
    <n v="7191"/>
    <x v="1"/>
    <x v="1"/>
    <x v="1"/>
    <x v="1"/>
    <n v="1"/>
    <s v="Low Risk"/>
  </r>
  <r>
    <s v="TXN00210"/>
    <x v="2"/>
    <d v="2024-07-19T09:42:00"/>
    <n v="16982"/>
    <x v="2"/>
    <s v="Web"/>
    <s v="Transfer"/>
    <s v="Travel"/>
    <s v="192.168.149.35"/>
    <x v="0"/>
    <x v="1"/>
    <n v="9476"/>
    <x v="1"/>
    <x v="1"/>
    <x v="1"/>
    <x v="0"/>
    <n v="0"/>
    <s v="Low Risk"/>
  </r>
  <r>
    <s v="TXN00211"/>
    <x v="21"/>
    <d v="2024-07-12T01:45:00"/>
    <n v="2700"/>
    <x v="0"/>
    <s v="ATM"/>
    <s v="Transfer"/>
    <s v="Electronics"/>
    <s v="192.168.209.255"/>
    <x v="0"/>
    <x v="0"/>
    <n v="6843"/>
    <x v="1"/>
    <x v="0"/>
    <x v="0"/>
    <x v="1"/>
    <n v="3"/>
    <s v="High Risk"/>
  </r>
  <r>
    <s v="TXN00212"/>
    <x v="44"/>
    <d v="2024-07-14T22:27:00"/>
    <n v="14672"/>
    <x v="4"/>
    <s v="Web"/>
    <s v="Transfer"/>
    <s v="Electronics"/>
    <s v="192.168.71.155"/>
    <x v="4"/>
    <x v="1"/>
    <n v="5444"/>
    <x v="0"/>
    <x v="0"/>
    <x v="1"/>
    <x v="0"/>
    <n v="2"/>
    <s v="Medium Risk"/>
  </r>
  <r>
    <s v="TXN00213"/>
    <x v="41"/>
    <d v="2024-07-27T11:12:00"/>
    <n v="3461"/>
    <x v="0"/>
    <s v="Web"/>
    <s v="Withdrawal"/>
    <s v="Clothing"/>
    <s v="192.168.123.129"/>
    <x v="1"/>
    <x v="0"/>
    <n v="8420"/>
    <x v="1"/>
    <x v="1"/>
    <x v="0"/>
    <x v="0"/>
    <n v="1"/>
    <s v="Low Risk"/>
  </r>
  <r>
    <s v="TXN00214"/>
    <x v="3"/>
    <d v="2024-07-17T19:04:00"/>
    <n v="14707"/>
    <x v="1"/>
    <s v="Mobile"/>
    <s v="Purchase"/>
    <s v="Electronics"/>
    <s v="192.168.78.216"/>
    <x v="2"/>
    <x v="0"/>
    <n v="9581"/>
    <x v="1"/>
    <x v="0"/>
    <x v="1"/>
    <x v="0"/>
    <n v="1"/>
    <s v="Low Risk"/>
  </r>
  <r>
    <s v="TXN00215"/>
    <x v="43"/>
    <d v="2024-07-22T12:55:00"/>
    <n v="12469"/>
    <x v="2"/>
    <s v="Web"/>
    <s v="Transfer"/>
    <s v="Clothing"/>
    <s v="192.168.193.37"/>
    <x v="2"/>
    <x v="0"/>
    <n v="2130"/>
    <x v="0"/>
    <x v="0"/>
    <x v="0"/>
    <x v="0"/>
    <n v="3"/>
    <s v="High Risk"/>
  </r>
  <r>
    <s v="TXN00216"/>
    <x v="15"/>
    <d v="2024-07-26T04:32:00"/>
    <n v="3369"/>
    <x v="2"/>
    <s v="Web"/>
    <s v="Transfer"/>
    <s v="Travel"/>
    <s v="192.168.229.245"/>
    <x v="2"/>
    <x v="1"/>
    <n v="7311"/>
    <x v="1"/>
    <x v="0"/>
    <x v="1"/>
    <x v="0"/>
    <n v="1"/>
    <s v="Low Risk"/>
  </r>
  <r>
    <s v="TXN00217"/>
    <x v="24"/>
    <d v="2024-07-25T03:54:00"/>
    <n v="17840"/>
    <x v="4"/>
    <s v="Web"/>
    <s v="Withdrawal"/>
    <s v="Travel"/>
    <s v="192.168.205.214"/>
    <x v="1"/>
    <x v="1"/>
    <n v="6426"/>
    <x v="0"/>
    <x v="0"/>
    <x v="1"/>
    <x v="1"/>
    <n v="3"/>
    <s v="High Risk"/>
  </r>
  <r>
    <s v="TXN00218"/>
    <x v="35"/>
    <d v="2024-07-16T15:28:00"/>
    <n v="14492"/>
    <x v="2"/>
    <s v="ATM"/>
    <s v="Deposit"/>
    <s v="Jewelry"/>
    <s v="192.168.18.184"/>
    <x v="2"/>
    <x v="0"/>
    <n v="8396"/>
    <x v="1"/>
    <x v="0"/>
    <x v="0"/>
    <x v="0"/>
    <n v="2"/>
    <s v="Medium Risk"/>
  </r>
  <r>
    <s v="TXN00219"/>
    <x v="45"/>
    <d v="2024-07-20T08:45:00"/>
    <n v="6199"/>
    <x v="3"/>
    <s v="Web"/>
    <s v="Withdrawal"/>
    <s v="Clothing"/>
    <s v="192.168.43.55"/>
    <x v="2"/>
    <x v="0"/>
    <n v="9270"/>
    <x v="1"/>
    <x v="0"/>
    <x v="0"/>
    <x v="0"/>
    <n v="2"/>
    <s v="Medium Risk"/>
  </r>
  <r>
    <s v="TXN00220"/>
    <x v="14"/>
    <d v="2024-07-26T01:10:00"/>
    <n v="4487"/>
    <x v="0"/>
    <s v="Web"/>
    <s v="Transfer"/>
    <s v="Jewelry"/>
    <s v="192.168.127.181"/>
    <x v="0"/>
    <x v="1"/>
    <n v="2975"/>
    <x v="1"/>
    <x v="0"/>
    <x v="1"/>
    <x v="1"/>
    <n v="2"/>
    <s v="Medium Risk"/>
  </r>
  <r>
    <s v="TXN00221"/>
    <x v="42"/>
    <d v="2024-07-16T01:18:00"/>
    <n v="13946"/>
    <x v="4"/>
    <s v="POS"/>
    <s v="Withdrawal"/>
    <s v="Groceries"/>
    <s v="192.168.85.22"/>
    <x v="0"/>
    <x v="0"/>
    <n v="8949"/>
    <x v="1"/>
    <x v="0"/>
    <x v="0"/>
    <x v="1"/>
    <n v="3"/>
    <s v="High Risk"/>
  </r>
  <r>
    <s v="TXN00222"/>
    <x v="35"/>
    <d v="2024-07-17T00:16:00"/>
    <n v="1718"/>
    <x v="2"/>
    <s v="Mobile"/>
    <s v="Deposit"/>
    <s v="Jewelry"/>
    <s v="192.168.204.169"/>
    <x v="2"/>
    <x v="0"/>
    <n v="8396"/>
    <x v="1"/>
    <x v="0"/>
    <x v="1"/>
    <x v="1"/>
    <n v="2"/>
    <s v="Medium Risk"/>
  </r>
  <r>
    <s v="TXN00223"/>
    <x v="38"/>
    <d v="2024-07-21T15:36:00"/>
    <n v="5235"/>
    <x v="2"/>
    <s v="POS"/>
    <s v="Purchase"/>
    <s v="Electronics"/>
    <s v="192.168.220.54"/>
    <x v="1"/>
    <x v="1"/>
    <n v="4904"/>
    <x v="1"/>
    <x v="0"/>
    <x v="0"/>
    <x v="0"/>
    <n v="2"/>
    <s v="Medium Risk"/>
  </r>
  <r>
    <s v="TXN00224"/>
    <x v="12"/>
    <d v="2024-07-13T07:54:00"/>
    <n v="11796"/>
    <x v="1"/>
    <s v="Web"/>
    <s v="Withdrawal"/>
    <s v="Travel"/>
    <s v="192.168.5.50"/>
    <x v="0"/>
    <x v="1"/>
    <n v="5385"/>
    <x v="0"/>
    <x v="0"/>
    <x v="1"/>
    <x v="0"/>
    <n v="2"/>
    <s v="Medium Risk"/>
  </r>
  <r>
    <s v="TXN00225"/>
    <x v="33"/>
    <d v="2024-07-14T22:54:00"/>
    <n v="5055"/>
    <x v="4"/>
    <s v="ATM"/>
    <s v="Transfer"/>
    <s v="Jewelry"/>
    <s v="192.168.132.113"/>
    <x v="2"/>
    <x v="1"/>
    <n v="9831"/>
    <x v="1"/>
    <x v="1"/>
    <x v="0"/>
    <x v="0"/>
    <n v="1"/>
    <s v="Low Risk"/>
  </r>
  <r>
    <s v="TXN00226"/>
    <x v="8"/>
    <d v="2024-07-12T10:35:00"/>
    <n v="9646"/>
    <x v="4"/>
    <s v="Web"/>
    <s v="Withdrawal"/>
    <s v="Electronics"/>
    <s v="192.168.113.228"/>
    <x v="0"/>
    <x v="1"/>
    <n v="7390"/>
    <x v="1"/>
    <x v="0"/>
    <x v="1"/>
    <x v="0"/>
    <n v="1"/>
    <s v="Low Risk"/>
  </r>
  <r>
    <s v="TXN00227"/>
    <x v="12"/>
    <d v="2024-07-11T11:48:00"/>
    <n v="8550"/>
    <x v="4"/>
    <s v="Web"/>
    <s v="Withdrawal"/>
    <s v="Clothing"/>
    <s v="192.168.191.200"/>
    <x v="0"/>
    <x v="1"/>
    <n v="5385"/>
    <x v="1"/>
    <x v="0"/>
    <x v="1"/>
    <x v="0"/>
    <n v="1"/>
    <s v="Low Risk"/>
  </r>
  <r>
    <s v="TXN00228"/>
    <x v="6"/>
    <d v="2024-07-06T11:47:00"/>
    <n v="13257"/>
    <x v="3"/>
    <s v="Mobile"/>
    <s v="Purchase"/>
    <s v="Jewelry"/>
    <s v="192.168.237.77"/>
    <x v="2"/>
    <x v="0"/>
    <n v="5171"/>
    <x v="0"/>
    <x v="0"/>
    <x v="1"/>
    <x v="0"/>
    <n v="2"/>
    <s v="Medium Risk"/>
  </r>
  <r>
    <s v="TXN00229"/>
    <x v="44"/>
    <d v="2024-07-09T18:21:00"/>
    <n v="17929"/>
    <x v="1"/>
    <s v="Web"/>
    <s v="Purchase"/>
    <s v="Jewelry"/>
    <s v="192.168.176.12"/>
    <x v="4"/>
    <x v="1"/>
    <n v="5444"/>
    <x v="0"/>
    <x v="0"/>
    <x v="1"/>
    <x v="0"/>
    <n v="2"/>
    <s v="Medium Risk"/>
  </r>
  <r>
    <s v="TXN00230"/>
    <x v="11"/>
    <d v="2024-07-15T08:39:00"/>
    <n v="7393"/>
    <x v="2"/>
    <s v="Web"/>
    <s v="Deposit"/>
    <s v="Electronics"/>
    <s v="192.168.247.53"/>
    <x v="4"/>
    <x v="0"/>
    <n v="9849"/>
    <x v="1"/>
    <x v="0"/>
    <x v="0"/>
    <x v="0"/>
    <n v="2"/>
    <s v="Medium Risk"/>
  </r>
  <r>
    <s v="TXN00231"/>
    <x v="35"/>
    <d v="2024-07-06T10:35:00"/>
    <n v="18577"/>
    <x v="4"/>
    <s v="Mobile"/>
    <s v="Withdrawal"/>
    <s v="Jewelry"/>
    <s v="192.168.151.212"/>
    <x v="2"/>
    <x v="0"/>
    <n v="8396"/>
    <x v="0"/>
    <x v="1"/>
    <x v="1"/>
    <x v="0"/>
    <n v="1"/>
    <s v="Low Risk"/>
  </r>
  <r>
    <s v="TXN00232"/>
    <x v="44"/>
    <d v="2024-07-25T09:18:00"/>
    <n v="14873"/>
    <x v="1"/>
    <s v="POS"/>
    <s v="Transfer"/>
    <s v="Groceries"/>
    <s v="192.168.43.59"/>
    <x v="4"/>
    <x v="1"/>
    <n v="5444"/>
    <x v="0"/>
    <x v="0"/>
    <x v="0"/>
    <x v="0"/>
    <n v="3"/>
    <s v="High Risk"/>
  </r>
  <r>
    <s v="TXN00233"/>
    <x v="44"/>
    <d v="2024-07-09T10:13:00"/>
    <n v="15065"/>
    <x v="2"/>
    <s v="ATM"/>
    <s v="Purchase"/>
    <s v="Travel"/>
    <s v="192.168.72.178"/>
    <x v="4"/>
    <x v="1"/>
    <n v="5444"/>
    <x v="0"/>
    <x v="0"/>
    <x v="0"/>
    <x v="0"/>
    <n v="3"/>
    <s v="High Risk"/>
  </r>
  <r>
    <s v="TXN00234"/>
    <x v="22"/>
    <d v="2024-07-09T17:12:00"/>
    <n v="3936"/>
    <x v="3"/>
    <s v="Mobile"/>
    <s v="Purchase"/>
    <s v="Electronics"/>
    <s v="192.168.159.175"/>
    <x v="2"/>
    <x v="1"/>
    <n v="3685"/>
    <x v="1"/>
    <x v="0"/>
    <x v="0"/>
    <x v="0"/>
    <n v="2"/>
    <s v="Medium Risk"/>
  </r>
  <r>
    <s v="TXN00235"/>
    <x v="22"/>
    <d v="2024-07-10T20:20:00"/>
    <n v="9254"/>
    <x v="2"/>
    <s v="POS"/>
    <s v="Withdrawal"/>
    <s v="Clothing"/>
    <s v="192.168.233.105"/>
    <x v="2"/>
    <x v="1"/>
    <n v="3685"/>
    <x v="0"/>
    <x v="0"/>
    <x v="0"/>
    <x v="0"/>
    <n v="3"/>
    <s v="High Risk"/>
  </r>
  <r>
    <s v="TXN00236"/>
    <x v="37"/>
    <d v="2024-07-23T00:52:00"/>
    <n v="11177"/>
    <x v="2"/>
    <s v="Mobile"/>
    <s v="Transfer"/>
    <s v="Clothing"/>
    <s v="192.168.247.178"/>
    <x v="0"/>
    <x v="1"/>
    <n v="8231"/>
    <x v="1"/>
    <x v="1"/>
    <x v="0"/>
    <x v="1"/>
    <n v="2"/>
    <s v="Medium Risk"/>
  </r>
  <r>
    <s v="TXN00237"/>
    <x v="4"/>
    <d v="2024-07-13T14:00:00"/>
    <n v="6395"/>
    <x v="3"/>
    <s v="ATM"/>
    <s v="Deposit"/>
    <s v="Electronics"/>
    <s v="192.168.243.49"/>
    <x v="3"/>
    <x v="0"/>
    <n v="5772"/>
    <x v="1"/>
    <x v="0"/>
    <x v="0"/>
    <x v="0"/>
    <n v="2"/>
    <s v="Medium Risk"/>
  </r>
  <r>
    <s v="TXN00238"/>
    <x v="2"/>
    <d v="2024-07-27T19:59:00"/>
    <n v="17109"/>
    <x v="2"/>
    <s v="ATM"/>
    <s v="Purchase"/>
    <s v="Travel"/>
    <s v="192.168.224.231"/>
    <x v="0"/>
    <x v="1"/>
    <n v="9476"/>
    <x v="1"/>
    <x v="1"/>
    <x v="0"/>
    <x v="0"/>
    <n v="1"/>
    <s v="Low Risk"/>
  </r>
  <r>
    <s v="TXN00239"/>
    <x v="34"/>
    <d v="2024-07-24T21:02:00"/>
    <n v="16136"/>
    <x v="2"/>
    <s v="Mobile"/>
    <s v="Purchase"/>
    <s v="Clothing"/>
    <s v="192.168.163.34"/>
    <x v="1"/>
    <x v="1"/>
    <n v="3806"/>
    <x v="0"/>
    <x v="0"/>
    <x v="0"/>
    <x v="0"/>
    <n v="3"/>
    <s v="High Risk"/>
  </r>
  <r>
    <s v="TXN00240"/>
    <x v="12"/>
    <d v="2024-07-28T03:51:00"/>
    <n v="7522"/>
    <x v="3"/>
    <s v="POS"/>
    <s v="Transfer"/>
    <s v="Groceries"/>
    <s v="192.168.153.22"/>
    <x v="0"/>
    <x v="1"/>
    <n v="5385"/>
    <x v="1"/>
    <x v="0"/>
    <x v="0"/>
    <x v="1"/>
    <n v="3"/>
    <s v="High Risk"/>
  </r>
  <r>
    <s v="TXN00241"/>
    <x v="10"/>
    <d v="2024-07-13T21:06:00"/>
    <n v="9651"/>
    <x v="4"/>
    <s v="Web"/>
    <s v="Transfer"/>
    <s v="Travel"/>
    <s v="192.168.58.11"/>
    <x v="2"/>
    <x v="0"/>
    <n v="4747"/>
    <x v="0"/>
    <x v="1"/>
    <x v="0"/>
    <x v="0"/>
    <n v="2"/>
    <s v="Medium Risk"/>
  </r>
  <r>
    <s v="TXN00242"/>
    <x v="41"/>
    <d v="2024-07-05T13:48:00"/>
    <n v="6100"/>
    <x v="2"/>
    <s v="POS"/>
    <s v="Transfer"/>
    <s v="Travel"/>
    <s v="192.168.175.55"/>
    <x v="1"/>
    <x v="0"/>
    <n v="8420"/>
    <x v="1"/>
    <x v="0"/>
    <x v="0"/>
    <x v="0"/>
    <n v="2"/>
    <s v="Medium Risk"/>
  </r>
  <r>
    <s v="TXN00243"/>
    <x v="44"/>
    <d v="2024-07-09T20:01:00"/>
    <n v="8496"/>
    <x v="4"/>
    <s v="ATM"/>
    <s v="Purchase"/>
    <s v="Jewelry"/>
    <s v="192.168.84.124"/>
    <x v="4"/>
    <x v="1"/>
    <n v="5444"/>
    <x v="1"/>
    <x v="0"/>
    <x v="0"/>
    <x v="0"/>
    <n v="2"/>
    <s v="Medium Risk"/>
  </r>
  <r>
    <s v="TXN00244"/>
    <x v="27"/>
    <d v="2024-07-14T11:34:00"/>
    <n v="9507"/>
    <x v="1"/>
    <s v="Mobile"/>
    <s v="Purchase"/>
    <s v="Jewelry"/>
    <s v="192.168.89.81"/>
    <x v="1"/>
    <x v="1"/>
    <n v="4433"/>
    <x v="0"/>
    <x v="0"/>
    <x v="0"/>
    <x v="0"/>
    <n v="3"/>
    <s v="High Risk"/>
  </r>
  <r>
    <s v="TXN00245"/>
    <x v="45"/>
    <d v="2024-07-11T08:28:00"/>
    <n v="13446"/>
    <x v="4"/>
    <s v="Mobile"/>
    <s v="Transfer"/>
    <s v="Electronics"/>
    <s v="192.168.169.218"/>
    <x v="2"/>
    <x v="0"/>
    <n v="9270"/>
    <x v="1"/>
    <x v="1"/>
    <x v="1"/>
    <x v="0"/>
    <n v="0"/>
    <s v="Low Risk"/>
  </r>
  <r>
    <s v="TXN00246"/>
    <x v="37"/>
    <d v="2024-07-17T10:10:00"/>
    <n v="5142"/>
    <x v="3"/>
    <s v="Web"/>
    <s v="Transfer"/>
    <s v="Travel"/>
    <s v="192.168.236.118"/>
    <x v="0"/>
    <x v="1"/>
    <n v="8231"/>
    <x v="1"/>
    <x v="0"/>
    <x v="1"/>
    <x v="0"/>
    <n v="1"/>
    <s v="Low Risk"/>
  </r>
  <r>
    <s v="TXN00247"/>
    <x v="2"/>
    <d v="2024-07-09T03:59:00"/>
    <n v="11812"/>
    <x v="3"/>
    <s v="Mobile"/>
    <s v="Transfer"/>
    <s v="Travel"/>
    <s v="192.168.207.94"/>
    <x v="0"/>
    <x v="1"/>
    <n v="9476"/>
    <x v="1"/>
    <x v="0"/>
    <x v="0"/>
    <x v="1"/>
    <n v="3"/>
    <s v="High Risk"/>
  </r>
  <r>
    <s v="TXN00248"/>
    <x v="15"/>
    <d v="2024-07-14T18:09:00"/>
    <n v="8179"/>
    <x v="3"/>
    <s v="Mobile"/>
    <s v="Deposit"/>
    <s v="Jewelry"/>
    <s v="192.168.95.221"/>
    <x v="2"/>
    <x v="1"/>
    <n v="7311"/>
    <x v="1"/>
    <x v="0"/>
    <x v="0"/>
    <x v="0"/>
    <n v="2"/>
    <s v="Medium Risk"/>
  </r>
  <r>
    <s v="TXN00249"/>
    <x v="1"/>
    <d v="2024-07-01T15:27:00"/>
    <n v="8708"/>
    <x v="1"/>
    <s v="POS"/>
    <s v="Purchase"/>
    <s v="Travel"/>
    <s v="192.168.202.14"/>
    <x v="1"/>
    <x v="1"/>
    <n v="6555"/>
    <x v="1"/>
    <x v="0"/>
    <x v="0"/>
    <x v="0"/>
    <n v="2"/>
    <s v="Medium Risk"/>
  </r>
  <r>
    <s v="TXN00250"/>
    <x v="16"/>
    <d v="2024-07-25T07:25:00"/>
    <n v="19089"/>
    <x v="1"/>
    <s v="Mobile"/>
    <s v="Purchase"/>
    <s v="Clothing"/>
    <s v="192.168.101.230"/>
    <x v="2"/>
    <x v="1"/>
    <n v="4391"/>
    <x v="0"/>
    <x v="0"/>
    <x v="0"/>
    <x v="0"/>
    <n v="3"/>
    <s v="High Risk"/>
  </r>
  <r>
    <s v="TXN00251"/>
    <x v="25"/>
    <d v="2024-07-06T18:15:00"/>
    <n v="11216"/>
    <x v="3"/>
    <s v="POS"/>
    <s v="Withdrawal"/>
    <s v="Electronics"/>
    <s v="192.168.219.199"/>
    <x v="0"/>
    <x v="1"/>
    <n v="2769"/>
    <x v="0"/>
    <x v="0"/>
    <x v="0"/>
    <x v="0"/>
    <n v="3"/>
    <s v="High Risk"/>
  </r>
  <r>
    <s v="TXN00252"/>
    <x v="13"/>
    <d v="2024-07-13T11:37:00"/>
    <n v="17953"/>
    <x v="1"/>
    <s v="ATM"/>
    <s v="Deposit"/>
    <s v="Clothing"/>
    <s v="192.168.2.109"/>
    <x v="0"/>
    <x v="1"/>
    <n v="2466"/>
    <x v="0"/>
    <x v="0"/>
    <x v="0"/>
    <x v="0"/>
    <n v="3"/>
    <s v="High Risk"/>
  </r>
  <r>
    <s v="TXN00253"/>
    <x v="16"/>
    <d v="2024-07-03T01:42:00"/>
    <n v="3944"/>
    <x v="3"/>
    <s v="Web"/>
    <s v="Purchase"/>
    <s v="Groceries"/>
    <s v="192.168.105.142"/>
    <x v="2"/>
    <x v="1"/>
    <n v="4391"/>
    <x v="1"/>
    <x v="0"/>
    <x v="1"/>
    <x v="1"/>
    <n v="2"/>
    <s v="Medium Risk"/>
  </r>
  <r>
    <s v="TXN00254"/>
    <x v="10"/>
    <d v="2024-07-03T11:33:00"/>
    <n v="11257"/>
    <x v="1"/>
    <s v="ATM"/>
    <s v="Deposit"/>
    <s v="Clothing"/>
    <s v="192.168.32.52"/>
    <x v="2"/>
    <x v="0"/>
    <n v="4747"/>
    <x v="0"/>
    <x v="0"/>
    <x v="0"/>
    <x v="0"/>
    <n v="3"/>
    <s v="High Risk"/>
  </r>
  <r>
    <s v="TXN00255"/>
    <x v="17"/>
    <d v="2024-07-26T04:24:00"/>
    <n v="14934"/>
    <x v="4"/>
    <s v="ATM"/>
    <s v="Withdrawal"/>
    <s v="Clothing"/>
    <s v="192.168.95.187"/>
    <x v="3"/>
    <x v="0"/>
    <n v="2474"/>
    <x v="0"/>
    <x v="0"/>
    <x v="0"/>
    <x v="0"/>
    <n v="3"/>
    <s v="High Risk"/>
  </r>
  <r>
    <s v="TXN00256"/>
    <x v="31"/>
    <d v="2024-07-14T07:05:00"/>
    <n v="1560"/>
    <x v="1"/>
    <s v="ATM"/>
    <s v="Purchase"/>
    <s v="Electronics"/>
    <s v="192.168.166.100"/>
    <x v="3"/>
    <x v="0"/>
    <n v="7734"/>
    <x v="1"/>
    <x v="1"/>
    <x v="0"/>
    <x v="0"/>
    <n v="1"/>
    <s v="Low Risk"/>
  </r>
  <r>
    <s v="TXN00257"/>
    <x v="20"/>
    <d v="2024-07-06T17:55:00"/>
    <n v="19211"/>
    <x v="2"/>
    <s v="POS"/>
    <s v="Withdrawal"/>
    <s v="Clothing"/>
    <s v="192.168.234.58"/>
    <x v="4"/>
    <x v="0"/>
    <n v="7226"/>
    <x v="0"/>
    <x v="0"/>
    <x v="0"/>
    <x v="0"/>
    <n v="3"/>
    <s v="High Risk"/>
  </r>
  <r>
    <s v="TXN00258"/>
    <x v="3"/>
    <d v="2024-07-30T00:43:00"/>
    <n v="3920"/>
    <x v="4"/>
    <s v="ATM"/>
    <s v="Withdrawal"/>
    <s v="Travel"/>
    <s v="192.168.134.250"/>
    <x v="2"/>
    <x v="0"/>
    <n v="9581"/>
    <x v="1"/>
    <x v="1"/>
    <x v="0"/>
    <x v="1"/>
    <n v="2"/>
    <s v="Medium Risk"/>
  </r>
  <r>
    <s v="TXN00259"/>
    <x v="9"/>
    <d v="2024-07-23T08:10:00"/>
    <n v="801"/>
    <x v="0"/>
    <s v="POS"/>
    <s v="Deposit"/>
    <s v="Electronics"/>
    <s v="192.168.160.198"/>
    <x v="2"/>
    <x v="0"/>
    <n v="3184"/>
    <x v="1"/>
    <x v="0"/>
    <x v="0"/>
    <x v="0"/>
    <n v="2"/>
    <s v="Medium Risk"/>
  </r>
  <r>
    <s v="TXN00260"/>
    <x v="6"/>
    <d v="2024-07-05T16:03:00"/>
    <n v="12968"/>
    <x v="4"/>
    <s v="Web"/>
    <s v="Purchase"/>
    <s v="Travel"/>
    <s v="192.168.200.58"/>
    <x v="2"/>
    <x v="0"/>
    <n v="5171"/>
    <x v="0"/>
    <x v="1"/>
    <x v="0"/>
    <x v="0"/>
    <n v="2"/>
    <s v="Medium Risk"/>
  </r>
  <r>
    <s v="TXN00261"/>
    <x v="18"/>
    <d v="2024-07-01T13:23:00"/>
    <n v="17490"/>
    <x v="3"/>
    <s v="POS"/>
    <s v="Purchase"/>
    <s v="Clothing"/>
    <s v="192.168.178.180"/>
    <x v="3"/>
    <x v="0"/>
    <n v="3082"/>
    <x v="0"/>
    <x v="0"/>
    <x v="0"/>
    <x v="0"/>
    <n v="3"/>
    <s v="High Risk"/>
  </r>
  <r>
    <s v="TXN00262"/>
    <x v="38"/>
    <d v="2024-07-27T03:01:00"/>
    <n v="1199"/>
    <x v="2"/>
    <s v="Web"/>
    <s v="Purchase"/>
    <s v="Jewelry"/>
    <s v="192.168.234.88"/>
    <x v="1"/>
    <x v="1"/>
    <n v="4904"/>
    <x v="1"/>
    <x v="0"/>
    <x v="1"/>
    <x v="1"/>
    <n v="2"/>
    <s v="Medium Risk"/>
  </r>
  <r>
    <s v="TXN00263"/>
    <x v="12"/>
    <d v="2024-07-13T22:34:00"/>
    <n v="690"/>
    <x v="4"/>
    <s v="Web"/>
    <s v="Purchase"/>
    <s v="Electronics"/>
    <s v="192.168.152.43"/>
    <x v="0"/>
    <x v="1"/>
    <n v="5385"/>
    <x v="1"/>
    <x v="0"/>
    <x v="1"/>
    <x v="0"/>
    <n v="1"/>
    <s v="Low Risk"/>
  </r>
  <r>
    <s v="TXN00264"/>
    <x v="5"/>
    <d v="2024-07-22T08:42:00"/>
    <n v="10992"/>
    <x v="0"/>
    <s v="Web"/>
    <s v="Withdrawal"/>
    <s v="Jewelry"/>
    <s v="192.168.68.160"/>
    <x v="4"/>
    <x v="0"/>
    <n v="7334"/>
    <x v="1"/>
    <x v="0"/>
    <x v="0"/>
    <x v="0"/>
    <n v="2"/>
    <s v="Medium Risk"/>
  </r>
  <r>
    <s v="TXN00265"/>
    <x v="19"/>
    <d v="2024-07-22T18:53:00"/>
    <n v="17864"/>
    <x v="4"/>
    <s v="ATM"/>
    <s v="Deposit"/>
    <s v="Travel"/>
    <s v="192.168.60.122"/>
    <x v="2"/>
    <x v="1"/>
    <n v="8265"/>
    <x v="0"/>
    <x v="1"/>
    <x v="0"/>
    <x v="0"/>
    <n v="2"/>
    <s v="Medium Risk"/>
  </r>
  <r>
    <s v="TXN00266"/>
    <x v="47"/>
    <d v="2024-07-21T01:06:00"/>
    <n v="3475"/>
    <x v="1"/>
    <s v="POS"/>
    <s v="Deposit"/>
    <s v="Clothing"/>
    <s v="192.168.156.59"/>
    <x v="2"/>
    <x v="1"/>
    <n v="9603"/>
    <x v="1"/>
    <x v="0"/>
    <x v="0"/>
    <x v="1"/>
    <n v="3"/>
    <s v="High Risk"/>
  </r>
  <r>
    <s v="TXN00267"/>
    <x v="24"/>
    <d v="2024-07-16T12:08:00"/>
    <n v="6602"/>
    <x v="2"/>
    <s v="ATM"/>
    <s v="Deposit"/>
    <s v="Jewelry"/>
    <s v="192.168.93.191"/>
    <x v="1"/>
    <x v="1"/>
    <n v="6426"/>
    <x v="1"/>
    <x v="0"/>
    <x v="0"/>
    <x v="0"/>
    <n v="2"/>
    <s v="Medium Risk"/>
  </r>
  <r>
    <s v="TXN00268"/>
    <x v="16"/>
    <d v="2024-07-09T09:22:00"/>
    <n v="18068"/>
    <x v="2"/>
    <s v="Web"/>
    <s v="Deposit"/>
    <s v="Groceries"/>
    <s v="192.168.72.198"/>
    <x v="2"/>
    <x v="1"/>
    <n v="4391"/>
    <x v="0"/>
    <x v="0"/>
    <x v="1"/>
    <x v="0"/>
    <n v="2"/>
    <s v="Medium Risk"/>
  </r>
  <r>
    <s v="TXN00269"/>
    <x v="11"/>
    <d v="2024-07-03T08:07:00"/>
    <n v="2316"/>
    <x v="2"/>
    <s v="Mobile"/>
    <s v="Withdrawal"/>
    <s v="Travel"/>
    <s v="192.168.214.70"/>
    <x v="4"/>
    <x v="0"/>
    <n v="9849"/>
    <x v="1"/>
    <x v="0"/>
    <x v="1"/>
    <x v="0"/>
    <n v="1"/>
    <s v="Low Risk"/>
  </r>
  <r>
    <s v="TXN00270"/>
    <x v="8"/>
    <d v="2024-07-12T11:46:00"/>
    <n v="1069"/>
    <x v="4"/>
    <s v="Web"/>
    <s v="Withdrawal"/>
    <s v="Groceries"/>
    <s v="192.168.196.216"/>
    <x v="0"/>
    <x v="1"/>
    <n v="7390"/>
    <x v="1"/>
    <x v="0"/>
    <x v="1"/>
    <x v="0"/>
    <n v="1"/>
    <s v="Low Risk"/>
  </r>
  <r>
    <s v="TXN00271"/>
    <x v="22"/>
    <d v="2024-07-22T17:48:00"/>
    <n v="5942"/>
    <x v="2"/>
    <s v="Mobile"/>
    <s v="Withdrawal"/>
    <s v="Clothing"/>
    <s v="192.168.95.249"/>
    <x v="2"/>
    <x v="1"/>
    <n v="3685"/>
    <x v="1"/>
    <x v="0"/>
    <x v="0"/>
    <x v="0"/>
    <n v="2"/>
    <s v="Medium Risk"/>
  </r>
  <r>
    <s v="TXN00272"/>
    <x v="9"/>
    <d v="2024-07-06T04:36:00"/>
    <n v="2395"/>
    <x v="2"/>
    <s v="Web"/>
    <s v="Transfer"/>
    <s v="Electronics"/>
    <s v="192.168.88.85"/>
    <x v="2"/>
    <x v="0"/>
    <n v="3184"/>
    <x v="1"/>
    <x v="0"/>
    <x v="0"/>
    <x v="0"/>
    <n v="2"/>
    <s v="Medium Risk"/>
  </r>
  <r>
    <s v="TXN00273"/>
    <x v="19"/>
    <d v="2024-07-03T23:22:00"/>
    <n v="19617"/>
    <x v="0"/>
    <s v="Web"/>
    <s v="Transfer"/>
    <s v="Groceries"/>
    <s v="192.168.250.147"/>
    <x v="2"/>
    <x v="1"/>
    <n v="8265"/>
    <x v="0"/>
    <x v="0"/>
    <x v="1"/>
    <x v="0"/>
    <n v="2"/>
    <s v="Medium Risk"/>
  </r>
  <r>
    <s v="TXN00274"/>
    <x v="48"/>
    <d v="2024-07-19T05:40:00"/>
    <n v="4363"/>
    <x v="1"/>
    <s v="ATM"/>
    <s v="Purchase"/>
    <s v="Jewelry"/>
    <s v="192.168.71.95"/>
    <x v="2"/>
    <x v="0"/>
    <n v="6117"/>
    <x v="1"/>
    <x v="0"/>
    <x v="0"/>
    <x v="0"/>
    <n v="2"/>
    <s v="Medium Risk"/>
  </r>
  <r>
    <s v="TXN00275"/>
    <x v="32"/>
    <d v="2024-07-23T09:07:00"/>
    <n v="13413"/>
    <x v="3"/>
    <s v="POS"/>
    <s v="Withdrawal"/>
    <s v="Clothing"/>
    <s v="192.168.161.230"/>
    <x v="4"/>
    <x v="0"/>
    <n v="7611"/>
    <x v="1"/>
    <x v="1"/>
    <x v="0"/>
    <x v="0"/>
    <n v="1"/>
    <s v="Low Risk"/>
  </r>
  <r>
    <s v="TXN00276"/>
    <x v="24"/>
    <d v="2024-07-04T08:55:00"/>
    <n v="7955"/>
    <x v="4"/>
    <s v="Mobile"/>
    <s v="Withdrawal"/>
    <s v="Jewelry"/>
    <s v="192.168.27.183"/>
    <x v="1"/>
    <x v="1"/>
    <n v="6426"/>
    <x v="1"/>
    <x v="0"/>
    <x v="0"/>
    <x v="0"/>
    <n v="2"/>
    <s v="Medium Risk"/>
  </r>
  <r>
    <s v="TXN00277"/>
    <x v="1"/>
    <d v="2024-07-27T06:15:00"/>
    <n v="4514"/>
    <x v="3"/>
    <s v="ATM"/>
    <s v="Purchase"/>
    <s v="Travel"/>
    <s v="192.168.4.248"/>
    <x v="1"/>
    <x v="1"/>
    <n v="6555"/>
    <x v="1"/>
    <x v="0"/>
    <x v="0"/>
    <x v="0"/>
    <n v="2"/>
    <s v="Medium Risk"/>
  </r>
  <r>
    <s v="TXN00278"/>
    <x v="45"/>
    <d v="2024-07-29T15:31:00"/>
    <n v="11593"/>
    <x v="3"/>
    <s v="Web"/>
    <s v="Transfer"/>
    <s v="Travel"/>
    <s v="192.168.69.99"/>
    <x v="2"/>
    <x v="0"/>
    <n v="9270"/>
    <x v="1"/>
    <x v="0"/>
    <x v="0"/>
    <x v="0"/>
    <n v="2"/>
    <s v="Medium Risk"/>
  </r>
  <r>
    <s v="TXN00279"/>
    <x v="38"/>
    <d v="2024-07-03T10:33:00"/>
    <n v="18570"/>
    <x v="4"/>
    <s v="ATM"/>
    <s v="Purchase"/>
    <s v="Travel"/>
    <s v="192.168.196.253"/>
    <x v="1"/>
    <x v="1"/>
    <n v="4904"/>
    <x v="0"/>
    <x v="0"/>
    <x v="0"/>
    <x v="0"/>
    <n v="3"/>
    <s v="High Risk"/>
  </r>
  <r>
    <s v="TXN00280"/>
    <x v="46"/>
    <d v="2024-07-07T21:43:00"/>
    <n v="3509"/>
    <x v="2"/>
    <s v="POS"/>
    <s v="Deposit"/>
    <s v="Electronics"/>
    <s v="192.168.209.251"/>
    <x v="3"/>
    <x v="1"/>
    <n v="9728"/>
    <x v="1"/>
    <x v="0"/>
    <x v="0"/>
    <x v="0"/>
    <n v="2"/>
    <s v="Medium Risk"/>
  </r>
  <r>
    <s v="TXN00281"/>
    <x v="39"/>
    <d v="2024-07-07T18:57:00"/>
    <n v="17038"/>
    <x v="0"/>
    <s v="ATM"/>
    <s v="Deposit"/>
    <s v="Jewelry"/>
    <s v="192.168.212.227"/>
    <x v="4"/>
    <x v="1"/>
    <n v="7191"/>
    <x v="0"/>
    <x v="0"/>
    <x v="0"/>
    <x v="0"/>
    <n v="3"/>
    <s v="High Risk"/>
  </r>
  <r>
    <s v="TXN00282"/>
    <x v="2"/>
    <d v="2024-07-26T14:46:00"/>
    <n v="11229"/>
    <x v="1"/>
    <s v="Mobile"/>
    <s v="Purchase"/>
    <s v="Jewelry"/>
    <s v="192.168.250.85"/>
    <x v="0"/>
    <x v="1"/>
    <n v="9476"/>
    <x v="1"/>
    <x v="0"/>
    <x v="0"/>
    <x v="0"/>
    <n v="2"/>
    <s v="Medium Risk"/>
  </r>
  <r>
    <s v="TXN00283"/>
    <x v="31"/>
    <d v="2024-07-14T19:52:00"/>
    <n v="1909"/>
    <x v="4"/>
    <s v="POS"/>
    <s v="Transfer"/>
    <s v="Travel"/>
    <s v="192.168.42.15"/>
    <x v="3"/>
    <x v="0"/>
    <n v="7734"/>
    <x v="1"/>
    <x v="0"/>
    <x v="0"/>
    <x v="0"/>
    <n v="2"/>
    <s v="Medium Risk"/>
  </r>
  <r>
    <s v="TXN00284"/>
    <x v="34"/>
    <d v="2024-07-04T21:02:00"/>
    <n v="12749"/>
    <x v="4"/>
    <s v="ATM"/>
    <s v="Transfer"/>
    <s v="Electronics"/>
    <s v="192.168.112.149"/>
    <x v="1"/>
    <x v="1"/>
    <n v="3806"/>
    <x v="0"/>
    <x v="0"/>
    <x v="0"/>
    <x v="0"/>
    <n v="3"/>
    <s v="High Risk"/>
  </r>
  <r>
    <s v="TXN00285"/>
    <x v="3"/>
    <d v="2024-07-12T07:05:00"/>
    <n v="1284"/>
    <x v="1"/>
    <s v="Mobile"/>
    <s v="Withdrawal"/>
    <s v="Travel"/>
    <s v="192.168.16.140"/>
    <x v="2"/>
    <x v="0"/>
    <n v="9581"/>
    <x v="1"/>
    <x v="0"/>
    <x v="1"/>
    <x v="0"/>
    <n v="1"/>
    <s v="Low Risk"/>
  </r>
  <r>
    <s v="TXN00286"/>
    <x v="28"/>
    <d v="2024-07-06T09:22:00"/>
    <n v="8596"/>
    <x v="4"/>
    <s v="ATM"/>
    <s v="Transfer"/>
    <s v="Travel"/>
    <s v="192.168.115.147"/>
    <x v="2"/>
    <x v="1"/>
    <n v="2860"/>
    <x v="0"/>
    <x v="1"/>
    <x v="0"/>
    <x v="0"/>
    <n v="2"/>
    <s v="Medium Risk"/>
  </r>
  <r>
    <s v="TXN00287"/>
    <x v="24"/>
    <d v="2024-07-26T09:33:00"/>
    <n v="8060"/>
    <x v="3"/>
    <s v="ATM"/>
    <s v="Deposit"/>
    <s v="Groceries"/>
    <s v="192.168.86.234"/>
    <x v="1"/>
    <x v="1"/>
    <n v="6426"/>
    <x v="1"/>
    <x v="0"/>
    <x v="0"/>
    <x v="0"/>
    <n v="2"/>
    <s v="Medium Risk"/>
  </r>
  <r>
    <s v="TXN00288"/>
    <x v="11"/>
    <d v="2024-07-19T22:34:00"/>
    <n v="13033"/>
    <x v="4"/>
    <s v="POS"/>
    <s v="Purchase"/>
    <s v="Groceries"/>
    <s v="192.168.253.57"/>
    <x v="4"/>
    <x v="0"/>
    <n v="9849"/>
    <x v="1"/>
    <x v="0"/>
    <x v="0"/>
    <x v="0"/>
    <n v="2"/>
    <s v="Medium Risk"/>
  </r>
  <r>
    <s v="TXN00289"/>
    <x v="25"/>
    <d v="2024-07-28T14:15:00"/>
    <n v="7843"/>
    <x v="4"/>
    <s v="Web"/>
    <s v="Deposit"/>
    <s v="Jewelry"/>
    <s v="192.168.58.137"/>
    <x v="0"/>
    <x v="1"/>
    <n v="2769"/>
    <x v="0"/>
    <x v="0"/>
    <x v="1"/>
    <x v="0"/>
    <n v="2"/>
    <s v="Medium Risk"/>
  </r>
  <r>
    <s v="TXN00290"/>
    <x v="18"/>
    <d v="2024-07-28T03:07:00"/>
    <n v="7706"/>
    <x v="3"/>
    <s v="POS"/>
    <s v="Purchase"/>
    <s v="Groceries"/>
    <s v="192.168.187.21"/>
    <x v="3"/>
    <x v="0"/>
    <n v="3082"/>
    <x v="0"/>
    <x v="0"/>
    <x v="0"/>
    <x v="1"/>
    <n v="4"/>
    <s v="High Risk"/>
  </r>
  <r>
    <s v="TXN00291"/>
    <x v="12"/>
    <d v="2024-07-29T03:28:00"/>
    <n v="6301"/>
    <x v="4"/>
    <s v="POS"/>
    <s v="Transfer"/>
    <s v="Electronics"/>
    <s v="192.168.225.111"/>
    <x v="0"/>
    <x v="1"/>
    <n v="5385"/>
    <x v="1"/>
    <x v="0"/>
    <x v="0"/>
    <x v="1"/>
    <n v="3"/>
    <s v="High Risk"/>
  </r>
  <r>
    <s v="TXN00292"/>
    <x v="0"/>
    <d v="2024-07-11T06:30:00"/>
    <n v="19690"/>
    <x v="3"/>
    <s v="POS"/>
    <s v="Withdrawal"/>
    <s v="Clothing"/>
    <s v="192.168.217.52"/>
    <x v="0"/>
    <x v="0"/>
    <n v="9101"/>
    <x v="0"/>
    <x v="0"/>
    <x v="0"/>
    <x v="0"/>
    <n v="3"/>
    <s v="High Risk"/>
  </r>
  <r>
    <s v="TXN00293"/>
    <x v="7"/>
    <d v="2024-07-24T18:47:00"/>
    <n v="17421"/>
    <x v="0"/>
    <s v="Mobile"/>
    <s v="Transfer"/>
    <s v="Groceries"/>
    <s v="192.168.126.152"/>
    <x v="2"/>
    <x v="1"/>
    <n v="7051"/>
    <x v="0"/>
    <x v="0"/>
    <x v="0"/>
    <x v="0"/>
    <n v="3"/>
    <s v="High Risk"/>
  </r>
  <r>
    <s v="TXN00294"/>
    <x v="34"/>
    <d v="2024-07-18T07:28:00"/>
    <n v="6486"/>
    <x v="3"/>
    <s v="ATM"/>
    <s v="Transfer"/>
    <s v="Clothing"/>
    <s v="192.168.16.230"/>
    <x v="1"/>
    <x v="1"/>
    <n v="3806"/>
    <x v="1"/>
    <x v="0"/>
    <x v="0"/>
    <x v="0"/>
    <n v="2"/>
    <s v="Medium Risk"/>
  </r>
  <r>
    <s v="TXN00295"/>
    <x v="40"/>
    <d v="2024-07-21T12:04:00"/>
    <n v="18725"/>
    <x v="2"/>
    <s v="Mobile"/>
    <s v="Transfer"/>
    <s v="Electronics"/>
    <s v="192.168.134.178"/>
    <x v="3"/>
    <x v="0"/>
    <n v="9643"/>
    <x v="1"/>
    <x v="0"/>
    <x v="1"/>
    <x v="0"/>
    <n v="1"/>
    <s v="Low Risk"/>
  </r>
  <r>
    <s v="TXN00296"/>
    <x v="41"/>
    <d v="2024-07-21T03:34:00"/>
    <n v="11147"/>
    <x v="4"/>
    <s v="ATM"/>
    <s v="Withdrawal"/>
    <s v="Jewelry"/>
    <s v="192.168.44.224"/>
    <x v="1"/>
    <x v="0"/>
    <n v="8420"/>
    <x v="1"/>
    <x v="0"/>
    <x v="0"/>
    <x v="1"/>
    <n v="3"/>
    <s v="High Risk"/>
  </r>
  <r>
    <s v="TXN00297"/>
    <x v="35"/>
    <d v="2024-07-14T12:47:00"/>
    <n v="9216"/>
    <x v="3"/>
    <s v="POS"/>
    <s v="Purchase"/>
    <s v="Groceries"/>
    <s v="192.168.60.121"/>
    <x v="2"/>
    <x v="0"/>
    <n v="8396"/>
    <x v="1"/>
    <x v="0"/>
    <x v="0"/>
    <x v="0"/>
    <n v="2"/>
    <s v="Medium Risk"/>
  </r>
  <r>
    <s v="TXN00298"/>
    <x v="3"/>
    <d v="2024-07-27T18:49:00"/>
    <n v="19834"/>
    <x v="3"/>
    <s v="ATM"/>
    <s v="Transfer"/>
    <s v="Jewelry"/>
    <s v="192.168.107.179"/>
    <x v="2"/>
    <x v="0"/>
    <n v="9581"/>
    <x v="0"/>
    <x v="0"/>
    <x v="0"/>
    <x v="0"/>
    <n v="3"/>
    <s v="High Risk"/>
  </r>
  <r>
    <s v="TXN00299"/>
    <x v="29"/>
    <d v="2024-07-20T12:23:00"/>
    <n v="12823"/>
    <x v="3"/>
    <s v="ATM"/>
    <s v="Purchase"/>
    <s v="Jewelry"/>
    <s v="192.168.219.84"/>
    <x v="4"/>
    <x v="1"/>
    <n v="4558"/>
    <x v="0"/>
    <x v="1"/>
    <x v="0"/>
    <x v="0"/>
    <n v="2"/>
    <s v="Medium Risk"/>
  </r>
  <r>
    <s v="TXN00300"/>
    <x v="27"/>
    <d v="2024-07-14T21:33:00"/>
    <n v="5280"/>
    <x v="0"/>
    <s v="Web"/>
    <s v="Transfer"/>
    <s v="Groceries"/>
    <s v="192.168.71.105"/>
    <x v="1"/>
    <x v="1"/>
    <n v="4433"/>
    <x v="1"/>
    <x v="1"/>
    <x v="1"/>
    <x v="0"/>
    <n v="0"/>
    <s v="Low Ris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AD59A1-D5DB-47A6-8285-C52FC0756457}"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Registered_Device">
  <location ref="D24:E27" firstHeaderRow="1" firstDataRow="1" firstDataCol="1"/>
  <pivotFields count="18">
    <pivotField showAll="0"/>
    <pivotField showAll="0"/>
    <pivotField numFmtId="164"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dataField="1" showAll="0"/>
    <pivotField showAll="0"/>
  </pivotFields>
  <rowFields count="1">
    <field x="10"/>
  </rowFields>
  <rowItems count="3">
    <i>
      <x/>
    </i>
    <i>
      <x v="1"/>
    </i>
    <i t="grand">
      <x/>
    </i>
  </rowItems>
  <colItems count="1">
    <i/>
  </colItems>
  <dataFields count="1">
    <dataField name="Fraud_score Total" fld="16" baseField="10" baseItem="0"/>
  </dataFields>
  <chartFormats count="1">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407DC2-3F01-46CD-9ACD-9FA28074953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ocation">
  <location ref="D15:E21" firstHeaderRow="1" firstDataRow="1" firstDataCol="1"/>
  <pivotFields count="18">
    <pivotField showAll="0"/>
    <pivotField showAll="0"/>
    <pivotField numFmtId="164" showAll="0"/>
    <pivotField showAll="0"/>
    <pivotField axis="axisRow" showAll="0">
      <items count="6">
        <item x="1"/>
        <item x="2"/>
        <item x="4"/>
        <item x="3"/>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4"/>
  </rowFields>
  <rowItems count="6">
    <i>
      <x/>
    </i>
    <i>
      <x v="1"/>
    </i>
    <i>
      <x v="2"/>
    </i>
    <i>
      <x v="3"/>
    </i>
    <i>
      <x v="4"/>
    </i>
    <i t="grand">
      <x/>
    </i>
  </rowItems>
  <colItems count="1">
    <i/>
  </colItems>
  <dataFields count="1">
    <dataField name="Fraud_score Total" fld="16"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32B9E3-353F-4398-9B9F-95BE51EE6ED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ross_Country">
  <location ref="A6:B9" firstHeaderRow="1" firstDataRow="1" firstDataCol="1"/>
  <pivotFields count="18">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s>
  <rowFields count="1">
    <field x="13"/>
  </rowFields>
  <rowItems count="3">
    <i>
      <x/>
    </i>
    <i>
      <x v="1"/>
    </i>
    <i t="grand">
      <x/>
    </i>
  </rowItems>
  <colItems count="1">
    <i/>
  </colItems>
  <dataFields count="1">
    <dataField name="Frequency" fld="13"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41B80B-AB17-4219-8CE1-1082DC85149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Customer_Country">
  <location ref="D1:E7" firstHeaderRow="1" firstDataRow="1" firstDataCol="1"/>
  <pivotFields count="18">
    <pivotField showAll="0"/>
    <pivotField showAll="0"/>
    <pivotField numFmtId="164" showAll="0"/>
    <pivotField showAll="0"/>
    <pivotField showAll="0"/>
    <pivotField showAll="0"/>
    <pivotField showAll="0"/>
    <pivotField showAll="0"/>
    <pivotField showAll="0"/>
    <pivotField axis="axisRow" showAll="0" sortType="ascending">
      <items count="6">
        <item x="3"/>
        <item x="0"/>
        <item x="2"/>
        <item x="4"/>
        <item x="1"/>
        <item t="default"/>
      </items>
    </pivotField>
    <pivotField showAll="0"/>
    <pivotField showAll="0"/>
    <pivotField showAll="0"/>
    <pivotField showAll="0"/>
    <pivotField showAll="0"/>
    <pivotField showAll="0"/>
    <pivotField dataField="1" showAll="0"/>
    <pivotField showAll="0"/>
  </pivotFields>
  <rowFields count="1">
    <field x="9"/>
  </rowFields>
  <rowItems count="6">
    <i>
      <x/>
    </i>
    <i>
      <x v="1"/>
    </i>
    <i>
      <x v="2"/>
    </i>
    <i>
      <x v="3"/>
    </i>
    <i>
      <x v="4"/>
    </i>
    <i t="grand">
      <x/>
    </i>
  </rowItems>
  <colItems count="1">
    <i/>
  </colItems>
  <dataFields count="1">
    <dataField name="Fraud_score Total" fld="16" baseField="9" baseItem="0"/>
  </dataFields>
  <chartFormats count="6">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9" count="1" selected="0">
            <x v="0"/>
          </reference>
        </references>
      </pivotArea>
    </chartFormat>
    <chartFormat chart="9" format="3">
      <pivotArea type="data" outline="0" fieldPosition="0">
        <references count="2">
          <reference field="4294967294" count="1" selected="0">
            <x v="0"/>
          </reference>
          <reference field="9" count="1" selected="0">
            <x v="1"/>
          </reference>
        </references>
      </pivotArea>
    </chartFormat>
    <chartFormat chart="9" format="4">
      <pivotArea type="data" outline="0" fieldPosition="0">
        <references count="2">
          <reference field="4294967294" count="1" selected="0">
            <x v="0"/>
          </reference>
          <reference field="9" count="1" selected="0">
            <x v="2"/>
          </reference>
        </references>
      </pivotArea>
    </chartFormat>
    <chartFormat chart="9" format="5">
      <pivotArea type="data" outline="0" fieldPosition="0">
        <references count="2">
          <reference field="4294967294" count="1" selected="0">
            <x v="0"/>
          </reference>
          <reference field="9" count="1" selected="0">
            <x v="3"/>
          </reference>
        </references>
      </pivotArea>
    </chartFormat>
    <chartFormat chart="9" format="6">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B306DB-1E44-4F54-A0AD-8B389CC3FB3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igh_Value">
  <location ref="A1:B4" firstHeaderRow="1" firstDataRow="1" firstDataCol="1"/>
  <pivotFields count="18">
    <pivotField showAll="0"/>
    <pivotField showAll="0"/>
    <pivotField numFmtId="164"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s>
  <rowFields count="1">
    <field x="12"/>
  </rowFields>
  <rowItems count="3">
    <i>
      <x/>
    </i>
    <i>
      <x v="1"/>
    </i>
    <i t="grand">
      <x/>
    </i>
  </rowItems>
  <colItems count="1">
    <i/>
  </colItems>
  <dataFields count="1">
    <dataField name="Frequency" fld="12"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0067ED-9463-43F1-971C-D418F5D28AE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 Id">
  <location ref="G1:H51" firstHeaderRow="1" firstDataRow="1" firstDataCol="1"/>
  <pivotFields count="18">
    <pivotField showAll="0"/>
    <pivotField axis="axisRow" showAll="0">
      <items count="50">
        <item x="45"/>
        <item x="47"/>
        <item x="28"/>
        <item x="8"/>
        <item x="20"/>
        <item x="39"/>
        <item x="4"/>
        <item x="36"/>
        <item x="31"/>
        <item x="19"/>
        <item x="13"/>
        <item x="5"/>
        <item x="24"/>
        <item x="26"/>
        <item x="37"/>
        <item x="44"/>
        <item x="6"/>
        <item x="33"/>
        <item x="43"/>
        <item x="22"/>
        <item x="2"/>
        <item x="25"/>
        <item x="16"/>
        <item x="32"/>
        <item x="3"/>
        <item x="42"/>
        <item x="27"/>
        <item x="15"/>
        <item x="7"/>
        <item x="41"/>
        <item x="9"/>
        <item x="1"/>
        <item x="12"/>
        <item x="48"/>
        <item x="35"/>
        <item x="21"/>
        <item x="38"/>
        <item x="46"/>
        <item x="17"/>
        <item x="18"/>
        <item x="29"/>
        <item x="11"/>
        <item x="23"/>
        <item x="40"/>
        <item x="10"/>
        <item x="14"/>
        <item x="34"/>
        <item x="30"/>
        <item x="0"/>
        <item t="default"/>
      </items>
    </pivotField>
    <pivotField numFmtId="164" showAll="0"/>
    <pivotField showAll="0"/>
    <pivotField showAll="0">
      <items count="6">
        <item x="1"/>
        <item x="2"/>
        <item x="4"/>
        <item x="3"/>
        <item x="0"/>
        <item t="default"/>
      </items>
    </pivotField>
    <pivotField showAll="0"/>
    <pivotField showAll="0"/>
    <pivotField showAll="0"/>
    <pivotField showAll="0"/>
    <pivotField showAll="0">
      <items count="6">
        <item x="3"/>
        <item x="0"/>
        <item x="2"/>
        <item x="4"/>
        <item x="1"/>
        <item t="default"/>
      </items>
    </pivotField>
    <pivotField showAll="0"/>
    <pivotField showAll="0"/>
    <pivotField showAll="0"/>
    <pivotField showAll="0"/>
    <pivotField showAll="0"/>
    <pivotField showAll="0"/>
    <pivotField dataField="1" showAll="0"/>
    <pivotField showAll="0"/>
  </pivotFields>
  <rowFields count="1">
    <field x="1"/>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Fraud_score Total" fld="16"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08F638-2633-42FC-9FFD-EE4BEC901D7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dd_hour">
  <location ref="A16:B19" firstHeaderRow="1" firstDataRow="1" firstDataCol="1"/>
  <pivotFields count="18">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s>
  <rowFields count="1">
    <field x="15"/>
  </rowFields>
  <rowItems count="3">
    <i>
      <x/>
    </i>
    <i>
      <x v="1"/>
    </i>
    <i t="grand">
      <x/>
    </i>
  </rowItems>
  <colItems count="1">
    <i/>
  </colItems>
  <dataFields count="1">
    <dataField name="Frequency" fld="15"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E580E2-D25C-443B-85B8-6EED486DE33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ew_Device">
  <location ref="A11:B14" firstHeaderRow="1" firstDataRow="1" firstDataCol="1"/>
  <pivotFields count="18">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14"/>
  </rowFields>
  <rowItems count="3">
    <i>
      <x/>
    </i>
    <i>
      <x v="1"/>
    </i>
    <i t="grand">
      <x/>
    </i>
  </rowItems>
  <colItems count="1">
    <i/>
  </colItems>
  <dataFields count="1">
    <dataField name="Frequency" fld="14"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_Country" xr10:uid="{487491E2-D28C-49A1-9E6A-FB9092FA5DB7}" sourceName="Location_Country">
  <pivotTables>
    <pivotTable tabId="3" name="PivotTable9"/>
  </pivotTables>
  <data>
    <tabular pivotCacheId="603008051">
      <items count="5">
        <i x="1" s="1"/>
        <i x="2"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untry" xr10:uid="{59CC617A-BB68-42C7-A77E-43C3D933093D}" sourceName="Customer_Country">
  <pivotTables>
    <pivotTable tabId="3" name="PivotTable9"/>
  </pivotTables>
  <data>
    <tabular pivotCacheId="603008051">
      <items count="5">
        <i x="3" s="1"/>
        <i x="0" s="1"/>
        <i x="2"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_Country" xr10:uid="{42F41609-8171-457E-B0B2-A698935EE5A3}" cache="Slicer_Location_Country" caption="Location_Country" rowHeight="234950"/>
  <slicer name="Customer_Country" xr10:uid="{CF95CCCA-A322-46D2-9040-A068F576DF16}" cache="Slicer_Customer_Country" caption="Customer_Country"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activeCell="C19" sqref="C19"/>
    </sheetView>
  </sheetViews>
  <sheetFormatPr defaultRowHeight="14.4"/>
  <cols>
    <col min="1" max="1" width="27.44140625" customWidth="1"/>
    <col min="2" max="2" width="30.109375" customWidth="1"/>
    <col min="3" max="3" width="24.5546875" customWidth="1"/>
    <col min="4" max="4" width="24.77734375" customWidth="1"/>
    <col min="5" max="5" width="23.21875" customWidth="1"/>
  </cols>
  <sheetData>
    <row r="1" spans="1:5">
      <c r="A1" t="s">
        <v>0</v>
      </c>
      <c r="B1" t="s">
        <v>1</v>
      </c>
      <c r="C1" t="s">
        <v>2</v>
      </c>
      <c r="D1" t="s">
        <v>3</v>
      </c>
      <c r="E1" t="s">
        <v>4</v>
      </c>
    </row>
    <row r="2" spans="1:5">
      <c r="A2" t="s">
        <v>5</v>
      </c>
      <c r="B2" t="s">
        <v>55</v>
      </c>
      <c r="C2" t="s">
        <v>58</v>
      </c>
      <c r="D2" t="s">
        <v>63</v>
      </c>
      <c r="E2">
        <v>9270</v>
      </c>
    </row>
    <row r="3" spans="1:5">
      <c r="A3" t="s">
        <v>6</v>
      </c>
      <c r="B3" t="s">
        <v>56</v>
      </c>
      <c r="C3" t="s">
        <v>58</v>
      </c>
      <c r="D3" t="s">
        <v>64</v>
      </c>
      <c r="E3">
        <v>9603</v>
      </c>
    </row>
    <row r="4" spans="1:5">
      <c r="A4" t="s">
        <v>7</v>
      </c>
      <c r="B4" t="s">
        <v>56</v>
      </c>
      <c r="C4" t="s">
        <v>58</v>
      </c>
      <c r="D4" t="s">
        <v>64</v>
      </c>
      <c r="E4">
        <v>2860</v>
      </c>
    </row>
    <row r="5" spans="1:5">
      <c r="A5" t="s">
        <v>8</v>
      </c>
      <c r="B5" t="s">
        <v>56</v>
      </c>
      <c r="C5" t="s">
        <v>59</v>
      </c>
      <c r="D5" t="s">
        <v>64</v>
      </c>
      <c r="E5">
        <v>7390</v>
      </c>
    </row>
    <row r="6" spans="1:5">
      <c r="A6" t="s">
        <v>9</v>
      </c>
      <c r="B6" t="s">
        <v>57</v>
      </c>
      <c r="C6" t="s">
        <v>60</v>
      </c>
      <c r="D6" t="s">
        <v>63</v>
      </c>
      <c r="E6">
        <v>7226</v>
      </c>
    </row>
    <row r="7" spans="1:5">
      <c r="A7" t="s">
        <v>10</v>
      </c>
      <c r="B7" t="s">
        <v>57</v>
      </c>
      <c r="C7" t="s">
        <v>60</v>
      </c>
      <c r="D7" t="s">
        <v>64</v>
      </c>
      <c r="E7">
        <v>7191</v>
      </c>
    </row>
    <row r="8" spans="1:5">
      <c r="A8" t="s">
        <v>11</v>
      </c>
      <c r="B8" t="s">
        <v>57</v>
      </c>
      <c r="C8" t="s">
        <v>61</v>
      </c>
      <c r="D8" t="s">
        <v>63</v>
      </c>
      <c r="E8">
        <v>5772</v>
      </c>
    </row>
    <row r="9" spans="1:5">
      <c r="A9" t="s">
        <v>12</v>
      </c>
      <c r="B9" t="s">
        <v>56</v>
      </c>
      <c r="C9" t="s">
        <v>60</v>
      </c>
      <c r="D9" t="s">
        <v>63</v>
      </c>
      <c r="E9">
        <v>5092</v>
      </c>
    </row>
    <row r="10" spans="1:5">
      <c r="A10" t="s">
        <v>13</v>
      </c>
      <c r="B10" t="s">
        <v>55</v>
      </c>
      <c r="C10" t="s">
        <v>61</v>
      </c>
      <c r="D10" t="s">
        <v>63</v>
      </c>
      <c r="E10">
        <v>7734</v>
      </c>
    </row>
    <row r="11" spans="1:5">
      <c r="A11" t="s">
        <v>14</v>
      </c>
      <c r="B11" t="s">
        <v>56</v>
      </c>
      <c r="C11" t="s">
        <v>58</v>
      </c>
      <c r="D11" t="s">
        <v>64</v>
      </c>
      <c r="E11">
        <v>8265</v>
      </c>
    </row>
    <row r="12" spans="1:5">
      <c r="A12" t="s">
        <v>15</v>
      </c>
      <c r="B12" t="s">
        <v>56</v>
      </c>
      <c r="C12" t="s">
        <v>59</v>
      </c>
      <c r="D12" t="s">
        <v>64</v>
      </c>
      <c r="E12">
        <v>2466</v>
      </c>
    </row>
    <row r="13" spans="1:5">
      <c r="A13" t="s">
        <v>16</v>
      </c>
      <c r="B13" t="s">
        <v>55</v>
      </c>
      <c r="C13" t="s">
        <v>60</v>
      </c>
      <c r="D13" t="s">
        <v>63</v>
      </c>
      <c r="E13">
        <v>7334</v>
      </c>
    </row>
    <row r="14" spans="1:5">
      <c r="A14" t="s">
        <v>17</v>
      </c>
      <c r="B14" t="s">
        <v>56</v>
      </c>
      <c r="C14" t="s">
        <v>62</v>
      </c>
      <c r="D14" t="s">
        <v>64</v>
      </c>
      <c r="E14">
        <v>6426</v>
      </c>
    </row>
    <row r="15" spans="1:5">
      <c r="A15" t="s">
        <v>18</v>
      </c>
      <c r="B15" t="s">
        <v>56</v>
      </c>
      <c r="C15" t="s">
        <v>60</v>
      </c>
      <c r="D15" t="s">
        <v>63</v>
      </c>
      <c r="E15">
        <v>7578</v>
      </c>
    </row>
    <row r="16" spans="1:5">
      <c r="A16" t="s">
        <v>19</v>
      </c>
      <c r="B16" t="s">
        <v>55</v>
      </c>
      <c r="C16" t="s">
        <v>59</v>
      </c>
      <c r="D16" t="s">
        <v>64</v>
      </c>
      <c r="E16">
        <v>8231</v>
      </c>
    </row>
    <row r="17" spans="1:5">
      <c r="A17" t="s">
        <v>20</v>
      </c>
      <c r="B17" t="s">
        <v>55</v>
      </c>
      <c r="C17" t="s">
        <v>60</v>
      </c>
      <c r="D17" t="s">
        <v>64</v>
      </c>
      <c r="E17">
        <v>5444</v>
      </c>
    </row>
    <row r="18" spans="1:5">
      <c r="A18" t="s">
        <v>21</v>
      </c>
      <c r="B18" t="s">
        <v>56</v>
      </c>
      <c r="C18" t="s">
        <v>58</v>
      </c>
      <c r="D18" t="s">
        <v>63</v>
      </c>
      <c r="E18">
        <v>5171</v>
      </c>
    </row>
    <row r="19" spans="1:5">
      <c r="A19" t="s">
        <v>22</v>
      </c>
      <c r="B19" t="s">
        <v>55</v>
      </c>
      <c r="C19" t="s">
        <v>61</v>
      </c>
      <c r="D19" t="s">
        <v>64</v>
      </c>
      <c r="E19">
        <v>4919</v>
      </c>
    </row>
    <row r="20" spans="1:5">
      <c r="A20" t="s">
        <v>23</v>
      </c>
      <c r="B20" t="s">
        <v>57</v>
      </c>
      <c r="C20" t="s">
        <v>58</v>
      </c>
      <c r="D20" t="s">
        <v>64</v>
      </c>
      <c r="E20">
        <v>9831</v>
      </c>
    </row>
    <row r="21" spans="1:5">
      <c r="A21" t="s">
        <v>24</v>
      </c>
      <c r="B21" t="s">
        <v>56</v>
      </c>
      <c r="C21" t="s">
        <v>58</v>
      </c>
      <c r="D21" t="s">
        <v>63</v>
      </c>
      <c r="E21">
        <v>2130</v>
      </c>
    </row>
    <row r="22" spans="1:5">
      <c r="A22" t="s">
        <v>25</v>
      </c>
      <c r="B22" t="s">
        <v>57</v>
      </c>
      <c r="C22" t="s">
        <v>58</v>
      </c>
      <c r="D22" t="s">
        <v>64</v>
      </c>
      <c r="E22">
        <v>3685</v>
      </c>
    </row>
    <row r="23" spans="1:5">
      <c r="A23" t="s">
        <v>26</v>
      </c>
      <c r="B23" t="s">
        <v>57</v>
      </c>
      <c r="C23" t="s">
        <v>59</v>
      </c>
      <c r="D23" t="s">
        <v>64</v>
      </c>
      <c r="E23">
        <v>9476</v>
      </c>
    </row>
    <row r="24" spans="1:5">
      <c r="A24" t="s">
        <v>27</v>
      </c>
      <c r="B24" t="s">
        <v>55</v>
      </c>
      <c r="C24" t="s">
        <v>59</v>
      </c>
      <c r="D24" t="s">
        <v>64</v>
      </c>
      <c r="E24">
        <v>2769</v>
      </c>
    </row>
    <row r="25" spans="1:5">
      <c r="A25" t="s">
        <v>28</v>
      </c>
      <c r="B25" t="s">
        <v>56</v>
      </c>
      <c r="C25" t="s">
        <v>58</v>
      </c>
      <c r="D25" t="s">
        <v>64</v>
      </c>
      <c r="E25">
        <v>4391</v>
      </c>
    </row>
    <row r="26" spans="1:5">
      <c r="A26" t="s">
        <v>29</v>
      </c>
      <c r="B26" t="s">
        <v>57</v>
      </c>
      <c r="C26" t="s">
        <v>60</v>
      </c>
      <c r="D26" t="s">
        <v>63</v>
      </c>
      <c r="E26">
        <v>7611</v>
      </c>
    </row>
    <row r="27" spans="1:5">
      <c r="A27" t="s">
        <v>30</v>
      </c>
      <c r="B27" t="s">
        <v>55</v>
      </c>
      <c r="C27" t="s">
        <v>58</v>
      </c>
      <c r="D27" t="s">
        <v>63</v>
      </c>
      <c r="E27">
        <v>9581</v>
      </c>
    </row>
    <row r="28" spans="1:5">
      <c r="A28" t="s">
        <v>31</v>
      </c>
      <c r="B28" t="s">
        <v>56</v>
      </c>
      <c r="C28" t="s">
        <v>59</v>
      </c>
      <c r="D28" t="s">
        <v>63</v>
      </c>
      <c r="E28">
        <v>8949</v>
      </c>
    </row>
    <row r="29" spans="1:5">
      <c r="A29" t="s">
        <v>32</v>
      </c>
      <c r="B29" t="s">
        <v>56</v>
      </c>
      <c r="C29" t="s">
        <v>62</v>
      </c>
      <c r="D29" t="s">
        <v>64</v>
      </c>
      <c r="E29">
        <v>4433</v>
      </c>
    </row>
    <row r="30" spans="1:5">
      <c r="A30" t="s">
        <v>33</v>
      </c>
      <c r="B30" t="s">
        <v>57</v>
      </c>
      <c r="C30" t="s">
        <v>58</v>
      </c>
      <c r="D30" t="s">
        <v>64</v>
      </c>
      <c r="E30">
        <v>7311</v>
      </c>
    </row>
    <row r="31" spans="1:5">
      <c r="A31" t="s">
        <v>34</v>
      </c>
      <c r="B31" t="s">
        <v>55</v>
      </c>
      <c r="C31" t="s">
        <v>58</v>
      </c>
      <c r="D31" t="s">
        <v>64</v>
      </c>
      <c r="E31">
        <v>7051</v>
      </c>
    </row>
    <row r="32" spans="1:5">
      <c r="A32" t="s">
        <v>35</v>
      </c>
      <c r="B32" t="s">
        <v>57</v>
      </c>
      <c r="C32" t="s">
        <v>62</v>
      </c>
      <c r="D32" t="s">
        <v>63</v>
      </c>
      <c r="E32">
        <v>8420</v>
      </c>
    </row>
    <row r="33" spans="1:5">
      <c r="A33" t="s">
        <v>36</v>
      </c>
      <c r="B33" t="s">
        <v>57</v>
      </c>
      <c r="C33" t="s">
        <v>58</v>
      </c>
      <c r="D33" t="s">
        <v>63</v>
      </c>
      <c r="E33">
        <v>3184</v>
      </c>
    </row>
    <row r="34" spans="1:5">
      <c r="A34" t="s">
        <v>37</v>
      </c>
      <c r="B34" t="s">
        <v>55</v>
      </c>
      <c r="C34" t="s">
        <v>62</v>
      </c>
      <c r="D34" t="s">
        <v>64</v>
      </c>
      <c r="E34">
        <v>6555</v>
      </c>
    </row>
    <row r="35" spans="1:5">
      <c r="A35" t="s">
        <v>38</v>
      </c>
      <c r="B35" t="s">
        <v>57</v>
      </c>
      <c r="C35" t="s">
        <v>59</v>
      </c>
      <c r="D35" t="s">
        <v>64</v>
      </c>
      <c r="E35">
        <v>5385</v>
      </c>
    </row>
    <row r="36" spans="1:5">
      <c r="A36" t="s">
        <v>39</v>
      </c>
      <c r="B36" t="s">
        <v>55</v>
      </c>
      <c r="C36" t="s">
        <v>58</v>
      </c>
      <c r="D36" t="s">
        <v>63</v>
      </c>
      <c r="E36">
        <v>6117</v>
      </c>
    </row>
    <row r="37" spans="1:5">
      <c r="A37" t="s">
        <v>40</v>
      </c>
      <c r="B37" t="s">
        <v>55</v>
      </c>
      <c r="C37" t="s">
        <v>58</v>
      </c>
      <c r="D37" t="s">
        <v>63</v>
      </c>
      <c r="E37">
        <v>8396</v>
      </c>
    </row>
    <row r="38" spans="1:5">
      <c r="A38" t="s">
        <v>41</v>
      </c>
      <c r="B38" t="s">
        <v>57</v>
      </c>
      <c r="C38" t="s">
        <v>59</v>
      </c>
      <c r="D38" t="s">
        <v>63</v>
      </c>
      <c r="E38">
        <v>6843</v>
      </c>
    </row>
    <row r="39" spans="1:5">
      <c r="A39" t="s">
        <v>42</v>
      </c>
      <c r="B39" t="s">
        <v>55</v>
      </c>
      <c r="C39" t="s">
        <v>62</v>
      </c>
      <c r="D39" t="s">
        <v>64</v>
      </c>
      <c r="E39">
        <v>4904</v>
      </c>
    </row>
    <row r="40" spans="1:5">
      <c r="A40" t="s">
        <v>43</v>
      </c>
      <c r="B40" t="s">
        <v>57</v>
      </c>
      <c r="C40" t="s">
        <v>61</v>
      </c>
      <c r="D40" t="s">
        <v>64</v>
      </c>
      <c r="E40">
        <v>9728</v>
      </c>
    </row>
    <row r="41" spans="1:5">
      <c r="A41" t="s">
        <v>44</v>
      </c>
      <c r="B41" t="s">
        <v>55</v>
      </c>
      <c r="C41" t="s">
        <v>61</v>
      </c>
      <c r="D41" t="s">
        <v>63</v>
      </c>
      <c r="E41">
        <v>2474</v>
      </c>
    </row>
    <row r="42" spans="1:5">
      <c r="A42" t="s">
        <v>45</v>
      </c>
      <c r="B42" t="s">
        <v>57</v>
      </c>
      <c r="C42" t="s">
        <v>61</v>
      </c>
      <c r="D42" t="s">
        <v>63</v>
      </c>
      <c r="E42">
        <v>3082</v>
      </c>
    </row>
    <row r="43" spans="1:5">
      <c r="A43" t="s">
        <v>46</v>
      </c>
      <c r="B43" t="s">
        <v>56</v>
      </c>
      <c r="C43" t="s">
        <v>60</v>
      </c>
      <c r="D43" t="s">
        <v>64</v>
      </c>
      <c r="E43">
        <v>4558</v>
      </c>
    </row>
    <row r="44" spans="1:5">
      <c r="A44" t="s">
        <v>47</v>
      </c>
      <c r="B44" t="s">
        <v>56</v>
      </c>
      <c r="C44" t="s">
        <v>60</v>
      </c>
      <c r="D44" t="s">
        <v>63</v>
      </c>
      <c r="E44">
        <v>9849</v>
      </c>
    </row>
    <row r="45" spans="1:5">
      <c r="A45" t="s">
        <v>48</v>
      </c>
      <c r="B45" t="s">
        <v>56</v>
      </c>
      <c r="C45" t="s">
        <v>62</v>
      </c>
      <c r="D45" t="s">
        <v>64</v>
      </c>
      <c r="E45">
        <v>4047</v>
      </c>
    </row>
    <row r="46" spans="1:5">
      <c r="A46" t="s">
        <v>49</v>
      </c>
      <c r="B46" t="s">
        <v>56</v>
      </c>
      <c r="C46" t="s">
        <v>61</v>
      </c>
      <c r="D46" t="s">
        <v>63</v>
      </c>
      <c r="E46">
        <v>9643</v>
      </c>
    </row>
    <row r="47" spans="1:5">
      <c r="A47" t="s">
        <v>50</v>
      </c>
      <c r="B47" t="s">
        <v>56</v>
      </c>
      <c r="C47" t="s">
        <v>58</v>
      </c>
      <c r="D47" t="s">
        <v>63</v>
      </c>
      <c r="E47">
        <v>4747</v>
      </c>
    </row>
    <row r="48" spans="1:5">
      <c r="A48" t="s">
        <v>51</v>
      </c>
      <c r="B48" t="s">
        <v>56</v>
      </c>
      <c r="C48" t="s">
        <v>59</v>
      </c>
      <c r="D48" t="s">
        <v>64</v>
      </c>
      <c r="E48">
        <v>2975</v>
      </c>
    </row>
    <row r="49" spans="1:5">
      <c r="A49" t="s">
        <v>52</v>
      </c>
      <c r="B49" t="s">
        <v>56</v>
      </c>
      <c r="C49" t="s">
        <v>62</v>
      </c>
      <c r="D49" t="s">
        <v>64</v>
      </c>
      <c r="E49">
        <v>3806</v>
      </c>
    </row>
    <row r="50" spans="1:5">
      <c r="A50" t="s">
        <v>53</v>
      </c>
      <c r="B50" t="s">
        <v>55</v>
      </c>
      <c r="C50" t="s">
        <v>59</v>
      </c>
      <c r="D50" t="s">
        <v>63</v>
      </c>
      <c r="E50">
        <v>2189</v>
      </c>
    </row>
    <row r="51" spans="1:5">
      <c r="A51" t="s">
        <v>54</v>
      </c>
      <c r="B51" t="s">
        <v>55</v>
      </c>
      <c r="C51" t="s">
        <v>59</v>
      </c>
      <c r="D51" t="s">
        <v>63</v>
      </c>
      <c r="E51">
        <v>9101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01"/>
  <sheetViews>
    <sheetView topLeftCell="I1" workbookViewId="0">
      <selection activeCell="P2" sqref="P2"/>
    </sheetView>
  </sheetViews>
  <sheetFormatPr defaultRowHeight="14.4"/>
  <cols>
    <col min="1" max="1" width="27.88671875" customWidth="1"/>
    <col min="2" max="2" width="32.33203125" customWidth="1"/>
    <col min="3" max="3" width="27.77734375" customWidth="1"/>
    <col min="4" max="4" width="20.33203125" customWidth="1"/>
    <col min="5" max="5" width="31.6640625" customWidth="1"/>
    <col min="6" max="6" width="21.44140625" customWidth="1"/>
    <col min="7" max="7" width="21.21875" customWidth="1"/>
    <col min="8" max="8" width="26.44140625" customWidth="1"/>
    <col min="9" max="9" width="24.77734375" customWidth="1"/>
    <col min="10" max="10" width="16.5546875" customWidth="1"/>
    <col min="11" max="11" width="14.5546875" customWidth="1"/>
    <col min="12" max="12" width="13.88671875" customWidth="1"/>
    <col min="13" max="13" width="12.21875" customWidth="1"/>
    <col min="14" max="14" width="12.5546875" customWidth="1"/>
    <col min="16" max="16" width="11.5546875" customWidth="1"/>
    <col min="17" max="17" width="11.44140625" customWidth="1"/>
    <col min="18" max="18" width="19.5546875" customWidth="1"/>
  </cols>
  <sheetData>
    <row r="1" spans="1:18" s="2" customFormat="1">
      <c r="A1" s="2" t="s">
        <v>65</v>
      </c>
      <c r="B1" s="2" t="s">
        <v>0</v>
      </c>
      <c r="C1" s="2" t="s">
        <v>66</v>
      </c>
      <c r="D1" s="2" t="s">
        <v>67</v>
      </c>
      <c r="E1" s="2" t="s">
        <v>68</v>
      </c>
      <c r="F1" s="2" t="s">
        <v>69</v>
      </c>
      <c r="G1" s="2" t="s">
        <v>70</v>
      </c>
      <c r="H1" s="2" t="s">
        <v>71</v>
      </c>
      <c r="I1" s="2" t="s">
        <v>72</v>
      </c>
      <c r="J1" s="2" t="s">
        <v>683</v>
      </c>
      <c r="K1" s="2" t="s">
        <v>3</v>
      </c>
      <c r="L1" s="2" t="s">
        <v>684</v>
      </c>
      <c r="M1" s="2" t="s">
        <v>685</v>
      </c>
      <c r="N1" s="2" t="s">
        <v>686</v>
      </c>
      <c r="O1" s="2" t="s">
        <v>687</v>
      </c>
      <c r="P1" s="2" t="s">
        <v>688</v>
      </c>
      <c r="Q1" s="2" t="s">
        <v>689</v>
      </c>
      <c r="R1" s="2" t="s">
        <v>690</v>
      </c>
    </row>
    <row r="2" spans="1:18">
      <c r="A2" t="s">
        <v>73</v>
      </c>
      <c r="B2" t="s">
        <v>54</v>
      </c>
      <c r="C2" s="1">
        <v>45481.243055555547</v>
      </c>
      <c r="D2">
        <v>19618</v>
      </c>
      <c r="E2" t="s">
        <v>62</v>
      </c>
      <c r="F2" t="s">
        <v>373</v>
      </c>
      <c r="G2" t="s">
        <v>375</v>
      </c>
      <c r="H2" t="s">
        <v>379</v>
      </c>
      <c r="I2" t="s">
        <v>384</v>
      </c>
      <c r="J2" t="str">
        <f>VLOOKUP(B2, Customer_Info!$A$2:$F$100, 3, FALSE)</f>
        <v>Canada</v>
      </c>
      <c r="K2" t="str">
        <f>VLOOKUP(B2, Customer_Info!$A$2:$F$100, 4, FALSE)</f>
        <v>Mobile</v>
      </c>
      <c r="L2">
        <f>VLOOKUP(B2, Customer_Info!$A$2:$F$100, 5, FALSE)</f>
        <v>9101</v>
      </c>
      <c r="M2">
        <f>IF(D2&gt;2*L2,1,0)</f>
        <v>1</v>
      </c>
      <c r="N2">
        <f>IF(E2&lt;&gt;J2,1,0)</f>
        <v>1</v>
      </c>
      <c r="O2">
        <f>IF(F2&lt;&gt;K2,1,0)</f>
        <v>1</v>
      </c>
      <c r="P2">
        <f>IF(OR(HOUR(C2)&lt;4,HOUR(C2)&gt;23),1,0)</f>
        <v>0</v>
      </c>
      <c r="Q2">
        <f>M2+N2+O2+P2</f>
        <v>3</v>
      </c>
      <c r="R2" t="str">
        <f>IF(Q2&gt;=3, "High Risk", IF(Q2=2, "Medium Risk", "Low Risk"))</f>
        <v>High Risk</v>
      </c>
    </row>
    <row r="3" spans="1:18">
      <c r="A3" t="s">
        <v>74</v>
      </c>
      <c r="B3" t="s">
        <v>37</v>
      </c>
      <c r="C3" s="1">
        <v>45495.602777777778</v>
      </c>
      <c r="D3">
        <v>3505</v>
      </c>
      <c r="E3" t="s">
        <v>61</v>
      </c>
      <c r="F3" t="s">
        <v>373</v>
      </c>
      <c r="G3" t="s">
        <v>376</v>
      </c>
      <c r="H3" t="s">
        <v>380</v>
      </c>
      <c r="I3" t="s">
        <v>385</v>
      </c>
      <c r="J3" t="str">
        <f>VLOOKUP(B3, Customer_Info!$A$2:$F$100, 3, FALSE)</f>
        <v>USA</v>
      </c>
      <c r="K3" t="str">
        <f>VLOOKUP(B3, Customer_Info!$A$2:$F$100, 4, FALSE)</f>
        <v>Web</v>
      </c>
      <c r="L3">
        <f>VLOOKUP(B3, Customer_Info!$A$2:$F$100, 5, FALSE)</f>
        <v>6555</v>
      </c>
      <c r="M3">
        <f t="shared" ref="M3:M66" si="0">IF(D3&gt;2*L3,1,0)</f>
        <v>0</v>
      </c>
      <c r="N3">
        <f t="shared" ref="N3:N66" si="1">IF(E3&lt;&gt;J3,1,0)</f>
        <v>1</v>
      </c>
      <c r="O3">
        <f t="shared" ref="O3:O66" si="2">IF(F3&lt;&gt;K3,1,0)</f>
        <v>1</v>
      </c>
      <c r="P3">
        <f t="shared" ref="P3:P66" si="3">IF(OR(HOUR(C3)&lt;4,HOUR(C3)&gt;23),1,0)</f>
        <v>0</v>
      </c>
      <c r="Q3">
        <f t="shared" ref="Q3:Q66" si="4">M3+N3+O3+P3</f>
        <v>2</v>
      </c>
      <c r="R3" t="str">
        <f t="shared" ref="R3:R66" si="5">IF(Q3&gt;=3, "High Risk", IF(Q3=2, "Medium Risk", "Low Risk"))</f>
        <v>Medium Risk</v>
      </c>
    </row>
    <row r="4" spans="1:18">
      <c r="A4" t="s">
        <v>75</v>
      </c>
      <c r="B4" t="s">
        <v>26</v>
      </c>
      <c r="C4" s="1">
        <v>45494.482638888891</v>
      </c>
      <c r="D4">
        <v>2399</v>
      </c>
      <c r="E4" t="s">
        <v>59</v>
      </c>
      <c r="F4" t="s">
        <v>63</v>
      </c>
      <c r="G4" t="s">
        <v>375</v>
      </c>
      <c r="H4" t="s">
        <v>381</v>
      </c>
      <c r="I4" t="s">
        <v>386</v>
      </c>
      <c r="J4" t="str">
        <f>VLOOKUP(B4, Customer_Info!$A$2:$F$100, 3, FALSE)</f>
        <v>Canada</v>
      </c>
      <c r="K4" t="str">
        <f>VLOOKUP(B4, Customer_Info!$A$2:$F$100, 4, FALSE)</f>
        <v>Web</v>
      </c>
      <c r="L4">
        <f>VLOOKUP(B4, Customer_Info!$A$2:$F$100, 5, FALSE)</f>
        <v>9476</v>
      </c>
      <c r="M4">
        <f t="shared" si="0"/>
        <v>0</v>
      </c>
      <c r="N4">
        <f t="shared" si="1"/>
        <v>0</v>
      </c>
      <c r="O4">
        <f t="shared" si="2"/>
        <v>1</v>
      </c>
      <c r="P4">
        <f t="shared" si="3"/>
        <v>0</v>
      </c>
      <c r="Q4">
        <f t="shared" si="4"/>
        <v>1</v>
      </c>
      <c r="R4" t="str">
        <f t="shared" si="5"/>
        <v>Low Risk</v>
      </c>
    </row>
    <row r="5" spans="1:18">
      <c r="A5" t="s">
        <v>76</v>
      </c>
      <c r="B5" t="s">
        <v>30</v>
      </c>
      <c r="C5" s="1">
        <v>45485.79583333333</v>
      </c>
      <c r="D5">
        <v>1767</v>
      </c>
      <c r="E5" t="s">
        <v>61</v>
      </c>
      <c r="F5" t="s">
        <v>63</v>
      </c>
      <c r="G5" t="s">
        <v>377</v>
      </c>
      <c r="H5" t="s">
        <v>379</v>
      </c>
      <c r="I5" t="s">
        <v>387</v>
      </c>
      <c r="J5" t="str">
        <f>VLOOKUP(B5, Customer_Info!$A$2:$F$100, 3, FALSE)</f>
        <v>India</v>
      </c>
      <c r="K5" t="str">
        <f>VLOOKUP(B5, Customer_Info!$A$2:$F$100, 4, FALSE)</f>
        <v>Mobile</v>
      </c>
      <c r="L5">
        <f>VLOOKUP(B5, Customer_Info!$A$2:$F$100, 5, FALSE)</f>
        <v>9581</v>
      </c>
      <c r="M5">
        <f t="shared" si="0"/>
        <v>0</v>
      </c>
      <c r="N5">
        <f t="shared" si="1"/>
        <v>1</v>
      </c>
      <c r="O5">
        <f t="shared" si="2"/>
        <v>0</v>
      </c>
      <c r="P5">
        <f t="shared" si="3"/>
        <v>0</v>
      </c>
      <c r="Q5">
        <f t="shared" si="4"/>
        <v>1</v>
      </c>
      <c r="R5" t="str">
        <f t="shared" si="5"/>
        <v>Low Risk</v>
      </c>
    </row>
    <row r="6" spans="1:18">
      <c r="A6" t="s">
        <v>77</v>
      </c>
      <c r="B6" t="s">
        <v>11</v>
      </c>
      <c r="C6" s="1">
        <v>45485.252083333333</v>
      </c>
      <c r="D6">
        <v>18412</v>
      </c>
      <c r="E6" t="s">
        <v>60</v>
      </c>
      <c r="F6" t="s">
        <v>63</v>
      </c>
      <c r="G6" t="s">
        <v>378</v>
      </c>
      <c r="H6" t="s">
        <v>379</v>
      </c>
      <c r="I6" t="s">
        <v>388</v>
      </c>
      <c r="J6" t="str">
        <f>VLOOKUP(B6, Customer_Info!$A$2:$F$100, 3, FALSE)</f>
        <v>Bangladesh</v>
      </c>
      <c r="K6" t="str">
        <f>VLOOKUP(B6, Customer_Info!$A$2:$F$100, 4, FALSE)</f>
        <v>Mobile</v>
      </c>
      <c r="L6">
        <f>VLOOKUP(B6, Customer_Info!$A$2:$F$100, 5, FALSE)</f>
        <v>5772</v>
      </c>
      <c r="M6">
        <f t="shared" si="0"/>
        <v>1</v>
      </c>
      <c r="N6">
        <f t="shared" si="1"/>
        <v>1</v>
      </c>
      <c r="O6">
        <f t="shared" si="2"/>
        <v>0</v>
      </c>
      <c r="P6">
        <f t="shared" si="3"/>
        <v>0</v>
      </c>
      <c r="Q6">
        <f t="shared" si="4"/>
        <v>2</v>
      </c>
      <c r="R6" t="str">
        <f t="shared" si="5"/>
        <v>Medium Risk</v>
      </c>
    </row>
    <row r="7" spans="1:18">
      <c r="A7" t="s">
        <v>78</v>
      </c>
      <c r="B7" t="s">
        <v>16</v>
      </c>
      <c r="C7" s="1">
        <v>45503.020138888889</v>
      </c>
      <c r="D7">
        <v>11894</v>
      </c>
      <c r="E7" t="s">
        <v>60</v>
      </c>
      <c r="F7" t="s">
        <v>374</v>
      </c>
      <c r="G7" t="s">
        <v>377</v>
      </c>
      <c r="H7" t="s">
        <v>382</v>
      </c>
      <c r="I7" t="s">
        <v>389</v>
      </c>
      <c r="J7" t="str">
        <f>VLOOKUP(B7, Customer_Info!$A$2:$F$100, 3, FALSE)</f>
        <v>UK</v>
      </c>
      <c r="K7" t="str">
        <f>VLOOKUP(B7, Customer_Info!$A$2:$F$100, 4, FALSE)</f>
        <v>Mobile</v>
      </c>
      <c r="L7">
        <f>VLOOKUP(B7, Customer_Info!$A$2:$F$100, 5, FALSE)</f>
        <v>7334</v>
      </c>
      <c r="M7">
        <f t="shared" si="0"/>
        <v>0</v>
      </c>
      <c r="N7">
        <f t="shared" si="1"/>
        <v>0</v>
      </c>
      <c r="O7">
        <f t="shared" si="2"/>
        <v>1</v>
      </c>
      <c r="P7">
        <f t="shared" si="3"/>
        <v>1</v>
      </c>
      <c r="Q7">
        <f t="shared" si="4"/>
        <v>2</v>
      </c>
      <c r="R7" t="str">
        <f t="shared" si="5"/>
        <v>Medium Risk</v>
      </c>
    </row>
    <row r="8" spans="1:18">
      <c r="A8" t="s">
        <v>79</v>
      </c>
      <c r="B8" t="s">
        <v>21</v>
      </c>
      <c r="C8" s="1">
        <v>45486.620138888888</v>
      </c>
      <c r="D8">
        <v>4056</v>
      </c>
      <c r="E8" t="s">
        <v>58</v>
      </c>
      <c r="F8" t="s">
        <v>63</v>
      </c>
      <c r="G8" t="s">
        <v>376</v>
      </c>
      <c r="H8" t="s">
        <v>380</v>
      </c>
      <c r="I8" t="s">
        <v>390</v>
      </c>
      <c r="J8" t="str">
        <f>VLOOKUP(B8, Customer_Info!$A$2:$F$100, 3, FALSE)</f>
        <v>India</v>
      </c>
      <c r="K8" t="str">
        <f>VLOOKUP(B8, Customer_Info!$A$2:$F$100, 4, FALSE)</f>
        <v>Mobile</v>
      </c>
      <c r="L8">
        <f>VLOOKUP(B8, Customer_Info!$A$2:$F$100, 5, FALSE)</f>
        <v>5171</v>
      </c>
      <c r="M8">
        <f t="shared" si="0"/>
        <v>0</v>
      </c>
      <c r="N8">
        <f t="shared" si="1"/>
        <v>0</v>
      </c>
      <c r="O8">
        <f t="shared" si="2"/>
        <v>0</v>
      </c>
      <c r="P8">
        <f t="shared" si="3"/>
        <v>0</v>
      </c>
      <c r="Q8">
        <f t="shared" si="4"/>
        <v>0</v>
      </c>
      <c r="R8" t="str">
        <f t="shared" si="5"/>
        <v>Low Risk</v>
      </c>
    </row>
    <row r="9" spans="1:18">
      <c r="A9" t="s">
        <v>80</v>
      </c>
      <c r="B9" t="s">
        <v>34</v>
      </c>
      <c r="C9" s="1">
        <v>45497.724305555559</v>
      </c>
      <c r="D9">
        <v>4390</v>
      </c>
      <c r="E9" t="s">
        <v>61</v>
      </c>
      <c r="F9" t="s">
        <v>63</v>
      </c>
      <c r="G9" t="s">
        <v>376</v>
      </c>
      <c r="H9" t="s">
        <v>379</v>
      </c>
      <c r="I9" t="s">
        <v>391</v>
      </c>
      <c r="J9" t="str">
        <f>VLOOKUP(B9, Customer_Info!$A$2:$F$100, 3, FALSE)</f>
        <v>India</v>
      </c>
      <c r="K9" t="str">
        <f>VLOOKUP(B9, Customer_Info!$A$2:$F$100, 4, FALSE)</f>
        <v>Web</v>
      </c>
      <c r="L9">
        <f>VLOOKUP(B9, Customer_Info!$A$2:$F$100, 5, FALSE)</f>
        <v>7051</v>
      </c>
      <c r="M9">
        <f t="shared" si="0"/>
        <v>0</v>
      </c>
      <c r="N9">
        <f t="shared" si="1"/>
        <v>1</v>
      </c>
      <c r="O9">
        <f t="shared" si="2"/>
        <v>1</v>
      </c>
      <c r="P9">
        <f t="shared" si="3"/>
        <v>0</v>
      </c>
      <c r="Q9">
        <f t="shared" si="4"/>
        <v>2</v>
      </c>
      <c r="R9" t="str">
        <f t="shared" si="5"/>
        <v>Medium Risk</v>
      </c>
    </row>
    <row r="10" spans="1:18">
      <c r="A10" t="s">
        <v>81</v>
      </c>
      <c r="B10" t="s">
        <v>16</v>
      </c>
      <c r="C10" s="1">
        <v>45496.054166666669</v>
      </c>
      <c r="D10">
        <v>9338</v>
      </c>
      <c r="E10" t="s">
        <v>58</v>
      </c>
      <c r="F10" t="s">
        <v>373</v>
      </c>
      <c r="G10" t="s">
        <v>377</v>
      </c>
      <c r="H10" t="s">
        <v>381</v>
      </c>
      <c r="I10" t="s">
        <v>392</v>
      </c>
      <c r="J10" t="str">
        <f>VLOOKUP(B10, Customer_Info!$A$2:$F$100, 3, FALSE)</f>
        <v>UK</v>
      </c>
      <c r="K10" t="str">
        <f>VLOOKUP(B10, Customer_Info!$A$2:$F$100, 4, FALSE)</f>
        <v>Mobile</v>
      </c>
      <c r="L10">
        <f>VLOOKUP(B10, Customer_Info!$A$2:$F$100, 5, FALSE)</f>
        <v>7334</v>
      </c>
      <c r="M10">
        <f t="shared" si="0"/>
        <v>0</v>
      </c>
      <c r="N10">
        <f t="shared" si="1"/>
        <v>1</v>
      </c>
      <c r="O10">
        <f t="shared" si="2"/>
        <v>1</v>
      </c>
      <c r="P10">
        <f t="shared" si="3"/>
        <v>1</v>
      </c>
      <c r="Q10">
        <f t="shared" si="4"/>
        <v>3</v>
      </c>
      <c r="R10" t="str">
        <f t="shared" si="5"/>
        <v>High Risk</v>
      </c>
    </row>
    <row r="11" spans="1:18">
      <c r="A11" t="s">
        <v>82</v>
      </c>
      <c r="B11" t="s">
        <v>16</v>
      </c>
      <c r="C11" s="1">
        <v>45502.523611111108</v>
      </c>
      <c r="D11">
        <v>15002</v>
      </c>
      <c r="E11" t="s">
        <v>62</v>
      </c>
      <c r="F11" t="s">
        <v>64</v>
      </c>
      <c r="G11" t="s">
        <v>376</v>
      </c>
      <c r="H11" t="s">
        <v>381</v>
      </c>
      <c r="I11" t="s">
        <v>393</v>
      </c>
      <c r="J11" t="str">
        <f>VLOOKUP(B11, Customer_Info!$A$2:$F$100, 3, FALSE)</f>
        <v>UK</v>
      </c>
      <c r="K11" t="str">
        <f>VLOOKUP(B11, Customer_Info!$A$2:$F$100, 4, FALSE)</f>
        <v>Mobile</v>
      </c>
      <c r="L11">
        <f>VLOOKUP(B11, Customer_Info!$A$2:$F$100, 5, FALSE)</f>
        <v>7334</v>
      </c>
      <c r="M11">
        <f t="shared" si="0"/>
        <v>1</v>
      </c>
      <c r="N11">
        <f t="shared" si="1"/>
        <v>1</v>
      </c>
      <c r="O11">
        <f t="shared" si="2"/>
        <v>1</v>
      </c>
      <c r="P11">
        <f t="shared" si="3"/>
        <v>0</v>
      </c>
      <c r="Q11">
        <f t="shared" si="4"/>
        <v>3</v>
      </c>
      <c r="R11" t="str">
        <f t="shared" si="5"/>
        <v>High Risk</v>
      </c>
    </row>
    <row r="12" spans="1:18">
      <c r="A12" t="s">
        <v>83</v>
      </c>
      <c r="B12" t="s">
        <v>8</v>
      </c>
      <c r="C12" s="1">
        <v>45484.888194444437</v>
      </c>
      <c r="D12">
        <v>11127</v>
      </c>
      <c r="E12" t="s">
        <v>61</v>
      </c>
      <c r="F12" t="s">
        <v>64</v>
      </c>
      <c r="G12" t="s">
        <v>376</v>
      </c>
      <c r="H12" t="s">
        <v>379</v>
      </c>
      <c r="I12" t="s">
        <v>394</v>
      </c>
      <c r="J12" t="str">
        <f>VLOOKUP(B12, Customer_Info!$A$2:$F$100, 3, FALSE)</f>
        <v>Canada</v>
      </c>
      <c r="K12" t="str">
        <f>VLOOKUP(B12, Customer_Info!$A$2:$F$100, 4, FALSE)</f>
        <v>Web</v>
      </c>
      <c r="L12">
        <f>VLOOKUP(B12, Customer_Info!$A$2:$F$100, 5, FALSE)</f>
        <v>7390</v>
      </c>
      <c r="M12">
        <f t="shared" si="0"/>
        <v>0</v>
      </c>
      <c r="N12">
        <f t="shared" si="1"/>
        <v>1</v>
      </c>
      <c r="O12">
        <f t="shared" si="2"/>
        <v>0</v>
      </c>
      <c r="P12">
        <f t="shared" si="3"/>
        <v>0</v>
      </c>
      <c r="Q12">
        <f t="shared" si="4"/>
        <v>1</v>
      </c>
      <c r="R12" t="str">
        <f t="shared" si="5"/>
        <v>Low Risk</v>
      </c>
    </row>
    <row r="13" spans="1:18">
      <c r="A13" t="s">
        <v>84</v>
      </c>
      <c r="B13" t="s">
        <v>36</v>
      </c>
      <c r="C13" s="1">
        <v>45486.49722222222</v>
      </c>
      <c r="D13">
        <v>9292</v>
      </c>
      <c r="E13" t="s">
        <v>62</v>
      </c>
      <c r="F13" t="s">
        <v>374</v>
      </c>
      <c r="G13" t="s">
        <v>375</v>
      </c>
      <c r="H13" t="s">
        <v>383</v>
      </c>
      <c r="I13" t="s">
        <v>395</v>
      </c>
      <c r="J13" t="str">
        <f>VLOOKUP(B13, Customer_Info!$A$2:$F$100, 3, FALSE)</f>
        <v>India</v>
      </c>
      <c r="K13" t="str">
        <f>VLOOKUP(B13, Customer_Info!$A$2:$F$100, 4, FALSE)</f>
        <v>Mobile</v>
      </c>
      <c r="L13">
        <f>VLOOKUP(B13, Customer_Info!$A$2:$F$100, 5, FALSE)</f>
        <v>3184</v>
      </c>
      <c r="M13">
        <f t="shared" si="0"/>
        <v>1</v>
      </c>
      <c r="N13">
        <f t="shared" si="1"/>
        <v>1</v>
      </c>
      <c r="O13">
        <f t="shared" si="2"/>
        <v>1</v>
      </c>
      <c r="P13">
        <f t="shared" si="3"/>
        <v>0</v>
      </c>
      <c r="Q13">
        <f t="shared" si="4"/>
        <v>3</v>
      </c>
      <c r="R13" t="str">
        <f t="shared" si="5"/>
        <v>High Risk</v>
      </c>
    </row>
    <row r="14" spans="1:18">
      <c r="A14" t="s">
        <v>85</v>
      </c>
      <c r="B14" t="s">
        <v>16</v>
      </c>
      <c r="C14" s="1">
        <v>45494.018750000003</v>
      </c>
      <c r="D14">
        <v>11055</v>
      </c>
      <c r="E14" t="s">
        <v>60</v>
      </c>
      <c r="F14" t="s">
        <v>373</v>
      </c>
      <c r="G14" t="s">
        <v>375</v>
      </c>
      <c r="H14" t="s">
        <v>380</v>
      </c>
      <c r="I14" t="s">
        <v>396</v>
      </c>
      <c r="J14" t="str">
        <f>VLOOKUP(B14, Customer_Info!$A$2:$F$100, 3, FALSE)</f>
        <v>UK</v>
      </c>
      <c r="K14" t="str">
        <f>VLOOKUP(B14, Customer_Info!$A$2:$F$100, 4, FALSE)</f>
        <v>Mobile</v>
      </c>
      <c r="L14">
        <f>VLOOKUP(B14, Customer_Info!$A$2:$F$100, 5, FALSE)</f>
        <v>7334</v>
      </c>
      <c r="M14">
        <f t="shared" si="0"/>
        <v>0</v>
      </c>
      <c r="N14">
        <f t="shared" si="1"/>
        <v>0</v>
      </c>
      <c r="O14">
        <f t="shared" si="2"/>
        <v>1</v>
      </c>
      <c r="P14">
        <f t="shared" si="3"/>
        <v>1</v>
      </c>
      <c r="Q14">
        <f t="shared" si="4"/>
        <v>2</v>
      </c>
      <c r="R14" t="str">
        <f t="shared" si="5"/>
        <v>Medium Risk</v>
      </c>
    </row>
    <row r="15" spans="1:18">
      <c r="A15" t="s">
        <v>86</v>
      </c>
      <c r="B15" t="s">
        <v>50</v>
      </c>
      <c r="C15" s="1">
        <v>45477.525694444441</v>
      </c>
      <c r="D15">
        <v>10753</v>
      </c>
      <c r="E15" t="s">
        <v>62</v>
      </c>
      <c r="F15" t="s">
        <v>373</v>
      </c>
      <c r="G15" t="s">
        <v>377</v>
      </c>
      <c r="H15" t="s">
        <v>381</v>
      </c>
      <c r="I15" t="s">
        <v>397</v>
      </c>
      <c r="J15" t="str">
        <f>VLOOKUP(B15, Customer_Info!$A$2:$F$100, 3, FALSE)</f>
        <v>India</v>
      </c>
      <c r="K15" t="str">
        <f>VLOOKUP(B15, Customer_Info!$A$2:$F$100, 4, FALSE)</f>
        <v>Mobile</v>
      </c>
      <c r="L15">
        <f>VLOOKUP(B15, Customer_Info!$A$2:$F$100, 5, FALSE)</f>
        <v>4747</v>
      </c>
      <c r="M15">
        <f t="shared" si="0"/>
        <v>1</v>
      </c>
      <c r="N15">
        <f t="shared" si="1"/>
        <v>1</v>
      </c>
      <c r="O15">
        <f t="shared" si="2"/>
        <v>1</v>
      </c>
      <c r="P15">
        <f t="shared" si="3"/>
        <v>0</v>
      </c>
      <c r="Q15">
        <f t="shared" si="4"/>
        <v>3</v>
      </c>
      <c r="R15" t="str">
        <f t="shared" si="5"/>
        <v>High Risk</v>
      </c>
    </row>
    <row r="16" spans="1:18">
      <c r="A16" t="s">
        <v>87</v>
      </c>
      <c r="B16" t="s">
        <v>47</v>
      </c>
      <c r="C16" s="1">
        <v>45487.003472222219</v>
      </c>
      <c r="D16">
        <v>8933</v>
      </c>
      <c r="E16" t="s">
        <v>61</v>
      </c>
      <c r="F16" t="s">
        <v>373</v>
      </c>
      <c r="G16" t="s">
        <v>378</v>
      </c>
      <c r="H16" t="s">
        <v>383</v>
      </c>
      <c r="I16" t="s">
        <v>398</v>
      </c>
      <c r="J16" t="str">
        <f>VLOOKUP(B16, Customer_Info!$A$2:$F$100, 3, FALSE)</f>
        <v>UK</v>
      </c>
      <c r="K16" t="str">
        <f>VLOOKUP(B16, Customer_Info!$A$2:$F$100, 4, FALSE)</f>
        <v>Mobile</v>
      </c>
      <c r="L16">
        <f>VLOOKUP(B16, Customer_Info!$A$2:$F$100, 5, FALSE)</f>
        <v>9849</v>
      </c>
      <c r="M16">
        <f t="shared" si="0"/>
        <v>0</v>
      </c>
      <c r="N16">
        <f t="shared" si="1"/>
        <v>1</v>
      </c>
      <c r="O16">
        <f t="shared" si="2"/>
        <v>1</v>
      </c>
      <c r="P16">
        <f t="shared" si="3"/>
        <v>1</v>
      </c>
      <c r="Q16">
        <f t="shared" si="4"/>
        <v>3</v>
      </c>
      <c r="R16" t="str">
        <f t="shared" si="5"/>
        <v>High Risk</v>
      </c>
    </row>
    <row r="17" spans="1:18">
      <c r="A17" t="s">
        <v>88</v>
      </c>
      <c r="B17" t="s">
        <v>8</v>
      </c>
      <c r="C17" s="1">
        <v>45484.671527777777</v>
      </c>
      <c r="D17">
        <v>10733</v>
      </c>
      <c r="E17" t="s">
        <v>58</v>
      </c>
      <c r="F17" t="s">
        <v>373</v>
      </c>
      <c r="G17" t="s">
        <v>378</v>
      </c>
      <c r="H17" t="s">
        <v>381</v>
      </c>
      <c r="I17" t="s">
        <v>399</v>
      </c>
      <c r="J17" t="str">
        <f>VLOOKUP(B17, Customer_Info!$A$2:$F$100, 3, FALSE)</f>
        <v>Canada</v>
      </c>
      <c r="K17" t="str">
        <f>VLOOKUP(B17, Customer_Info!$A$2:$F$100, 4, FALSE)</f>
        <v>Web</v>
      </c>
      <c r="L17">
        <f>VLOOKUP(B17, Customer_Info!$A$2:$F$100, 5, FALSE)</f>
        <v>7390</v>
      </c>
      <c r="M17">
        <f t="shared" si="0"/>
        <v>0</v>
      </c>
      <c r="N17">
        <f t="shared" si="1"/>
        <v>1</v>
      </c>
      <c r="O17">
        <f t="shared" si="2"/>
        <v>1</v>
      </c>
      <c r="P17">
        <f t="shared" si="3"/>
        <v>0</v>
      </c>
      <c r="Q17">
        <f t="shared" si="4"/>
        <v>2</v>
      </c>
      <c r="R17" t="str">
        <f t="shared" si="5"/>
        <v>Medium Risk</v>
      </c>
    </row>
    <row r="18" spans="1:18">
      <c r="A18" t="s">
        <v>89</v>
      </c>
      <c r="B18" t="s">
        <v>16</v>
      </c>
      <c r="C18" s="1">
        <v>45486.365972222222</v>
      </c>
      <c r="D18">
        <v>11516</v>
      </c>
      <c r="E18" t="s">
        <v>58</v>
      </c>
      <c r="F18" t="s">
        <v>374</v>
      </c>
      <c r="G18" t="s">
        <v>377</v>
      </c>
      <c r="H18" t="s">
        <v>379</v>
      </c>
      <c r="I18" t="s">
        <v>400</v>
      </c>
      <c r="J18" t="str">
        <f>VLOOKUP(B18, Customer_Info!$A$2:$F$100, 3, FALSE)</f>
        <v>UK</v>
      </c>
      <c r="K18" t="str">
        <f>VLOOKUP(B18, Customer_Info!$A$2:$F$100, 4, FALSE)</f>
        <v>Mobile</v>
      </c>
      <c r="L18">
        <f>VLOOKUP(B18, Customer_Info!$A$2:$F$100, 5, FALSE)</f>
        <v>7334</v>
      </c>
      <c r="M18">
        <f t="shared" si="0"/>
        <v>0</v>
      </c>
      <c r="N18">
        <f t="shared" si="1"/>
        <v>1</v>
      </c>
      <c r="O18">
        <f t="shared" si="2"/>
        <v>1</v>
      </c>
      <c r="P18">
        <f t="shared" si="3"/>
        <v>0</v>
      </c>
      <c r="Q18">
        <f t="shared" si="4"/>
        <v>2</v>
      </c>
      <c r="R18" t="str">
        <f t="shared" si="5"/>
        <v>Medium Risk</v>
      </c>
    </row>
    <row r="19" spans="1:18">
      <c r="A19" t="s">
        <v>90</v>
      </c>
      <c r="B19" t="s">
        <v>38</v>
      </c>
      <c r="C19" s="1">
        <v>45489.284722222219</v>
      </c>
      <c r="D19">
        <v>3112</v>
      </c>
      <c r="E19" t="s">
        <v>59</v>
      </c>
      <c r="F19" t="s">
        <v>373</v>
      </c>
      <c r="G19" t="s">
        <v>375</v>
      </c>
      <c r="H19" t="s">
        <v>383</v>
      </c>
      <c r="I19" t="s">
        <v>401</v>
      </c>
      <c r="J19" t="str">
        <f>VLOOKUP(B19, Customer_Info!$A$2:$F$100, 3, FALSE)</f>
        <v>Canada</v>
      </c>
      <c r="K19" t="str">
        <f>VLOOKUP(B19, Customer_Info!$A$2:$F$100, 4, FALSE)</f>
        <v>Web</v>
      </c>
      <c r="L19">
        <f>VLOOKUP(B19, Customer_Info!$A$2:$F$100, 5, FALSE)</f>
        <v>5385</v>
      </c>
      <c r="M19">
        <f t="shared" si="0"/>
        <v>0</v>
      </c>
      <c r="N19">
        <f t="shared" si="1"/>
        <v>0</v>
      </c>
      <c r="O19">
        <f t="shared" si="2"/>
        <v>1</v>
      </c>
      <c r="P19">
        <f t="shared" si="3"/>
        <v>0</v>
      </c>
      <c r="Q19">
        <f t="shared" si="4"/>
        <v>1</v>
      </c>
      <c r="R19" t="str">
        <f t="shared" si="5"/>
        <v>Low Risk</v>
      </c>
    </row>
    <row r="20" spans="1:18">
      <c r="A20" t="s">
        <v>91</v>
      </c>
      <c r="B20" t="s">
        <v>15</v>
      </c>
      <c r="C20" s="1">
        <v>45488.55</v>
      </c>
      <c r="D20">
        <v>16287</v>
      </c>
      <c r="E20" t="s">
        <v>61</v>
      </c>
      <c r="F20" t="s">
        <v>374</v>
      </c>
      <c r="G20" t="s">
        <v>376</v>
      </c>
      <c r="H20" t="s">
        <v>380</v>
      </c>
      <c r="I20" t="s">
        <v>402</v>
      </c>
      <c r="J20" t="str">
        <f>VLOOKUP(B20, Customer_Info!$A$2:$F$100, 3, FALSE)</f>
        <v>Canada</v>
      </c>
      <c r="K20" t="str">
        <f>VLOOKUP(B20, Customer_Info!$A$2:$F$100, 4, FALSE)</f>
        <v>Web</v>
      </c>
      <c r="L20">
        <f>VLOOKUP(B20, Customer_Info!$A$2:$F$100, 5, FALSE)</f>
        <v>2466</v>
      </c>
      <c r="M20">
        <f t="shared" si="0"/>
        <v>1</v>
      </c>
      <c r="N20">
        <f t="shared" si="1"/>
        <v>1</v>
      </c>
      <c r="O20">
        <f t="shared" si="2"/>
        <v>1</v>
      </c>
      <c r="P20">
        <f t="shared" si="3"/>
        <v>0</v>
      </c>
      <c r="Q20">
        <f t="shared" si="4"/>
        <v>3</v>
      </c>
      <c r="R20" t="str">
        <f t="shared" si="5"/>
        <v>High Risk</v>
      </c>
    </row>
    <row r="21" spans="1:18">
      <c r="A21" t="s">
        <v>92</v>
      </c>
      <c r="B21" t="s">
        <v>11</v>
      </c>
      <c r="C21" s="1">
        <v>45498.582638888889</v>
      </c>
      <c r="D21">
        <v>17659</v>
      </c>
      <c r="E21" t="s">
        <v>58</v>
      </c>
      <c r="F21" t="s">
        <v>373</v>
      </c>
      <c r="G21" t="s">
        <v>377</v>
      </c>
      <c r="H21" t="s">
        <v>380</v>
      </c>
      <c r="I21" t="s">
        <v>403</v>
      </c>
      <c r="J21" t="str">
        <f>VLOOKUP(B21, Customer_Info!$A$2:$F$100, 3, FALSE)</f>
        <v>Bangladesh</v>
      </c>
      <c r="K21" t="str">
        <f>VLOOKUP(B21, Customer_Info!$A$2:$F$100, 4, FALSE)</f>
        <v>Mobile</v>
      </c>
      <c r="L21">
        <f>VLOOKUP(B21, Customer_Info!$A$2:$F$100, 5, FALSE)</f>
        <v>5772</v>
      </c>
      <c r="M21">
        <f t="shared" si="0"/>
        <v>1</v>
      </c>
      <c r="N21">
        <f t="shared" si="1"/>
        <v>1</v>
      </c>
      <c r="O21">
        <f t="shared" si="2"/>
        <v>1</v>
      </c>
      <c r="P21">
        <f t="shared" si="3"/>
        <v>0</v>
      </c>
      <c r="Q21">
        <f t="shared" si="4"/>
        <v>3</v>
      </c>
      <c r="R21" t="str">
        <f t="shared" si="5"/>
        <v>High Risk</v>
      </c>
    </row>
    <row r="22" spans="1:18">
      <c r="A22" t="s">
        <v>93</v>
      </c>
      <c r="B22" t="s">
        <v>51</v>
      </c>
      <c r="C22" s="1">
        <v>45477.666666666657</v>
      </c>
      <c r="D22">
        <v>12706</v>
      </c>
      <c r="E22" t="s">
        <v>58</v>
      </c>
      <c r="F22" t="s">
        <v>374</v>
      </c>
      <c r="G22" t="s">
        <v>377</v>
      </c>
      <c r="H22" t="s">
        <v>381</v>
      </c>
      <c r="I22" t="s">
        <v>404</v>
      </c>
      <c r="J22" t="str">
        <f>VLOOKUP(B22, Customer_Info!$A$2:$F$100, 3, FALSE)</f>
        <v>Canada</v>
      </c>
      <c r="K22" t="str">
        <f>VLOOKUP(B22, Customer_Info!$A$2:$F$100, 4, FALSE)</f>
        <v>Web</v>
      </c>
      <c r="L22">
        <f>VLOOKUP(B22, Customer_Info!$A$2:$F$100, 5, FALSE)</f>
        <v>2975</v>
      </c>
      <c r="M22">
        <f t="shared" si="0"/>
        <v>1</v>
      </c>
      <c r="N22">
        <f t="shared" si="1"/>
        <v>1</v>
      </c>
      <c r="O22">
        <f t="shared" si="2"/>
        <v>1</v>
      </c>
      <c r="P22">
        <f t="shared" si="3"/>
        <v>0</v>
      </c>
      <c r="Q22">
        <f t="shared" si="4"/>
        <v>3</v>
      </c>
      <c r="R22" t="str">
        <f t="shared" si="5"/>
        <v>High Risk</v>
      </c>
    </row>
    <row r="23" spans="1:18">
      <c r="A23" t="s">
        <v>94</v>
      </c>
      <c r="B23" t="s">
        <v>33</v>
      </c>
      <c r="C23" s="1">
        <v>45480.297222222223</v>
      </c>
      <c r="D23">
        <v>8726</v>
      </c>
      <c r="E23" t="s">
        <v>60</v>
      </c>
      <c r="F23" t="s">
        <v>64</v>
      </c>
      <c r="G23" t="s">
        <v>378</v>
      </c>
      <c r="H23" t="s">
        <v>383</v>
      </c>
      <c r="I23" t="s">
        <v>405</v>
      </c>
      <c r="J23" t="str">
        <f>VLOOKUP(B23, Customer_Info!$A$2:$F$100, 3, FALSE)</f>
        <v>India</v>
      </c>
      <c r="K23" t="str">
        <f>VLOOKUP(B23, Customer_Info!$A$2:$F$100, 4, FALSE)</f>
        <v>Web</v>
      </c>
      <c r="L23">
        <f>VLOOKUP(B23, Customer_Info!$A$2:$F$100, 5, FALSE)</f>
        <v>7311</v>
      </c>
      <c r="M23">
        <f t="shared" si="0"/>
        <v>0</v>
      </c>
      <c r="N23">
        <f t="shared" si="1"/>
        <v>1</v>
      </c>
      <c r="O23">
        <f t="shared" si="2"/>
        <v>0</v>
      </c>
      <c r="P23">
        <f t="shared" si="3"/>
        <v>0</v>
      </c>
      <c r="Q23">
        <f t="shared" si="4"/>
        <v>1</v>
      </c>
      <c r="R23" t="str">
        <f t="shared" si="5"/>
        <v>Low Risk</v>
      </c>
    </row>
    <row r="24" spans="1:18">
      <c r="A24" t="s">
        <v>95</v>
      </c>
      <c r="B24" t="s">
        <v>28</v>
      </c>
      <c r="C24" s="1">
        <v>45480.863888888889</v>
      </c>
      <c r="D24">
        <v>15041</v>
      </c>
      <c r="E24" t="s">
        <v>62</v>
      </c>
      <c r="F24" t="s">
        <v>373</v>
      </c>
      <c r="G24" t="s">
        <v>377</v>
      </c>
      <c r="H24" t="s">
        <v>382</v>
      </c>
      <c r="I24" t="s">
        <v>406</v>
      </c>
      <c r="J24" t="str">
        <f>VLOOKUP(B24, Customer_Info!$A$2:$F$100, 3, FALSE)</f>
        <v>India</v>
      </c>
      <c r="K24" t="str">
        <f>VLOOKUP(B24, Customer_Info!$A$2:$F$100, 4, FALSE)</f>
        <v>Web</v>
      </c>
      <c r="L24">
        <f>VLOOKUP(B24, Customer_Info!$A$2:$F$100, 5, FALSE)</f>
        <v>4391</v>
      </c>
      <c r="M24">
        <f t="shared" si="0"/>
        <v>1</v>
      </c>
      <c r="N24">
        <f t="shared" si="1"/>
        <v>1</v>
      </c>
      <c r="O24">
        <f t="shared" si="2"/>
        <v>1</v>
      </c>
      <c r="P24">
        <f t="shared" si="3"/>
        <v>0</v>
      </c>
      <c r="Q24">
        <f t="shared" si="4"/>
        <v>3</v>
      </c>
      <c r="R24" t="str">
        <f t="shared" si="5"/>
        <v>High Risk</v>
      </c>
    </row>
    <row r="25" spans="1:18">
      <c r="A25" t="s">
        <v>96</v>
      </c>
      <c r="B25" t="s">
        <v>44</v>
      </c>
      <c r="C25" s="1">
        <v>45484.524305555547</v>
      </c>
      <c r="D25">
        <v>3652</v>
      </c>
      <c r="E25" t="s">
        <v>59</v>
      </c>
      <c r="F25" t="s">
        <v>63</v>
      </c>
      <c r="G25" t="s">
        <v>378</v>
      </c>
      <c r="H25" t="s">
        <v>382</v>
      </c>
      <c r="I25" t="s">
        <v>407</v>
      </c>
      <c r="J25" t="str">
        <f>VLOOKUP(B25, Customer_Info!$A$2:$F$100, 3, FALSE)</f>
        <v>Bangladesh</v>
      </c>
      <c r="K25" t="str">
        <f>VLOOKUP(B25, Customer_Info!$A$2:$F$100, 4, FALSE)</f>
        <v>Mobile</v>
      </c>
      <c r="L25">
        <f>VLOOKUP(B25, Customer_Info!$A$2:$F$100, 5, FALSE)</f>
        <v>2474</v>
      </c>
      <c r="M25">
        <f t="shared" si="0"/>
        <v>0</v>
      </c>
      <c r="N25">
        <f t="shared" si="1"/>
        <v>1</v>
      </c>
      <c r="O25">
        <f t="shared" si="2"/>
        <v>0</v>
      </c>
      <c r="P25">
        <f t="shared" si="3"/>
        <v>0</v>
      </c>
      <c r="Q25">
        <f t="shared" si="4"/>
        <v>1</v>
      </c>
      <c r="R25" t="str">
        <f t="shared" si="5"/>
        <v>Low Risk</v>
      </c>
    </row>
    <row r="26" spans="1:18">
      <c r="A26" t="s">
        <v>97</v>
      </c>
      <c r="B26" t="s">
        <v>45</v>
      </c>
      <c r="C26" s="1">
        <v>45491.431944444441</v>
      </c>
      <c r="D26">
        <v>2085</v>
      </c>
      <c r="E26" t="s">
        <v>61</v>
      </c>
      <c r="F26" t="s">
        <v>64</v>
      </c>
      <c r="G26" t="s">
        <v>377</v>
      </c>
      <c r="H26" t="s">
        <v>380</v>
      </c>
      <c r="I26" t="s">
        <v>408</v>
      </c>
      <c r="J26" t="str">
        <f>VLOOKUP(B26, Customer_Info!$A$2:$F$100, 3, FALSE)</f>
        <v>Bangladesh</v>
      </c>
      <c r="K26" t="str">
        <f>VLOOKUP(B26, Customer_Info!$A$2:$F$100, 4, FALSE)</f>
        <v>Mobile</v>
      </c>
      <c r="L26">
        <f>VLOOKUP(B26, Customer_Info!$A$2:$F$100, 5, FALSE)</f>
        <v>3082</v>
      </c>
      <c r="M26">
        <f t="shared" si="0"/>
        <v>0</v>
      </c>
      <c r="N26">
        <f t="shared" si="1"/>
        <v>0</v>
      </c>
      <c r="O26">
        <f t="shared" si="2"/>
        <v>1</v>
      </c>
      <c r="P26">
        <f t="shared" si="3"/>
        <v>0</v>
      </c>
      <c r="Q26">
        <f t="shared" si="4"/>
        <v>1</v>
      </c>
      <c r="R26" t="str">
        <f t="shared" si="5"/>
        <v>Low Risk</v>
      </c>
    </row>
    <row r="27" spans="1:18">
      <c r="A27" t="s">
        <v>98</v>
      </c>
      <c r="B27" t="s">
        <v>14</v>
      </c>
      <c r="C27" s="1">
        <v>45480.95416666667</v>
      </c>
      <c r="D27">
        <v>4443</v>
      </c>
      <c r="E27" t="s">
        <v>61</v>
      </c>
      <c r="F27" t="s">
        <v>63</v>
      </c>
      <c r="G27" t="s">
        <v>377</v>
      </c>
      <c r="H27" t="s">
        <v>382</v>
      </c>
      <c r="I27" t="s">
        <v>409</v>
      </c>
      <c r="J27" t="str">
        <f>VLOOKUP(B27, Customer_Info!$A$2:$F$100, 3, FALSE)</f>
        <v>India</v>
      </c>
      <c r="K27" t="str">
        <f>VLOOKUP(B27, Customer_Info!$A$2:$F$100, 4, FALSE)</f>
        <v>Web</v>
      </c>
      <c r="L27">
        <f>VLOOKUP(B27, Customer_Info!$A$2:$F$100, 5, FALSE)</f>
        <v>8265</v>
      </c>
      <c r="M27">
        <f t="shared" si="0"/>
        <v>0</v>
      </c>
      <c r="N27">
        <f t="shared" si="1"/>
        <v>1</v>
      </c>
      <c r="O27">
        <f t="shared" si="2"/>
        <v>1</v>
      </c>
      <c r="P27">
        <f t="shared" si="3"/>
        <v>0</v>
      </c>
      <c r="Q27">
        <f t="shared" si="4"/>
        <v>2</v>
      </c>
      <c r="R27" t="str">
        <f t="shared" si="5"/>
        <v>Medium Risk</v>
      </c>
    </row>
    <row r="28" spans="1:18">
      <c r="A28" t="s">
        <v>99</v>
      </c>
      <c r="B28" t="s">
        <v>9</v>
      </c>
      <c r="C28" s="1">
        <v>45483.736805555563</v>
      </c>
      <c r="D28">
        <v>19957</v>
      </c>
      <c r="E28" t="s">
        <v>58</v>
      </c>
      <c r="F28" t="s">
        <v>64</v>
      </c>
      <c r="G28" t="s">
        <v>376</v>
      </c>
      <c r="H28" t="s">
        <v>379</v>
      </c>
      <c r="I28" t="s">
        <v>410</v>
      </c>
      <c r="J28" t="str">
        <f>VLOOKUP(B28, Customer_Info!$A$2:$F$100, 3, FALSE)</f>
        <v>UK</v>
      </c>
      <c r="K28" t="str">
        <f>VLOOKUP(B28, Customer_Info!$A$2:$F$100, 4, FALSE)</f>
        <v>Mobile</v>
      </c>
      <c r="L28">
        <f>VLOOKUP(B28, Customer_Info!$A$2:$F$100, 5, FALSE)</f>
        <v>7226</v>
      </c>
      <c r="M28">
        <f t="shared" si="0"/>
        <v>1</v>
      </c>
      <c r="N28">
        <f t="shared" si="1"/>
        <v>1</v>
      </c>
      <c r="O28">
        <f t="shared" si="2"/>
        <v>1</v>
      </c>
      <c r="P28">
        <f t="shared" si="3"/>
        <v>0</v>
      </c>
      <c r="Q28">
        <f t="shared" si="4"/>
        <v>3</v>
      </c>
      <c r="R28" t="str">
        <f t="shared" si="5"/>
        <v>High Risk</v>
      </c>
    </row>
    <row r="29" spans="1:18">
      <c r="A29" t="s">
        <v>100</v>
      </c>
      <c r="B29" t="s">
        <v>26</v>
      </c>
      <c r="C29" s="1">
        <v>45476.92291666667</v>
      </c>
      <c r="D29">
        <v>1521</v>
      </c>
      <c r="E29" t="s">
        <v>61</v>
      </c>
      <c r="F29" t="s">
        <v>374</v>
      </c>
      <c r="G29" t="s">
        <v>378</v>
      </c>
      <c r="H29" t="s">
        <v>379</v>
      </c>
      <c r="I29" t="s">
        <v>411</v>
      </c>
      <c r="J29" t="str">
        <f>VLOOKUP(B29, Customer_Info!$A$2:$F$100, 3, FALSE)</f>
        <v>Canada</v>
      </c>
      <c r="K29" t="str">
        <f>VLOOKUP(B29, Customer_Info!$A$2:$F$100, 4, FALSE)</f>
        <v>Web</v>
      </c>
      <c r="L29">
        <f>VLOOKUP(B29, Customer_Info!$A$2:$F$100, 5, FALSE)</f>
        <v>9476</v>
      </c>
      <c r="M29">
        <f t="shared" si="0"/>
        <v>0</v>
      </c>
      <c r="N29">
        <f t="shared" si="1"/>
        <v>1</v>
      </c>
      <c r="O29">
        <f t="shared" si="2"/>
        <v>1</v>
      </c>
      <c r="P29">
        <f t="shared" si="3"/>
        <v>0</v>
      </c>
      <c r="Q29">
        <f t="shared" si="4"/>
        <v>2</v>
      </c>
      <c r="R29" t="str">
        <f t="shared" si="5"/>
        <v>Medium Risk</v>
      </c>
    </row>
    <row r="30" spans="1:18">
      <c r="A30" t="s">
        <v>101</v>
      </c>
      <c r="B30" t="s">
        <v>26</v>
      </c>
      <c r="C30" s="1">
        <v>45492.880555555559</v>
      </c>
      <c r="D30">
        <v>12153</v>
      </c>
      <c r="E30" t="s">
        <v>58</v>
      </c>
      <c r="F30" t="s">
        <v>64</v>
      </c>
      <c r="G30" t="s">
        <v>377</v>
      </c>
      <c r="H30" t="s">
        <v>380</v>
      </c>
      <c r="I30" t="s">
        <v>412</v>
      </c>
      <c r="J30" t="str">
        <f>VLOOKUP(B30, Customer_Info!$A$2:$F$100, 3, FALSE)</f>
        <v>Canada</v>
      </c>
      <c r="K30" t="str">
        <f>VLOOKUP(B30, Customer_Info!$A$2:$F$100, 4, FALSE)</f>
        <v>Web</v>
      </c>
      <c r="L30">
        <f>VLOOKUP(B30, Customer_Info!$A$2:$F$100, 5, FALSE)</f>
        <v>9476</v>
      </c>
      <c r="M30">
        <f t="shared" si="0"/>
        <v>0</v>
      </c>
      <c r="N30">
        <f t="shared" si="1"/>
        <v>1</v>
      </c>
      <c r="O30">
        <f t="shared" si="2"/>
        <v>0</v>
      </c>
      <c r="P30">
        <f t="shared" si="3"/>
        <v>0</v>
      </c>
      <c r="Q30">
        <f t="shared" si="4"/>
        <v>1</v>
      </c>
      <c r="R30" t="str">
        <f t="shared" si="5"/>
        <v>Low Risk</v>
      </c>
    </row>
    <row r="31" spans="1:18">
      <c r="A31" t="s">
        <v>102</v>
      </c>
      <c r="B31" t="s">
        <v>28</v>
      </c>
      <c r="C31" s="1">
        <v>45492.55</v>
      </c>
      <c r="D31">
        <v>11305</v>
      </c>
      <c r="E31" t="s">
        <v>61</v>
      </c>
      <c r="F31" t="s">
        <v>374</v>
      </c>
      <c r="G31" t="s">
        <v>375</v>
      </c>
      <c r="H31" t="s">
        <v>382</v>
      </c>
      <c r="I31" t="s">
        <v>413</v>
      </c>
      <c r="J31" t="str">
        <f>VLOOKUP(B31, Customer_Info!$A$2:$F$100, 3, FALSE)</f>
        <v>India</v>
      </c>
      <c r="K31" t="str">
        <f>VLOOKUP(B31, Customer_Info!$A$2:$F$100, 4, FALSE)</f>
        <v>Web</v>
      </c>
      <c r="L31">
        <f>VLOOKUP(B31, Customer_Info!$A$2:$F$100, 5, FALSE)</f>
        <v>4391</v>
      </c>
      <c r="M31">
        <f t="shared" si="0"/>
        <v>1</v>
      </c>
      <c r="N31">
        <f t="shared" si="1"/>
        <v>1</v>
      </c>
      <c r="O31">
        <f t="shared" si="2"/>
        <v>1</v>
      </c>
      <c r="P31">
        <f t="shared" si="3"/>
        <v>0</v>
      </c>
      <c r="Q31">
        <f t="shared" si="4"/>
        <v>3</v>
      </c>
      <c r="R31" t="str">
        <f t="shared" si="5"/>
        <v>High Risk</v>
      </c>
    </row>
    <row r="32" spans="1:18">
      <c r="A32" t="s">
        <v>103</v>
      </c>
      <c r="B32" t="s">
        <v>41</v>
      </c>
      <c r="C32" s="1">
        <v>45489.058333333327</v>
      </c>
      <c r="D32">
        <v>13917</v>
      </c>
      <c r="E32" t="s">
        <v>61</v>
      </c>
      <c r="F32" t="s">
        <v>373</v>
      </c>
      <c r="G32" t="s">
        <v>375</v>
      </c>
      <c r="H32" t="s">
        <v>381</v>
      </c>
      <c r="I32" t="s">
        <v>414</v>
      </c>
      <c r="J32" t="str">
        <f>VLOOKUP(B32, Customer_Info!$A$2:$F$100, 3, FALSE)</f>
        <v>Canada</v>
      </c>
      <c r="K32" t="str">
        <f>VLOOKUP(B32, Customer_Info!$A$2:$F$100, 4, FALSE)</f>
        <v>Mobile</v>
      </c>
      <c r="L32">
        <f>VLOOKUP(B32, Customer_Info!$A$2:$F$100, 5, FALSE)</f>
        <v>6843</v>
      </c>
      <c r="M32">
        <f t="shared" si="0"/>
        <v>1</v>
      </c>
      <c r="N32">
        <f t="shared" si="1"/>
        <v>1</v>
      </c>
      <c r="O32">
        <f t="shared" si="2"/>
        <v>1</v>
      </c>
      <c r="P32">
        <f t="shared" si="3"/>
        <v>1</v>
      </c>
      <c r="Q32">
        <f t="shared" si="4"/>
        <v>4</v>
      </c>
      <c r="R32" t="str">
        <f t="shared" si="5"/>
        <v>High Risk</v>
      </c>
    </row>
    <row r="33" spans="1:18">
      <c r="A33" t="s">
        <v>104</v>
      </c>
      <c r="B33" t="s">
        <v>38</v>
      </c>
      <c r="C33" s="1">
        <v>45498.694444444453</v>
      </c>
      <c r="D33">
        <v>8489</v>
      </c>
      <c r="E33" t="s">
        <v>60</v>
      </c>
      <c r="F33" t="s">
        <v>63</v>
      </c>
      <c r="G33" t="s">
        <v>375</v>
      </c>
      <c r="H33" t="s">
        <v>383</v>
      </c>
      <c r="I33" t="s">
        <v>415</v>
      </c>
      <c r="J33" t="str">
        <f>VLOOKUP(B33, Customer_Info!$A$2:$F$100, 3, FALSE)</f>
        <v>Canada</v>
      </c>
      <c r="K33" t="str">
        <f>VLOOKUP(B33, Customer_Info!$A$2:$F$100, 4, FALSE)</f>
        <v>Web</v>
      </c>
      <c r="L33">
        <f>VLOOKUP(B33, Customer_Info!$A$2:$F$100, 5, FALSE)</f>
        <v>5385</v>
      </c>
      <c r="M33">
        <f t="shared" si="0"/>
        <v>0</v>
      </c>
      <c r="N33">
        <f t="shared" si="1"/>
        <v>1</v>
      </c>
      <c r="O33">
        <f t="shared" si="2"/>
        <v>1</v>
      </c>
      <c r="P33">
        <f t="shared" si="3"/>
        <v>0</v>
      </c>
      <c r="Q33">
        <f t="shared" si="4"/>
        <v>2</v>
      </c>
      <c r="R33" t="str">
        <f t="shared" si="5"/>
        <v>Medium Risk</v>
      </c>
    </row>
    <row r="34" spans="1:18">
      <c r="A34" t="s">
        <v>105</v>
      </c>
      <c r="B34" t="s">
        <v>54</v>
      </c>
      <c r="C34" s="1">
        <v>45495.20416666667</v>
      </c>
      <c r="D34">
        <v>10192</v>
      </c>
      <c r="E34" t="s">
        <v>62</v>
      </c>
      <c r="F34" t="s">
        <v>64</v>
      </c>
      <c r="G34" t="s">
        <v>378</v>
      </c>
      <c r="H34" t="s">
        <v>381</v>
      </c>
      <c r="I34" t="s">
        <v>416</v>
      </c>
      <c r="J34" t="str">
        <f>VLOOKUP(B34, Customer_Info!$A$2:$F$100, 3, FALSE)</f>
        <v>Canada</v>
      </c>
      <c r="K34" t="str">
        <f>VLOOKUP(B34, Customer_Info!$A$2:$F$100, 4, FALSE)</f>
        <v>Mobile</v>
      </c>
      <c r="L34">
        <f>VLOOKUP(B34, Customer_Info!$A$2:$F$100, 5, FALSE)</f>
        <v>9101</v>
      </c>
      <c r="M34">
        <f t="shared" si="0"/>
        <v>0</v>
      </c>
      <c r="N34">
        <f t="shared" si="1"/>
        <v>1</v>
      </c>
      <c r="O34">
        <f t="shared" si="2"/>
        <v>1</v>
      </c>
      <c r="P34">
        <f t="shared" si="3"/>
        <v>0</v>
      </c>
      <c r="Q34">
        <f t="shared" si="4"/>
        <v>2</v>
      </c>
      <c r="R34" t="str">
        <f t="shared" si="5"/>
        <v>Medium Risk</v>
      </c>
    </row>
    <row r="35" spans="1:18">
      <c r="A35" t="s">
        <v>106</v>
      </c>
      <c r="B35" t="s">
        <v>9</v>
      </c>
      <c r="C35" s="1">
        <v>45492.922222222223</v>
      </c>
      <c r="D35">
        <v>13490</v>
      </c>
      <c r="E35" t="s">
        <v>59</v>
      </c>
      <c r="F35" t="s">
        <v>374</v>
      </c>
      <c r="G35" t="s">
        <v>377</v>
      </c>
      <c r="H35" t="s">
        <v>380</v>
      </c>
      <c r="I35" t="s">
        <v>417</v>
      </c>
      <c r="J35" t="str">
        <f>VLOOKUP(B35, Customer_Info!$A$2:$F$100, 3, FALSE)</f>
        <v>UK</v>
      </c>
      <c r="K35" t="str">
        <f>VLOOKUP(B35, Customer_Info!$A$2:$F$100, 4, FALSE)</f>
        <v>Mobile</v>
      </c>
      <c r="L35">
        <f>VLOOKUP(B35, Customer_Info!$A$2:$F$100, 5, FALSE)</f>
        <v>7226</v>
      </c>
      <c r="M35">
        <f t="shared" si="0"/>
        <v>0</v>
      </c>
      <c r="N35">
        <f t="shared" si="1"/>
        <v>1</v>
      </c>
      <c r="O35">
        <f t="shared" si="2"/>
        <v>1</v>
      </c>
      <c r="P35">
        <f t="shared" si="3"/>
        <v>0</v>
      </c>
      <c r="Q35">
        <f t="shared" si="4"/>
        <v>2</v>
      </c>
      <c r="R35" t="str">
        <f t="shared" si="5"/>
        <v>Medium Risk</v>
      </c>
    </row>
    <row r="36" spans="1:18">
      <c r="A36" t="s">
        <v>107</v>
      </c>
      <c r="B36" t="s">
        <v>25</v>
      </c>
      <c r="C36" s="1">
        <v>45476.833333333343</v>
      </c>
      <c r="D36">
        <v>7373</v>
      </c>
      <c r="E36" t="s">
        <v>59</v>
      </c>
      <c r="F36" t="s">
        <v>374</v>
      </c>
      <c r="G36" t="s">
        <v>377</v>
      </c>
      <c r="H36" t="s">
        <v>381</v>
      </c>
      <c r="I36" t="s">
        <v>418</v>
      </c>
      <c r="J36" t="str">
        <f>VLOOKUP(B36, Customer_Info!$A$2:$F$100, 3, FALSE)</f>
        <v>India</v>
      </c>
      <c r="K36" t="str">
        <f>VLOOKUP(B36, Customer_Info!$A$2:$F$100, 4, FALSE)</f>
        <v>Web</v>
      </c>
      <c r="L36">
        <f>VLOOKUP(B36, Customer_Info!$A$2:$F$100, 5, FALSE)</f>
        <v>3685</v>
      </c>
      <c r="M36">
        <f t="shared" si="0"/>
        <v>1</v>
      </c>
      <c r="N36">
        <f t="shared" si="1"/>
        <v>1</v>
      </c>
      <c r="O36">
        <f t="shared" si="2"/>
        <v>1</v>
      </c>
      <c r="P36">
        <f t="shared" si="3"/>
        <v>0</v>
      </c>
      <c r="Q36">
        <f t="shared" si="4"/>
        <v>3</v>
      </c>
      <c r="R36" t="str">
        <f t="shared" si="5"/>
        <v>High Risk</v>
      </c>
    </row>
    <row r="37" spans="1:18">
      <c r="A37" t="s">
        <v>108</v>
      </c>
      <c r="B37" t="s">
        <v>21</v>
      </c>
      <c r="C37" s="1">
        <v>45483.413194444453</v>
      </c>
      <c r="D37">
        <v>6175</v>
      </c>
      <c r="E37" t="s">
        <v>62</v>
      </c>
      <c r="F37" t="s">
        <v>374</v>
      </c>
      <c r="G37" t="s">
        <v>378</v>
      </c>
      <c r="H37" t="s">
        <v>380</v>
      </c>
      <c r="I37" t="s">
        <v>419</v>
      </c>
      <c r="J37" t="str">
        <f>VLOOKUP(B37, Customer_Info!$A$2:$F$100, 3, FALSE)</f>
        <v>India</v>
      </c>
      <c r="K37" t="str">
        <f>VLOOKUP(B37, Customer_Info!$A$2:$F$100, 4, FALSE)</f>
        <v>Mobile</v>
      </c>
      <c r="L37">
        <f>VLOOKUP(B37, Customer_Info!$A$2:$F$100, 5, FALSE)</f>
        <v>5171</v>
      </c>
      <c r="M37">
        <f t="shared" si="0"/>
        <v>0</v>
      </c>
      <c r="N37">
        <f t="shared" si="1"/>
        <v>1</v>
      </c>
      <c r="O37">
        <f t="shared" si="2"/>
        <v>1</v>
      </c>
      <c r="P37">
        <f t="shared" si="3"/>
        <v>0</v>
      </c>
      <c r="Q37">
        <f t="shared" si="4"/>
        <v>2</v>
      </c>
      <c r="R37" t="str">
        <f t="shared" si="5"/>
        <v>Medium Risk</v>
      </c>
    </row>
    <row r="38" spans="1:18">
      <c r="A38" t="s">
        <v>109</v>
      </c>
      <c r="B38" t="s">
        <v>48</v>
      </c>
      <c r="C38" s="1">
        <v>45493.120833333327</v>
      </c>
      <c r="D38">
        <v>661</v>
      </c>
      <c r="E38" t="s">
        <v>62</v>
      </c>
      <c r="F38" t="s">
        <v>63</v>
      </c>
      <c r="G38" t="s">
        <v>376</v>
      </c>
      <c r="H38" t="s">
        <v>381</v>
      </c>
      <c r="I38" t="s">
        <v>420</v>
      </c>
      <c r="J38" t="str">
        <f>VLOOKUP(B38, Customer_Info!$A$2:$F$100, 3, FALSE)</f>
        <v>USA</v>
      </c>
      <c r="K38" t="str">
        <f>VLOOKUP(B38, Customer_Info!$A$2:$F$100, 4, FALSE)</f>
        <v>Web</v>
      </c>
      <c r="L38">
        <f>VLOOKUP(B38, Customer_Info!$A$2:$F$100, 5, FALSE)</f>
        <v>4047</v>
      </c>
      <c r="M38">
        <f t="shared" si="0"/>
        <v>0</v>
      </c>
      <c r="N38">
        <f t="shared" si="1"/>
        <v>0</v>
      </c>
      <c r="O38">
        <f t="shared" si="2"/>
        <v>1</v>
      </c>
      <c r="P38">
        <f t="shared" si="3"/>
        <v>1</v>
      </c>
      <c r="Q38">
        <f t="shared" si="4"/>
        <v>2</v>
      </c>
      <c r="R38" t="str">
        <f t="shared" si="5"/>
        <v>Medium Risk</v>
      </c>
    </row>
    <row r="39" spans="1:18">
      <c r="A39" t="s">
        <v>110</v>
      </c>
      <c r="B39" t="s">
        <v>17</v>
      </c>
      <c r="C39" s="1">
        <v>45491.724999999999</v>
      </c>
      <c r="D39">
        <v>4797</v>
      </c>
      <c r="E39" t="s">
        <v>58</v>
      </c>
      <c r="F39" t="s">
        <v>63</v>
      </c>
      <c r="G39" t="s">
        <v>375</v>
      </c>
      <c r="H39" t="s">
        <v>382</v>
      </c>
      <c r="I39" t="s">
        <v>421</v>
      </c>
      <c r="J39" t="str">
        <f>VLOOKUP(B39, Customer_Info!$A$2:$F$100, 3, FALSE)</f>
        <v>USA</v>
      </c>
      <c r="K39" t="str">
        <f>VLOOKUP(B39, Customer_Info!$A$2:$F$100, 4, FALSE)</f>
        <v>Web</v>
      </c>
      <c r="L39">
        <f>VLOOKUP(B39, Customer_Info!$A$2:$F$100, 5, FALSE)</f>
        <v>6426</v>
      </c>
      <c r="M39">
        <f t="shared" si="0"/>
        <v>0</v>
      </c>
      <c r="N39">
        <f t="shared" si="1"/>
        <v>1</v>
      </c>
      <c r="O39">
        <f t="shared" si="2"/>
        <v>1</v>
      </c>
      <c r="P39">
        <f t="shared" si="3"/>
        <v>0</v>
      </c>
      <c r="Q39">
        <f t="shared" si="4"/>
        <v>2</v>
      </c>
      <c r="R39" t="str">
        <f t="shared" si="5"/>
        <v>Medium Risk</v>
      </c>
    </row>
    <row r="40" spans="1:18">
      <c r="A40" t="s">
        <v>111</v>
      </c>
      <c r="B40" t="s">
        <v>14</v>
      </c>
      <c r="C40" s="1">
        <v>45500.581944444442</v>
      </c>
      <c r="D40">
        <v>1495</v>
      </c>
      <c r="E40" t="s">
        <v>62</v>
      </c>
      <c r="F40" t="s">
        <v>373</v>
      </c>
      <c r="G40" t="s">
        <v>376</v>
      </c>
      <c r="H40" t="s">
        <v>383</v>
      </c>
      <c r="I40" t="s">
        <v>422</v>
      </c>
      <c r="J40" t="str">
        <f>VLOOKUP(B40, Customer_Info!$A$2:$F$100, 3, FALSE)</f>
        <v>India</v>
      </c>
      <c r="K40" t="str">
        <f>VLOOKUP(B40, Customer_Info!$A$2:$F$100, 4, FALSE)</f>
        <v>Web</v>
      </c>
      <c r="L40">
        <f>VLOOKUP(B40, Customer_Info!$A$2:$F$100, 5, FALSE)</f>
        <v>8265</v>
      </c>
      <c r="M40">
        <f t="shared" si="0"/>
        <v>0</v>
      </c>
      <c r="N40">
        <f t="shared" si="1"/>
        <v>1</v>
      </c>
      <c r="O40">
        <f t="shared" si="2"/>
        <v>1</v>
      </c>
      <c r="P40">
        <f t="shared" si="3"/>
        <v>0</v>
      </c>
      <c r="Q40">
        <f t="shared" si="4"/>
        <v>2</v>
      </c>
      <c r="R40" t="str">
        <f t="shared" si="5"/>
        <v>Medium Risk</v>
      </c>
    </row>
    <row r="41" spans="1:18">
      <c r="A41" t="s">
        <v>112</v>
      </c>
      <c r="B41" t="s">
        <v>27</v>
      </c>
      <c r="C41" s="1">
        <v>45474.888888888891</v>
      </c>
      <c r="D41">
        <v>12034</v>
      </c>
      <c r="E41" t="s">
        <v>58</v>
      </c>
      <c r="F41" t="s">
        <v>374</v>
      </c>
      <c r="G41" t="s">
        <v>375</v>
      </c>
      <c r="H41" t="s">
        <v>383</v>
      </c>
      <c r="I41" t="s">
        <v>423</v>
      </c>
      <c r="J41" t="str">
        <f>VLOOKUP(B41, Customer_Info!$A$2:$F$100, 3, FALSE)</f>
        <v>Canada</v>
      </c>
      <c r="K41" t="str">
        <f>VLOOKUP(B41, Customer_Info!$A$2:$F$100, 4, FALSE)</f>
        <v>Web</v>
      </c>
      <c r="L41">
        <f>VLOOKUP(B41, Customer_Info!$A$2:$F$100, 5, FALSE)</f>
        <v>2769</v>
      </c>
      <c r="M41">
        <f t="shared" si="0"/>
        <v>1</v>
      </c>
      <c r="N41">
        <f t="shared" si="1"/>
        <v>1</v>
      </c>
      <c r="O41">
        <f t="shared" si="2"/>
        <v>1</v>
      </c>
      <c r="P41">
        <f t="shared" si="3"/>
        <v>0</v>
      </c>
      <c r="Q41">
        <f t="shared" si="4"/>
        <v>3</v>
      </c>
      <c r="R41" t="str">
        <f t="shared" si="5"/>
        <v>High Risk</v>
      </c>
    </row>
    <row r="42" spans="1:18">
      <c r="A42" t="s">
        <v>113</v>
      </c>
      <c r="B42" t="s">
        <v>26</v>
      </c>
      <c r="C42" s="1">
        <v>45500.2</v>
      </c>
      <c r="D42">
        <v>8129</v>
      </c>
      <c r="E42" t="s">
        <v>62</v>
      </c>
      <c r="F42" t="s">
        <v>63</v>
      </c>
      <c r="G42" t="s">
        <v>378</v>
      </c>
      <c r="H42" t="s">
        <v>379</v>
      </c>
      <c r="I42" t="s">
        <v>424</v>
      </c>
      <c r="J42" t="str">
        <f>VLOOKUP(B42, Customer_Info!$A$2:$F$100, 3, FALSE)</f>
        <v>Canada</v>
      </c>
      <c r="K42" t="str">
        <f>VLOOKUP(B42, Customer_Info!$A$2:$F$100, 4, FALSE)</f>
        <v>Web</v>
      </c>
      <c r="L42">
        <f>VLOOKUP(B42, Customer_Info!$A$2:$F$100, 5, FALSE)</f>
        <v>9476</v>
      </c>
      <c r="M42">
        <f t="shared" si="0"/>
        <v>0</v>
      </c>
      <c r="N42">
        <f t="shared" si="1"/>
        <v>1</v>
      </c>
      <c r="O42">
        <f t="shared" si="2"/>
        <v>1</v>
      </c>
      <c r="P42">
        <f t="shared" si="3"/>
        <v>0</v>
      </c>
      <c r="Q42">
        <f t="shared" si="4"/>
        <v>2</v>
      </c>
      <c r="R42" t="str">
        <f t="shared" si="5"/>
        <v>Medium Risk</v>
      </c>
    </row>
    <row r="43" spans="1:18">
      <c r="A43" t="s">
        <v>114</v>
      </c>
      <c r="B43" t="s">
        <v>18</v>
      </c>
      <c r="C43" s="1">
        <v>45491.311111111107</v>
      </c>
      <c r="D43">
        <v>1516</v>
      </c>
      <c r="E43" t="s">
        <v>62</v>
      </c>
      <c r="F43" t="s">
        <v>64</v>
      </c>
      <c r="G43" t="s">
        <v>375</v>
      </c>
      <c r="H43" t="s">
        <v>382</v>
      </c>
      <c r="I43" t="s">
        <v>425</v>
      </c>
      <c r="J43" t="str">
        <f>VLOOKUP(B43, Customer_Info!$A$2:$F$100, 3, FALSE)</f>
        <v>UK</v>
      </c>
      <c r="K43" t="str">
        <f>VLOOKUP(B43, Customer_Info!$A$2:$F$100, 4, FALSE)</f>
        <v>Mobile</v>
      </c>
      <c r="L43">
        <f>VLOOKUP(B43, Customer_Info!$A$2:$F$100, 5, FALSE)</f>
        <v>7578</v>
      </c>
      <c r="M43">
        <f t="shared" si="0"/>
        <v>0</v>
      </c>
      <c r="N43">
        <f t="shared" si="1"/>
        <v>1</v>
      </c>
      <c r="O43">
        <f t="shared" si="2"/>
        <v>1</v>
      </c>
      <c r="P43">
        <f t="shared" si="3"/>
        <v>0</v>
      </c>
      <c r="Q43">
        <f t="shared" si="4"/>
        <v>2</v>
      </c>
      <c r="R43" t="str">
        <f t="shared" si="5"/>
        <v>Medium Risk</v>
      </c>
    </row>
    <row r="44" spans="1:18">
      <c r="A44" t="s">
        <v>115</v>
      </c>
      <c r="B44" t="s">
        <v>17</v>
      </c>
      <c r="C44" s="1">
        <v>45495.707638888889</v>
      </c>
      <c r="D44">
        <v>9029</v>
      </c>
      <c r="E44" t="s">
        <v>62</v>
      </c>
      <c r="F44" t="s">
        <v>374</v>
      </c>
      <c r="G44" t="s">
        <v>378</v>
      </c>
      <c r="H44" t="s">
        <v>380</v>
      </c>
      <c r="I44" t="s">
        <v>426</v>
      </c>
      <c r="J44" t="str">
        <f>VLOOKUP(B44, Customer_Info!$A$2:$F$100, 3, FALSE)</f>
        <v>USA</v>
      </c>
      <c r="K44" t="str">
        <f>VLOOKUP(B44, Customer_Info!$A$2:$F$100, 4, FALSE)</f>
        <v>Web</v>
      </c>
      <c r="L44">
        <f>VLOOKUP(B44, Customer_Info!$A$2:$F$100, 5, FALSE)</f>
        <v>6426</v>
      </c>
      <c r="M44">
        <f t="shared" si="0"/>
        <v>0</v>
      </c>
      <c r="N44">
        <f t="shared" si="1"/>
        <v>0</v>
      </c>
      <c r="O44">
        <f t="shared" si="2"/>
        <v>1</v>
      </c>
      <c r="P44">
        <f t="shared" si="3"/>
        <v>0</v>
      </c>
      <c r="Q44">
        <f t="shared" si="4"/>
        <v>1</v>
      </c>
      <c r="R44" t="str">
        <f t="shared" si="5"/>
        <v>Low Risk</v>
      </c>
    </row>
    <row r="45" spans="1:18">
      <c r="A45" t="s">
        <v>116</v>
      </c>
      <c r="B45" t="s">
        <v>51</v>
      </c>
      <c r="C45" s="1">
        <v>45474.268055555563</v>
      </c>
      <c r="D45">
        <v>17762</v>
      </c>
      <c r="E45" t="s">
        <v>59</v>
      </c>
      <c r="F45" t="s">
        <v>374</v>
      </c>
      <c r="G45" t="s">
        <v>376</v>
      </c>
      <c r="H45" t="s">
        <v>381</v>
      </c>
      <c r="I45" t="s">
        <v>427</v>
      </c>
      <c r="J45" t="str">
        <f>VLOOKUP(B45, Customer_Info!$A$2:$F$100, 3, FALSE)</f>
        <v>Canada</v>
      </c>
      <c r="K45" t="str">
        <f>VLOOKUP(B45, Customer_Info!$A$2:$F$100, 4, FALSE)</f>
        <v>Web</v>
      </c>
      <c r="L45">
        <f>VLOOKUP(B45, Customer_Info!$A$2:$F$100, 5, FALSE)</f>
        <v>2975</v>
      </c>
      <c r="M45">
        <f t="shared" si="0"/>
        <v>1</v>
      </c>
      <c r="N45">
        <f t="shared" si="1"/>
        <v>0</v>
      </c>
      <c r="O45">
        <f t="shared" si="2"/>
        <v>1</v>
      </c>
      <c r="P45">
        <f t="shared" si="3"/>
        <v>0</v>
      </c>
      <c r="Q45">
        <f t="shared" si="4"/>
        <v>2</v>
      </c>
      <c r="R45" t="str">
        <f t="shared" si="5"/>
        <v>Medium Risk</v>
      </c>
    </row>
    <row r="46" spans="1:18">
      <c r="A46" t="s">
        <v>117</v>
      </c>
      <c r="B46" t="s">
        <v>27</v>
      </c>
      <c r="C46" s="1">
        <v>45490.008333333331</v>
      </c>
      <c r="D46">
        <v>9768</v>
      </c>
      <c r="E46" t="s">
        <v>60</v>
      </c>
      <c r="F46" t="s">
        <v>63</v>
      </c>
      <c r="G46" t="s">
        <v>375</v>
      </c>
      <c r="H46" t="s">
        <v>379</v>
      </c>
      <c r="I46" t="s">
        <v>428</v>
      </c>
      <c r="J46" t="str">
        <f>VLOOKUP(B46, Customer_Info!$A$2:$F$100, 3, FALSE)</f>
        <v>Canada</v>
      </c>
      <c r="K46" t="str">
        <f>VLOOKUP(B46, Customer_Info!$A$2:$F$100, 4, FALSE)</f>
        <v>Web</v>
      </c>
      <c r="L46">
        <f>VLOOKUP(B46, Customer_Info!$A$2:$F$100, 5, FALSE)</f>
        <v>2769</v>
      </c>
      <c r="M46">
        <f t="shared" si="0"/>
        <v>1</v>
      </c>
      <c r="N46">
        <f t="shared" si="1"/>
        <v>1</v>
      </c>
      <c r="O46">
        <f t="shared" si="2"/>
        <v>1</v>
      </c>
      <c r="P46">
        <f t="shared" si="3"/>
        <v>1</v>
      </c>
      <c r="Q46">
        <f t="shared" si="4"/>
        <v>4</v>
      </c>
      <c r="R46" t="str">
        <f t="shared" si="5"/>
        <v>High Risk</v>
      </c>
    </row>
    <row r="47" spans="1:18">
      <c r="A47" t="s">
        <v>118</v>
      </c>
      <c r="B47" t="s">
        <v>48</v>
      </c>
      <c r="C47" s="1">
        <v>45487.589583333327</v>
      </c>
      <c r="D47">
        <v>12685</v>
      </c>
      <c r="E47" t="s">
        <v>60</v>
      </c>
      <c r="F47" t="s">
        <v>374</v>
      </c>
      <c r="G47" t="s">
        <v>377</v>
      </c>
      <c r="H47" t="s">
        <v>382</v>
      </c>
      <c r="I47" t="s">
        <v>429</v>
      </c>
      <c r="J47" t="str">
        <f>VLOOKUP(B47, Customer_Info!$A$2:$F$100, 3, FALSE)</f>
        <v>USA</v>
      </c>
      <c r="K47" t="str">
        <f>VLOOKUP(B47, Customer_Info!$A$2:$F$100, 4, FALSE)</f>
        <v>Web</v>
      </c>
      <c r="L47">
        <f>VLOOKUP(B47, Customer_Info!$A$2:$F$100, 5, FALSE)</f>
        <v>4047</v>
      </c>
      <c r="M47">
        <f t="shared" si="0"/>
        <v>1</v>
      </c>
      <c r="N47">
        <f t="shared" si="1"/>
        <v>1</v>
      </c>
      <c r="O47">
        <f t="shared" si="2"/>
        <v>1</v>
      </c>
      <c r="P47">
        <f t="shared" si="3"/>
        <v>0</v>
      </c>
      <c r="Q47">
        <f t="shared" si="4"/>
        <v>3</v>
      </c>
      <c r="R47" t="str">
        <f t="shared" si="5"/>
        <v>High Risk</v>
      </c>
    </row>
    <row r="48" spans="1:18">
      <c r="A48" t="s">
        <v>119</v>
      </c>
      <c r="B48" t="s">
        <v>32</v>
      </c>
      <c r="C48" s="1">
        <v>45491.748611111107</v>
      </c>
      <c r="D48">
        <v>6831</v>
      </c>
      <c r="E48" t="s">
        <v>61</v>
      </c>
      <c r="F48" t="s">
        <v>373</v>
      </c>
      <c r="G48" t="s">
        <v>377</v>
      </c>
      <c r="H48" t="s">
        <v>383</v>
      </c>
      <c r="I48" t="s">
        <v>430</v>
      </c>
      <c r="J48" t="str">
        <f>VLOOKUP(B48, Customer_Info!$A$2:$F$100, 3, FALSE)</f>
        <v>USA</v>
      </c>
      <c r="K48" t="str">
        <f>VLOOKUP(B48, Customer_Info!$A$2:$F$100, 4, FALSE)</f>
        <v>Web</v>
      </c>
      <c r="L48">
        <f>VLOOKUP(B48, Customer_Info!$A$2:$F$100, 5, FALSE)</f>
        <v>4433</v>
      </c>
      <c r="M48">
        <f t="shared" si="0"/>
        <v>0</v>
      </c>
      <c r="N48">
        <f t="shared" si="1"/>
        <v>1</v>
      </c>
      <c r="O48">
        <f t="shared" si="2"/>
        <v>1</v>
      </c>
      <c r="P48">
        <f t="shared" si="3"/>
        <v>0</v>
      </c>
      <c r="Q48">
        <f t="shared" si="4"/>
        <v>2</v>
      </c>
      <c r="R48" t="str">
        <f t="shared" si="5"/>
        <v>Medium Risk</v>
      </c>
    </row>
    <row r="49" spans="1:18">
      <c r="A49" t="s">
        <v>120</v>
      </c>
      <c r="B49" t="s">
        <v>7</v>
      </c>
      <c r="C49" s="1">
        <v>45493.069444444453</v>
      </c>
      <c r="D49">
        <v>9071</v>
      </c>
      <c r="E49" t="s">
        <v>58</v>
      </c>
      <c r="F49" t="s">
        <v>373</v>
      </c>
      <c r="G49" t="s">
        <v>377</v>
      </c>
      <c r="H49" t="s">
        <v>383</v>
      </c>
      <c r="I49" t="s">
        <v>431</v>
      </c>
      <c r="J49" t="str">
        <f>VLOOKUP(B49, Customer_Info!$A$2:$F$100, 3, FALSE)</f>
        <v>India</v>
      </c>
      <c r="K49" t="str">
        <f>VLOOKUP(B49, Customer_Info!$A$2:$F$100, 4, FALSE)</f>
        <v>Web</v>
      </c>
      <c r="L49">
        <f>VLOOKUP(B49, Customer_Info!$A$2:$F$100, 5, FALSE)</f>
        <v>2860</v>
      </c>
      <c r="M49">
        <f t="shared" si="0"/>
        <v>1</v>
      </c>
      <c r="N49">
        <f t="shared" si="1"/>
        <v>0</v>
      </c>
      <c r="O49">
        <f t="shared" si="2"/>
        <v>1</v>
      </c>
      <c r="P49">
        <f t="shared" si="3"/>
        <v>1</v>
      </c>
      <c r="Q49">
        <f t="shared" si="4"/>
        <v>3</v>
      </c>
      <c r="R49" t="str">
        <f t="shared" si="5"/>
        <v>High Risk</v>
      </c>
    </row>
    <row r="50" spans="1:18">
      <c r="A50" t="s">
        <v>121</v>
      </c>
      <c r="B50" t="s">
        <v>54</v>
      </c>
      <c r="C50" s="1">
        <v>45498.494444444441</v>
      </c>
      <c r="D50">
        <v>7708</v>
      </c>
      <c r="E50" t="s">
        <v>60</v>
      </c>
      <c r="F50" t="s">
        <v>374</v>
      </c>
      <c r="G50" t="s">
        <v>377</v>
      </c>
      <c r="H50" t="s">
        <v>381</v>
      </c>
      <c r="I50" t="s">
        <v>432</v>
      </c>
      <c r="J50" t="str">
        <f>VLOOKUP(B50, Customer_Info!$A$2:$F$100, 3, FALSE)</f>
        <v>Canada</v>
      </c>
      <c r="K50" t="str">
        <f>VLOOKUP(B50, Customer_Info!$A$2:$F$100, 4, FALSE)</f>
        <v>Mobile</v>
      </c>
      <c r="L50">
        <f>VLOOKUP(B50, Customer_Info!$A$2:$F$100, 5, FALSE)</f>
        <v>9101</v>
      </c>
      <c r="M50">
        <f t="shared" si="0"/>
        <v>0</v>
      </c>
      <c r="N50">
        <f t="shared" si="1"/>
        <v>1</v>
      </c>
      <c r="O50">
        <f t="shared" si="2"/>
        <v>1</v>
      </c>
      <c r="P50">
        <f t="shared" si="3"/>
        <v>0</v>
      </c>
      <c r="Q50">
        <f t="shared" si="4"/>
        <v>2</v>
      </c>
      <c r="R50" t="str">
        <f t="shared" si="5"/>
        <v>Medium Risk</v>
      </c>
    </row>
    <row r="51" spans="1:18">
      <c r="A51" t="s">
        <v>122</v>
      </c>
      <c r="B51" t="s">
        <v>46</v>
      </c>
      <c r="C51" s="1">
        <v>45498.854861111111</v>
      </c>
      <c r="D51">
        <v>5776</v>
      </c>
      <c r="E51" t="s">
        <v>59</v>
      </c>
      <c r="F51" t="s">
        <v>63</v>
      </c>
      <c r="G51" t="s">
        <v>377</v>
      </c>
      <c r="H51" t="s">
        <v>379</v>
      </c>
      <c r="I51" t="s">
        <v>433</v>
      </c>
      <c r="J51" t="str">
        <f>VLOOKUP(B51, Customer_Info!$A$2:$F$100, 3, FALSE)</f>
        <v>UK</v>
      </c>
      <c r="K51" t="str">
        <f>VLOOKUP(B51, Customer_Info!$A$2:$F$100, 4, FALSE)</f>
        <v>Web</v>
      </c>
      <c r="L51">
        <f>VLOOKUP(B51, Customer_Info!$A$2:$F$100, 5, FALSE)</f>
        <v>4558</v>
      </c>
      <c r="M51">
        <f t="shared" si="0"/>
        <v>0</v>
      </c>
      <c r="N51">
        <f t="shared" si="1"/>
        <v>1</v>
      </c>
      <c r="O51">
        <f t="shared" si="2"/>
        <v>1</v>
      </c>
      <c r="P51">
        <f t="shared" si="3"/>
        <v>0</v>
      </c>
      <c r="Q51">
        <f t="shared" si="4"/>
        <v>2</v>
      </c>
      <c r="R51" t="str">
        <f t="shared" si="5"/>
        <v>Medium Risk</v>
      </c>
    </row>
    <row r="52" spans="1:18">
      <c r="A52" t="s">
        <v>123</v>
      </c>
      <c r="B52" t="s">
        <v>53</v>
      </c>
      <c r="C52" s="1">
        <v>45501.45416666667</v>
      </c>
      <c r="D52">
        <v>18946</v>
      </c>
      <c r="E52" t="s">
        <v>62</v>
      </c>
      <c r="F52" t="s">
        <v>374</v>
      </c>
      <c r="G52" t="s">
        <v>375</v>
      </c>
      <c r="H52" t="s">
        <v>379</v>
      </c>
      <c r="I52" t="s">
        <v>434</v>
      </c>
      <c r="J52" t="str">
        <f>VLOOKUP(B52, Customer_Info!$A$2:$F$100, 3, FALSE)</f>
        <v>Canada</v>
      </c>
      <c r="K52" t="str">
        <f>VLOOKUP(B52, Customer_Info!$A$2:$F$100, 4, FALSE)</f>
        <v>Mobile</v>
      </c>
      <c r="L52">
        <f>VLOOKUP(B52, Customer_Info!$A$2:$F$100, 5, FALSE)</f>
        <v>2189</v>
      </c>
      <c r="M52">
        <f t="shared" si="0"/>
        <v>1</v>
      </c>
      <c r="N52">
        <f t="shared" si="1"/>
        <v>1</v>
      </c>
      <c r="O52">
        <f t="shared" si="2"/>
        <v>1</v>
      </c>
      <c r="P52">
        <f t="shared" si="3"/>
        <v>0</v>
      </c>
      <c r="Q52">
        <f t="shared" si="4"/>
        <v>3</v>
      </c>
      <c r="R52" t="str">
        <f t="shared" si="5"/>
        <v>High Risk</v>
      </c>
    </row>
    <row r="53" spans="1:18">
      <c r="A53" t="s">
        <v>124</v>
      </c>
      <c r="B53" t="s">
        <v>51</v>
      </c>
      <c r="C53" s="1">
        <v>45484.036805555559</v>
      </c>
      <c r="D53">
        <v>16948</v>
      </c>
      <c r="E53" t="s">
        <v>61</v>
      </c>
      <c r="F53" t="s">
        <v>374</v>
      </c>
      <c r="G53" t="s">
        <v>377</v>
      </c>
      <c r="H53" t="s">
        <v>382</v>
      </c>
      <c r="I53" t="s">
        <v>435</v>
      </c>
      <c r="J53" t="str">
        <f>VLOOKUP(B53, Customer_Info!$A$2:$F$100, 3, FALSE)</f>
        <v>Canada</v>
      </c>
      <c r="K53" t="str">
        <f>VLOOKUP(B53, Customer_Info!$A$2:$F$100, 4, FALSE)</f>
        <v>Web</v>
      </c>
      <c r="L53">
        <f>VLOOKUP(B53, Customer_Info!$A$2:$F$100, 5, FALSE)</f>
        <v>2975</v>
      </c>
      <c r="M53">
        <f t="shared" si="0"/>
        <v>1</v>
      </c>
      <c r="N53">
        <f t="shared" si="1"/>
        <v>1</v>
      </c>
      <c r="O53">
        <f t="shared" si="2"/>
        <v>1</v>
      </c>
      <c r="P53">
        <f t="shared" si="3"/>
        <v>1</v>
      </c>
      <c r="Q53">
        <f t="shared" si="4"/>
        <v>4</v>
      </c>
      <c r="R53" t="str">
        <f t="shared" si="5"/>
        <v>High Risk</v>
      </c>
    </row>
    <row r="54" spans="1:18">
      <c r="A54" t="s">
        <v>125</v>
      </c>
      <c r="B54" t="s">
        <v>47</v>
      </c>
      <c r="C54" s="1">
        <v>45496.219444444447</v>
      </c>
      <c r="D54">
        <v>16716</v>
      </c>
      <c r="E54" t="s">
        <v>60</v>
      </c>
      <c r="F54" t="s">
        <v>373</v>
      </c>
      <c r="G54" t="s">
        <v>377</v>
      </c>
      <c r="H54" t="s">
        <v>380</v>
      </c>
      <c r="I54" t="s">
        <v>436</v>
      </c>
      <c r="J54" t="str">
        <f>VLOOKUP(B54, Customer_Info!$A$2:$F$100, 3, FALSE)</f>
        <v>UK</v>
      </c>
      <c r="K54" t="str">
        <f>VLOOKUP(B54, Customer_Info!$A$2:$F$100, 4, FALSE)</f>
        <v>Mobile</v>
      </c>
      <c r="L54">
        <f>VLOOKUP(B54, Customer_Info!$A$2:$F$100, 5, FALSE)</f>
        <v>9849</v>
      </c>
      <c r="M54">
        <f t="shared" si="0"/>
        <v>0</v>
      </c>
      <c r="N54">
        <f t="shared" si="1"/>
        <v>0</v>
      </c>
      <c r="O54">
        <f t="shared" si="2"/>
        <v>1</v>
      </c>
      <c r="P54">
        <f t="shared" si="3"/>
        <v>0</v>
      </c>
      <c r="Q54">
        <f t="shared" si="4"/>
        <v>1</v>
      </c>
      <c r="R54" t="str">
        <f t="shared" si="5"/>
        <v>Low Risk</v>
      </c>
    </row>
    <row r="55" spans="1:18">
      <c r="A55" t="s">
        <v>126</v>
      </c>
      <c r="B55" t="s">
        <v>13</v>
      </c>
      <c r="C55" s="1">
        <v>45483.986111111109</v>
      </c>
      <c r="D55">
        <v>8506</v>
      </c>
      <c r="E55" t="s">
        <v>59</v>
      </c>
      <c r="F55" t="s">
        <v>64</v>
      </c>
      <c r="G55" t="s">
        <v>378</v>
      </c>
      <c r="H55" t="s">
        <v>379</v>
      </c>
      <c r="I55" t="s">
        <v>437</v>
      </c>
      <c r="J55" t="str">
        <f>VLOOKUP(B55, Customer_Info!$A$2:$F$100, 3, FALSE)</f>
        <v>Bangladesh</v>
      </c>
      <c r="K55" t="str">
        <f>VLOOKUP(B55, Customer_Info!$A$2:$F$100, 4, FALSE)</f>
        <v>Mobile</v>
      </c>
      <c r="L55">
        <f>VLOOKUP(B55, Customer_Info!$A$2:$F$100, 5, FALSE)</f>
        <v>7734</v>
      </c>
      <c r="M55">
        <f t="shared" si="0"/>
        <v>0</v>
      </c>
      <c r="N55">
        <f t="shared" si="1"/>
        <v>1</v>
      </c>
      <c r="O55">
        <f t="shared" si="2"/>
        <v>1</v>
      </c>
      <c r="P55">
        <f t="shared" si="3"/>
        <v>0</v>
      </c>
      <c r="Q55">
        <f t="shared" si="4"/>
        <v>2</v>
      </c>
      <c r="R55" t="str">
        <f t="shared" si="5"/>
        <v>Medium Risk</v>
      </c>
    </row>
    <row r="56" spans="1:18">
      <c r="A56" t="s">
        <v>127</v>
      </c>
      <c r="B56" t="s">
        <v>29</v>
      </c>
      <c r="C56" s="1">
        <v>45486.421527777777</v>
      </c>
      <c r="D56">
        <v>3068</v>
      </c>
      <c r="E56" t="s">
        <v>62</v>
      </c>
      <c r="F56" t="s">
        <v>374</v>
      </c>
      <c r="G56" t="s">
        <v>378</v>
      </c>
      <c r="H56" t="s">
        <v>379</v>
      </c>
      <c r="I56" t="s">
        <v>438</v>
      </c>
      <c r="J56" t="str">
        <f>VLOOKUP(B56, Customer_Info!$A$2:$F$100, 3, FALSE)</f>
        <v>UK</v>
      </c>
      <c r="K56" t="str">
        <f>VLOOKUP(B56, Customer_Info!$A$2:$F$100, 4, FALSE)</f>
        <v>Mobile</v>
      </c>
      <c r="L56">
        <f>VLOOKUP(B56, Customer_Info!$A$2:$F$100, 5, FALSE)</f>
        <v>7611</v>
      </c>
      <c r="M56">
        <f t="shared" si="0"/>
        <v>0</v>
      </c>
      <c r="N56">
        <f t="shared" si="1"/>
        <v>1</v>
      </c>
      <c r="O56">
        <f t="shared" si="2"/>
        <v>1</v>
      </c>
      <c r="P56">
        <f t="shared" si="3"/>
        <v>0</v>
      </c>
      <c r="Q56">
        <f t="shared" si="4"/>
        <v>2</v>
      </c>
      <c r="R56" t="str">
        <f t="shared" si="5"/>
        <v>Medium Risk</v>
      </c>
    </row>
    <row r="57" spans="1:18">
      <c r="A57" t="s">
        <v>128</v>
      </c>
      <c r="B57" t="s">
        <v>15</v>
      </c>
      <c r="C57" s="1">
        <v>45493.834722222222</v>
      </c>
      <c r="D57">
        <v>2527</v>
      </c>
      <c r="E57" t="s">
        <v>60</v>
      </c>
      <c r="F57" t="s">
        <v>374</v>
      </c>
      <c r="G57" t="s">
        <v>377</v>
      </c>
      <c r="H57" t="s">
        <v>383</v>
      </c>
      <c r="I57" t="s">
        <v>439</v>
      </c>
      <c r="J57" t="str">
        <f>VLOOKUP(B57, Customer_Info!$A$2:$F$100, 3, FALSE)</f>
        <v>Canada</v>
      </c>
      <c r="K57" t="str">
        <f>VLOOKUP(B57, Customer_Info!$A$2:$F$100, 4, FALSE)</f>
        <v>Web</v>
      </c>
      <c r="L57">
        <f>VLOOKUP(B57, Customer_Info!$A$2:$F$100, 5, FALSE)</f>
        <v>2466</v>
      </c>
      <c r="M57">
        <f t="shared" si="0"/>
        <v>0</v>
      </c>
      <c r="N57">
        <f t="shared" si="1"/>
        <v>1</v>
      </c>
      <c r="O57">
        <f t="shared" si="2"/>
        <v>1</v>
      </c>
      <c r="P57">
        <f t="shared" si="3"/>
        <v>0</v>
      </c>
      <c r="Q57">
        <f t="shared" si="4"/>
        <v>2</v>
      </c>
      <c r="R57" t="str">
        <f t="shared" si="5"/>
        <v>Medium Risk</v>
      </c>
    </row>
    <row r="58" spans="1:18">
      <c r="A58" t="s">
        <v>129</v>
      </c>
      <c r="B58" t="s">
        <v>25</v>
      </c>
      <c r="C58" s="1">
        <v>45496.102083333331</v>
      </c>
      <c r="D58">
        <v>3195</v>
      </c>
      <c r="E58" t="s">
        <v>61</v>
      </c>
      <c r="F58" t="s">
        <v>373</v>
      </c>
      <c r="G58" t="s">
        <v>377</v>
      </c>
      <c r="H58" t="s">
        <v>380</v>
      </c>
      <c r="I58" t="s">
        <v>440</v>
      </c>
      <c r="J58" t="str">
        <f>VLOOKUP(B58, Customer_Info!$A$2:$F$100, 3, FALSE)</f>
        <v>India</v>
      </c>
      <c r="K58" t="str">
        <f>VLOOKUP(B58, Customer_Info!$A$2:$F$100, 4, FALSE)</f>
        <v>Web</v>
      </c>
      <c r="L58">
        <f>VLOOKUP(B58, Customer_Info!$A$2:$F$100, 5, FALSE)</f>
        <v>3685</v>
      </c>
      <c r="M58">
        <f t="shared" si="0"/>
        <v>0</v>
      </c>
      <c r="N58">
        <f t="shared" si="1"/>
        <v>1</v>
      </c>
      <c r="O58">
        <f t="shared" si="2"/>
        <v>1</v>
      </c>
      <c r="P58">
        <f t="shared" si="3"/>
        <v>1</v>
      </c>
      <c r="Q58">
        <f t="shared" si="4"/>
        <v>3</v>
      </c>
      <c r="R58" t="str">
        <f t="shared" si="5"/>
        <v>High Risk</v>
      </c>
    </row>
    <row r="59" spans="1:18">
      <c r="A59" t="s">
        <v>130</v>
      </c>
      <c r="B59" t="s">
        <v>7</v>
      </c>
      <c r="C59" s="1">
        <v>45475.320833333331</v>
      </c>
      <c r="D59">
        <v>15922</v>
      </c>
      <c r="E59" t="s">
        <v>62</v>
      </c>
      <c r="F59" t="s">
        <v>374</v>
      </c>
      <c r="G59" t="s">
        <v>375</v>
      </c>
      <c r="H59" t="s">
        <v>381</v>
      </c>
      <c r="I59" t="s">
        <v>441</v>
      </c>
      <c r="J59" t="str">
        <f>VLOOKUP(B59, Customer_Info!$A$2:$F$100, 3, FALSE)</f>
        <v>India</v>
      </c>
      <c r="K59" t="str">
        <f>VLOOKUP(B59, Customer_Info!$A$2:$F$100, 4, FALSE)</f>
        <v>Web</v>
      </c>
      <c r="L59">
        <f>VLOOKUP(B59, Customer_Info!$A$2:$F$100, 5, FALSE)</f>
        <v>2860</v>
      </c>
      <c r="M59">
        <f t="shared" si="0"/>
        <v>1</v>
      </c>
      <c r="N59">
        <f t="shared" si="1"/>
        <v>1</v>
      </c>
      <c r="O59">
        <f t="shared" si="2"/>
        <v>1</v>
      </c>
      <c r="P59">
        <f t="shared" si="3"/>
        <v>0</v>
      </c>
      <c r="Q59">
        <f t="shared" si="4"/>
        <v>3</v>
      </c>
      <c r="R59" t="str">
        <f t="shared" si="5"/>
        <v>High Risk</v>
      </c>
    </row>
    <row r="60" spans="1:18">
      <c r="A60" t="s">
        <v>131</v>
      </c>
      <c r="B60" t="s">
        <v>23</v>
      </c>
      <c r="C60" s="1">
        <v>45491.697222222218</v>
      </c>
      <c r="D60">
        <v>5758</v>
      </c>
      <c r="E60" t="s">
        <v>62</v>
      </c>
      <c r="F60" t="s">
        <v>63</v>
      </c>
      <c r="G60" t="s">
        <v>377</v>
      </c>
      <c r="H60" t="s">
        <v>383</v>
      </c>
      <c r="I60" t="s">
        <v>442</v>
      </c>
      <c r="J60" t="str">
        <f>VLOOKUP(B60, Customer_Info!$A$2:$F$100, 3, FALSE)</f>
        <v>India</v>
      </c>
      <c r="K60" t="str">
        <f>VLOOKUP(B60, Customer_Info!$A$2:$F$100, 4, FALSE)</f>
        <v>Web</v>
      </c>
      <c r="L60">
        <f>VLOOKUP(B60, Customer_Info!$A$2:$F$100, 5, FALSE)</f>
        <v>9831</v>
      </c>
      <c r="M60">
        <f t="shared" si="0"/>
        <v>0</v>
      </c>
      <c r="N60">
        <f t="shared" si="1"/>
        <v>1</v>
      </c>
      <c r="O60">
        <f t="shared" si="2"/>
        <v>1</v>
      </c>
      <c r="P60">
        <f t="shared" si="3"/>
        <v>0</v>
      </c>
      <c r="Q60">
        <f t="shared" si="4"/>
        <v>2</v>
      </c>
      <c r="R60" t="str">
        <f t="shared" si="5"/>
        <v>Medium Risk</v>
      </c>
    </row>
    <row r="61" spans="1:18">
      <c r="A61" t="s">
        <v>132</v>
      </c>
      <c r="B61" t="s">
        <v>54</v>
      </c>
      <c r="C61" s="1">
        <v>45489.297222222223</v>
      </c>
      <c r="D61">
        <v>7236</v>
      </c>
      <c r="E61" t="s">
        <v>58</v>
      </c>
      <c r="F61" t="s">
        <v>374</v>
      </c>
      <c r="G61" t="s">
        <v>378</v>
      </c>
      <c r="H61" t="s">
        <v>381</v>
      </c>
      <c r="I61" t="s">
        <v>443</v>
      </c>
      <c r="J61" t="str">
        <f>VLOOKUP(B61, Customer_Info!$A$2:$F$100, 3, FALSE)</f>
        <v>Canada</v>
      </c>
      <c r="K61" t="str">
        <f>VLOOKUP(B61, Customer_Info!$A$2:$F$100, 4, FALSE)</f>
        <v>Mobile</v>
      </c>
      <c r="L61">
        <f>VLOOKUP(B61, Customer_Info!$A$2:$F$100, 5, FALSE)</f>
        <v>9101</v>
      </c>
      <c r="M61">
        <f t="shared" si="0"/>
        <v>0</v>
      </c>
      <c r="N61">
        <f t="shared" si="1"/>
        <v>1</v>
      </c>
      <c r="O61">
        <f t="shared" si="2"/>
        <v>1</v>
      </c>
      <c r="P61">
        <f t="shared" si="3"/>
        <v>0</v>
      </c>
      <c r="Q61">
        <f t="shared" si="4"/>
        <v>2</v>
      </c>
      <c r="R61" t="str">
        <f t="shared" si="5"/>
        <v>Medium Risk</v>
      </c>
    </row>
    <row r="62" spans="1:18">
      <c r="A62" t="s">
        <v>133</v>
      </c>
      <c r="B62" t="s">
        <v>18</v>
      </c>
      <c r="C62" s="1">
        <v>45492.400694444441</v>
      </c>
      <c r="D62">
        <v>891</v>
      </c>
      <c r="E62" t="s">
        <v>59</v>
      </c>
      <c r="F62" t="s">
        <v>63</v>
      </c>
      <c r="G62" t="s">
        <v>376</v>
      </c>
      <c r="H62" t="s">
        <v>383</v>
      </c>
      <c r="I62" t="s">
        <v>444</v>
      </c>
      <c r="J62" t="str">
        <f>VLOOKUP(B62, Customer_Info!$A$2:$F$100, 3, FALSE)</f>
        <v>UK</v>
      </c>
      <c r="K62" t="str">
        <f>VLOOKUP(B62, Customer_Info!$A$2:$F$100, 4, FALSE)</f>
        <v>Mobile</v>
      </c>
      <c r="L62">
        <f>VLOOKUP(B62, Customer_Info!$A$2:$F$100, 5, FALSE)</f>
        <v>7578</v>
      </c>
      <c r="M62">
        <f t="shared" si="0"/>
        <v>0</v>
      </c>
      <c r="N62">
        <f t="shared" si="1"/>
        <v>1</v>
      </c>
      <c r="O62">
        <f t="shared" si="2"/>
        <v>0</v>
      </c>
      <c r="P62">
        <f t="shared" si="3"/>
        <v>0</v>
      </c>
      <c r="Q62">
        <f t="shared" si="4"/>
        <v>1</v>
      </c>
      <c r="R62" t="str">
        <f t="shared" si="5"/>
        <v>Low Risk</v>
      </c>
    </row>
    <row r="63" spans="1:18">
      <c r="A63" t="s">
        <v>134</v>
      </c>
      <c r="B63" t="s">
        <v>44</v>
      </c>
      <c r="C63" s="1">
        <v>45481.511111111111</v>
      </c>
      <c r="D63">
        <v>14486</v>
      </c>
      <c r="E63" t="s">
        <v>62</v>
      </c>
      <c r="F63" t="s">
        <v>64</v>
      </c>
      <c r="G63" t="s">
        <v>377</v>
      </c>
      <c r="H63" t="s">
        <v>383</v>
      </c>
      <c r="I63" t="s">
        <v>445</v>
      </c>
      <c r="J63" t="str">
        <f>VLOOKUP(B63, Customer_Info!$A$2:$F$100, 3, FALSE)</f>
        <v>Bangladesh</v>
      </c>
      <c r="K63" t="str">
        <f>VLOOKUP(B63, Customer_Info!$A$2:$F$100, 4, FALSE)</f>
        <v>Mobile</v>
      </c>
      <c r="L63">
        <f>VLOOKUP(B63, Customer_Info!$A$2:$F$100, 5, FALSE)</f>
        <v>2474</v>
      </c>
      <c r="M63">
        <f t="shared" si="0"/>
        <v>1</v>
      </c>
      <c r="N63">
        <f t="shared" si="1"/>
        <v>1</v>
      </c>
      <c r="O63">
        <f t="shared" si="2"/>
        <v>1</v>
      </c>
      <c r="P63">
        <f t="shared" si="3"/>
        <v>0</v>
      </c>
      <c r="Q63">
        <f t="shared" si="4"/>
        <v>3</v>
      </c>
      <c r="R63" t="str">
        <f t="shared" si="5"/>
        <v>High Risk</v>
      </c>
    </row>
    <row r="64" spans="1:18">
      <c r="A64" t="s">
        <v>135</v>
      </c>
      <c r="B64" t="s">
        <v>27</v>
      </c>
      <c r="C64" s="1">
        <v>45495.270833333343</v>
      </c>
      <c r="D64">
        <v>13166</v>
      </c>
      <c r="E64" t="s">
        <v>59</v>
      </c>
      <c r="F64" t="s">
        <v>374</v>
      </c>
      <c r="G64" t="s">
        <v>375</v>
      </c>
      <c r="H64" t="s">
        <v>382</v>
      </c>
      <c r="I64" t="s">
        <v>446</v>
      </c>
      <c r="J64" t="str">
        <f>VLOOKUP(B64, Customer_Info!$A$2:$F$100, 3, FALSE)</f>
        <v>Canada</v>
      </c>
      <c r="K64" t="str">
        <f>VLOOKUP(B64, Customer_Info!$A$2:$F$100, 4, FALSE)</f>
        <v>Web</v>
      </c>
      <c r="L64">
        <f>VLOOKUP(B64, Customer_Info!$A$2:$F$100, 5, FALSE)</f>
        <v>2769</v>
      </c>
      <c r="M64">
        <f t="shared" si="0"/>
        <v>1</v>
      </c>
      <c r="N64">
        <f t="shared" si="1"/>
        <v>0</v>
      </c>
      <c r="O64">
        <f t="shared" si="2"/>
        <v>1</v>
      </c>
      <c r="P64">
        <f t="shared" si="3"/>
        <v>0</v>
      </c>
      <c r="Q64">
        <f t="shared" si="4"/>
        <v>2</v>
      </c>
      <c r="R64" t="str">
        <f t="shared" si="5"/>
        <v>Medium Risk</v>
      </c>
    </row>
    <row r="65" spans="1:18">
      <c r="A65" t="s">
        <v>136</v>
      </c>
      <c r="B65" t="s">
        <v>26</v>
      </c>
      <c r="C65" s="1">
        <v>45479.808333333327</v>
      </c>
      <c r="D65">
        <v>6392</v>
      </c>
      <c r="E65" t="s">
        <v>59</v>
      </c>
      <c r="F65" t="s">
        <v>373</v>
      </c>
      <c r="G65" t="s">
        <v>377</v>
      </c>
      <c r="H65" t="s">
        <v>379</v>
      </c>
      <c r="I65" t="s">
        <v>447</v>
      </c>
      <c r="J65" t="str">
        <f>VLOOKUP(B65, Customer_Info!$A$2:$F$100, 3, FALSE)</f>
        <v>Canada</v>
      </c>
      <c r="K65" t="str">
        <f>VLOOKUP(B65, Customer_Info!$A$2:$F$100, 4, FALSE)</f>
        <v>Web</v>
      </c>
      <c r="L65">
        <f>VLOOKUP(B65, Customer_Info!$A$2:$F$100, 5, FALSE)</f>
        <v>9476</v>
      </c>
      <c r="M65">
        <f t="shared" si="0"/>
        <v>0</v>
      </c>
      <c r="N65">
        <f t="shared" si="1"/>
        <v>0</v>
      </c>
      <c r="O65">
        <f t="shared" si="2"/>
        <v>1</v>
      </c>
      <c r="P65">
        <f t="shared" si="3"/>
        <v>0</v>
      </c>
      <c r="Q65">
        <f t="shared" si="4"/>
        <v>1</v>
      </c>
      <c r="R65" t="str">
        <f t="shared" si="5"/>
        <v>Low Risk</v>
      </c>
    </row>
    <row r="66" spans="1:18">
      <c r="A66" t="s">
        <v>137</v>
      </c>
      <c r="B66" t="s">
        <v>52</v>
      </c>
      <c r="C66" s="1">
        <v>45502.319444444453</v>
      </c>
      <c r="D66">
        <v>4061</v>
      </c>
      <c r="E66" t="s">
        <v>62</v>
      </c>
      <c r="F66" t="s">
        <v>63</v>
      </c>
      <c r="G66" t="s">
        <v>375</v>
      </c>
      <c r="H66" t="s">
        <v>380</v>
      </c>
      <c r="I66" t="s">
        <v>448</v>
      </c>
      <c r="J66" t="str">
        <f>VLOOKUP(B66, Customer_Info!$A$2:$F$100, 3, FALSE)</f>
        <v>USA</v>
      </c>
      <c r="K66" t="str">
        <f>VLOOKUP(B66, Customer_Info!$A$2:$F$100, 4, FALSE)</f>
        <v>Web</v>
      </c>
      <c r="L66">
        <f>VLOOKUP(B66, Customer_Info!$A$2:$F$100, 5, FALSE)</f>
        <v>3806</v>
      </c>
      <c r="M66">
        <f t="shared" si="0"/>
        <v>0</v>
      </c>
      <c r="N66">
        <f t="shared" si="1"/>
        <v>0</v>
      </c>
      <c r="O66">
        <f t="shared" si="2"/>
        <v>1</v>
      </c>
      <c r="P66">
        <f t="shared" si="3"/>
        <v>0</v>
      </c>
      <c r="Q66">
        <f t="shared" si="4"/>
        <v>1</v>
      </c>
      <c r="R66" t="str">
        <f t="shared" si="5"/>
        <v>Low Risk</v>
      </c>
    </row>
    <row r="67" spans="1:18">
      <c r="A67" t="s">
        <v>138</v>
      </c>
      <c r="B67" t="s">
        <v>54</v>
      </c>
      <c r="C67" s="1">
        <v>45498.308333333327</v>
      </c>
      <c r="D67">
        <v>6684</v>
      </c>
      <c r="E67" t="s">
        <v>62</v>
      </c>
      <c r="F67" t="s">
        <v>64</v>
      </c>
      <c r="G67" t="s">
        <v>375</v>
      </c>
      <c r="H67" t="s">
        <v>383</v>
      </c>
      <c r="I67" t="s">
        <v>449</v>
      </c>
      <c r="J67" t="str">
        <f>VLOOKUP(B67, Customer_Info!$A$2:$F$100, 3, FALSE)</f>
        <v>Canada</v>
      </c>
      <c r="K67" t="str">
        <f>VLOOKUP(B67, Customer_Info!$A$2:$F$100, 4, FALSE)</f>
        <v>Mobile</v>
      </c>
      <c r="L67">
        <f>VLOOKUP(B67, Customer_Info!$A$2:$F$100, 5, FALSE)</f>
        <v>9101</v>
      </c>
      <c r="M67">
        <f t="shared" ref="M67:M130" si="6">IF(D67&gt;2*L67,1,0)</f>
        <v>0</v>
      </c>
      <c r="N67">
        <f t="shared" ref="N67:N130" si="7">IF(E67&lt;&gt;J67,1,0)</f>
        <v>1</v>
      </c>
      <c r="O67">
        <f t="shared" ref="O67:O130" si="8">IF(F67&lt;&gt;K67,1,0)</f>
        <v>1</v>
      </c>
      <c r="P67">
        <f t="shared" ref="P67:P130" si="9">IF(OR(HOUR(C67)&lt;4,HOUR(C67)&gt;23),1,0)</f>
        <v>0</v>
      </c>
      <c r="Q67">
        <f t="shared" ref="Q67:Q130" si="10">M67+N67+O67+P67</f>
        <v>2</v>
      </c>
      <c r="R67" t="str">
        <f t="shared" ref="R67:R130" si="11">IF(Q67&gt;=3, "High Risk", IF(Q67=2, "Medium Risk", "Low Risk"))</f>
        <v>Medium Risk</v>
      </c>
    </row>
    <row r="68" spans="1:18">
      <c r="A68" t="s">
        <v>139</v>
      </c>
      <c r="B68" t="s">
        <v>32</v>
      </c>
      <c r="C68" s="1">
        <v>45475.227083333331</v>
      </c>
      <c r="D68">
        <v>19983</v>
      </c>
      <c r="E68" t="s">
        <v>58</v>
      </c>
      <c r="F68" t="s">
        <v>63</v>
      </c>
      <c r="G68" t="s">
        <v>378</v>
      </c>
      <c r="H68" t="s">
        <v>380</v>
      </c>
      <c r="I68" t="s">
        <v>450</v>
      </c>
      <c r="J68" t="str">
        <f>VLOOKUP(B68, Customer_Info!$A$2:$F$100, 3, FALSE)</f>
        <v>USA</v>
      </c>
      <c r="K68" t="str">
        <f>VLOOKUP(B68, Customer_Info!$A$2:$F$100, 4, FALSE)</f>
        <v>Web</v>
      </c>
      <c r="L68">
        <f>VLOOKUP(B68, Customer_Info!$A$2:$F$100, 5, FALSE)</f>
        <v>4433</v>
      </c>
      <c r="M68">
        <f t="shared" si="6"/>
        <v>1</v>
      </c>
      <c r="N68">
        <f t="shared" si="7"/>
        <v>1</v>
      </c>
      <c r="O68">
        <f t="shared" si="8"/>
        <v>1</v>
      </c>
      <c r="P68">
        <f t="shared" si="9"/>
        <v>0</v>
      </c>
      <c r="Q68">
        <f t="shared" si="10"/>
        <v>3</v>
      </c>
      <c r="R68" t="str">
        <f t="shared" si="11"/>
        <v>High Risk</v>
      </c>
    </row>
    <row r="69" spans="1:18">
      <c r="A69" t="s">
        <v>140</v>
      </c>
      <c r="B69" t="s">
        <v>40</v>
      </c>
      <c r="C69" s="1">
        <v>45491.931944444441</v>
      </c>
      <c r="D69">
        <v>8892</v>
      </c>
      <c r="E69" t="s">
        <v>61</v>
      </c>
      <c r="F69" t="s">
        <v>64</v>
      </c>
      <c r="G69" t="s">
        <v>378</v>
      </c>
      <c r="H69" t="s">
        <v>379</v>
      </c>
      <c r="I69" t="s">
        <v>451</v>
      </c>
      <c r="J69" t="str">
        <f>VLOOKUP(B69, Customer_Info!$A$2:$F$100, 3, FALSE)</f>
        <v>India</v>
      </c>
      <c r="K69" t="str">
        <f>VLOOKUP(B69, Customer_Info!$A$2:$F$100, 4, FALSE)</f>
        <v>Mobile</v>
      </c>
      <c r="L69">
        <f>VLOOKUP(B69, Customer_Info!$A$2:$F$100, 5, FALSE)</f>
        <v>8396</v>
      </c>
      <c r="M69">
        <f t="shared" si="6"/>
        <v>0</v>
      </c>
      <c r="N69">
        <f t="shared" si="7"/>
        <v>1</v>
      </c>
      <c r="O69">
        <f t="shared" si="8"/>
        <v>1</v>
      </c>
      <c r="P69">
        <f t="shared" si="9"/>
        <v>0</v>
      </c>
      <c r="Q69">
        <f t="shared" si="10"/>
        <v>2</v>
      </c>
      <c r="R69" t="str">
        <f t="shared" si="11"/>
        <v>Medium Risk</v>
      </c>
    </row>
    <row r="70" spans="1:18">
      <c r="A70" t="s">
        <v>141</v>
      </c>
      <c r="B70" t="s">
        <v>12</v>
      </c>
      <c r="C70" s="1">
        <v>45500.9375</v>
      </c>
      <c r="D70">
        <v>13567</v>
      </c>
      <c r="E70" t="s">
        <v>61</v>
      </c>
      <c r="F70" t="s">
        <v>63</v>
      </c>
      <c r="G70" t="s">
        <v>375</v>
      </c>
      <c r="H70" t="s">
        <v>380</v>
      </c>
      <c r="I70" t="s">
        <v>452</v>
      </c>
      <c r="J70" t="str">
        <f>VLOOKUP(B70, Customer_Info!$A$2:$F$100, 3, FALSE)</f>
        <v>UK</v>
      </c>
      <c r="K70" t="str">
        <f>VLOOKUP(B70, Customer_Info!$A$2:$F$100, 4, FALSE)</f>
        <v>Mobile</v>
      </c>
      <c r="L70">
        <f>VLOOKUP(B70, Customer_Info!$A$2:$F$100, 5, FALSE)</f>
        <v>5092</v>
      </c>
      <c r="M70">
        <f t="shared" si="6"/>
        <v>1</v>
      </c>
      <c r="N70">
        <f t="shared" si="7"/>
        <v>1</v>
      </c>
      <c r="O70">
        <f t="shared" si="8"/>
        <v>0</v>
      </c>
      <c r="P70">
        <f t="shared" si="9"/>
        <v>0</v>
      </c>
      <c r="Q70">
        <f t="shared" si="10"/>
        <v>2</v>
      </c>
      <c r="R70" t="str">
        <f t="shared" si="11"/>
        <v>Medium Risk</v>
      </c>
    </row>
    <row r="71" spans="1:18">
      <c r="A71" t="s">
        <v>142</v>
      </c>
      <c r="B71" t="s">
        <v>19</v>
      </c>
      <c r="C71" s="1">
        <v>45499.685416666667</v>
      </c>
      <c r="D71">
        <v>15765</v>
      </c>
      <c r="E71" t="s">
        <v>62</v>
      </c>
      <c r="F71" t="s">
        <v>63</v>
      </c>
      <c r="G71" t="s">
        <v>375</v>
      </c>
      <c r="H71" t="s">
        <v>380</v>
      </c>
      <c r="I71" t="s">
        <v>453</v>
      </c>
      <c r="J71" t="str">
        <f>VLOOKUP(B71, Customer_Info!$A$2:$F$100, 3, FALSE)</f>
        <v>Canada</v>
      </c>
      <c r="K71" t="str">
        <f>VLOOKUP(B71, Customer_Info!$A$2:$F$100, 4, FALSE)</f>
        <v>Web</v>
      </c>
      <c r="L71">
        <f>VLOOKUP(B71, Customer_Info!$A$2:$F$100, 5, FALSE)</f>
        <v>8231</v>
      </c>
      <c r="M71">
        <f t="shared" si="6"/>
        <v>0</v>
      </c>
      <c r="N71">
        <f t="shared" si="7"/>
        <v>1</v>
      </c>
      <c r="O71">
        <f t="shared" si="8"/>
        <v>1</v>
      </c>
      <c r="P71">
        <f t="shared" si="9"/>
        <v>0</v>
      </c>
      <c r="Q71">
        <f t="shared" si="10"/>
        <v>2</v>
      </c>
      <c r="R71" t="str">
        <f t="shared" si="11"/>
        <v>Medium Risk</v>
      </c>
    </row>
    <row r="72" spans="1:18">
      <c r="A72" t="s">
        <v>143</v>
      </c>
      <c r="B72" t="s">
        <v>53</v>
      </c>
      <c r="C72" s="1">
        <v>45475.23333333333</v>
      </c>
      <c r="D72">
        <v>19988</v>
      </c>
      <c r="E72" t="s">
        <v>62</v>
      </c>
      <c r="F72" t="s">
        <v>64</v>
      </c>
      <c r="G72" t="s">
        <v>375</v>
      </c>
      <c r="H72" t="s">
        <v>381</v>
      </c>
      <c r="I72" t="s">
        <v>454</v>
      </c>
      <c r="J72" t="str">
        <f>VLOOKUP(B72, Customer_Info!$A$2:$F$100, 3, FALSE)</f>
        <v>Canada</v>
      </c>
      <c r="K72" t="str">
        <f>VLOOKUP(B72, Customer_Info!$A$2:$F$100, 4, FALSE)</f>
        <v>Mobile</v>
      </c>
      <c r="L72">
        <f>VLOOKUP(B72, Customer_Info!$A$2:$F$100, 5, FALSE)</f>
        <v>2189</v>
      </c>
      <c r="M72">
        <f t="shared" si="6"/>
        <v>1</v>
      </c>
      <c r="N72">
        <f t="shared" si="7"/>
        <v>1</v>
      </c>
      <c r="O72">
        <f t="shared" si="8"/>
        <v>1</v>
      </c>
      <c r="P72">
        <f t="shared" si="9"/>
        <v>0</v>
      </c>
      <c r="Q72">
        <f t="shared" si="10"/>
        <v>3</v>
      </c>
      <c r="R72" t="str">
        <f t="shared" si="11"/>
        <v>High Risk</v>
      </c>
    </row>
    <row r="73" spans="1:18">
      <c r="A73" t="s">
        <v>144</v>
      </c>
      <c r="B73" t="s">
        <v>33</v>
      </c>
      <c r="C73" s="1">
        <v>45477.820138888892</v>
      </c>
      <c r="D73">
        <v>2954</v>
      </c>
      <c r="E73" t="s">
        <v>60</v>
      </c>
      <c r="F73" t="s">
        <v>64</v>
      </c>
      <c r="G73" t="s">
        <v>378</v>
      </c>
      <c r="H73" t="s">
        <v>381</v>
      </c>
      <c r="I73" t="s">
        <v>455</v>
      </c>
      <c r="J73" t="str">
        <f>VLOOKUP(B73, Customer_Info!$A$2:$F$100, 3, FALSE)</f>
        <v>India</v>
      </c>
      <c r="K73" t="str">
        <f>VLOOKUP(B73, Customer_Info!$A$2:$F$100, 4, FALSE)</f>
        <v>Web</v>
      </c>
      <c r="L73">
        <f>VLOOKUP(B73, Customer_Info!$A$2:$F$100, 5, FALSE)</f>
        <v>7311</v>
      </c>
      <c r="M73">
        <f t="shared" si="6"/>
        <v>0</v>
      </c>
      <c r="N73">
        <f t="shared" si="7"/>
        <v>1</v>
      </c>
      <c r="O73">
        <f t="shared" si="8"/>
        <v>0</v>
      </c>
      <c r="P73">
        <f t="shared" si="9"/>
        <v>0</v>
      </c>
      <c r="Q73">
        <f t="shared" si="10"/>
        <v>1</v>
      </c>
      <c r="R73" t="str">
        <f t="shared" si="11"/>
        <v>Low Risk</v>
      </c>
    </row>
    <row r="74" spans="1:18">
      <c r="A74" t="s">
        <v>145</v>
      </c>
      <c r="B74" t="s">
        <v>32</v>
      </c>
      <c r="C74" s="1">
        <v>45503.252083333333</v>
      </c>
      <c r="D74">
        <v>12337</v>
      </c>
      <c r="E74" t="s">
        <v>62</v>
      </c>
      <c r="F74" t="s">
        <v>373</v>
      </c>
      <c r="G74" t="s">
        <v>377</v>
      </c>
      <c r="H74" t="s">
        <v>379</v>
      </c>
      <c r="I74" t="s">
        <v>456</v>
      </c>
      <c r="J74" t="str">
        <f>VLOOKUP(B74, Customer_Info!$A$2:$F$100, 3, FALSE)</f>
        <v>USA</v>
      </c>
      <c r="K74" t="str">
        <f>VLOOKUP(B74, Customer_Info!$A$2:$F$100, 4, FALSE)</f>
        <v>Web</v>
      </c>
      <c r="L74">
        <f>VLOOKUP(B74, Customer_Info!$A$2:$F$100, 5, FALSE)</f>
        <v>4433</v>
      </c>
      <c r="M74">
        <f t="shared" si="6"/>
        <v>1</v>
      </c>
      <c r="N74">
        <f t="shared" si="7"/>
        <v>0</v>
      </c>
      <c r="O74">
        <f t="shared" si="8"/>
        <v>1</v>
      </c>
      <c r="P74">
        <f t="shared" si="9"/>
        <v>0</v>
      </c>
      <c r="Q74">
        <f t="shared" si="10"/>
        <v>2</v>
      </c>
      <c r="R74" t="str">
        <f t="shared" si="11"/>
        <v>Medium Risk</v>
      </c>
    </row>
    <row r="75" spans="1:18">
      <c r="A75" t="s">
        <v>146</v>
      </c>
      <c r="B75" t="s">
        <v>42</v>
      </c>
      <c r="C75" s="1">
        <v>45493.506249999999</v>
      </c>
      <c r="D75">
        <v>14539</v>
      </c>
      <c r="E75" t="s">
        <v>60</v>
      </c>
      <c r="F75" t="s">
        <v>64</v>
      </c>
      <c r="G75" t="s">
        <v>377</v>
      </c>
      <c r="H75" t="s">
        <v>381</v>
      </c>
      <c r="I75" t="s">
        <v>457</v>
      </c>
      <c r="J75" t="str">
        <f>VLOOKUP(B75, Customer_Info!$A$2:$F$100, 3, FALSE)</f>
        <v>USA</v>
      </c>
      <c r="K75" t="str">
        <f>VLOOKUP(B75, Customer_Info!$A$2:$F$100, 4, FALSE)</f>
        <v>Web</v>
      </c>
      <c r="L75">
        <f>VLOOKUP(B75, Customer_Info!$A$2:$F$100, 5, FALSE)</f>
        <v>4904</v>
      </c>
      <c r="M75">
        <f t="shared" si="6"/>
        <v>1</v>
      </c>
      <c r="N75">
        <f t="shared" si="7"/>
        <v>1</v>
      </c>
      <c r="O75">
        <f t="shared" si="8"/>
        <v>0</v>
      </c>
      <c r="P75">
        <f t="shared" si="9"/>
        <v>0</v>
      </c>
      <c r="Q75">
        <f t="shared" si="10"/>
        <v>2</v>
      </c>
      <c r="R75" t="str">
        <f t="shared" si="11"/>
        <v>Medium Risk</v>
      </c>
    </row>
    <row r="76" spans="1:18">
      <c r="A76" t="s">
        <v>147</v>
      </c>
      <c r="B76" t="s">
        <v>7</v>
      </c>
      <c r="C76" s="1">
        <v>45480.175694444442</v>
      </c>
      <c r="D76">
        <v>19615</v>
      </c>
      <c r="E76" t="s">
        <v>61</v>
      </c>
      <c r="F76" t="s">
        <v>63</v>
      </c>
      <c r="G76" t="s">
        <v>376</v>
      </c>
      <c r="H76" t="s">
        <v>381</v>
      </c>
      <c r="I76" t="s">
        <v>458</v>
      </c>
      <c r="J76" t="str">
        <f>VLOOKUP(B76, Customer_Info!$A$2:$F$100, 3, FALSE)</f>
        <v>India</v>
      </c>
      <c r="K76" t="str">
        <f>VLOOKUP(B76, Customer_Info!$A$2:$F$100, 4, FALSE)</f>
        <v>Web</v>
      </c>
      <c r="L76">
        <f>VLOOKUP(B76, Customer_Info!$A$2:$F$100, 5, FALSE)</f>
        <v>2860</v>
      </c>
      <c r="M76">
        <f t="shared" si="6"/>
        <v>1</v>
      </c>
      <c r="N76">
        <f t="shared" si="7"/>
        <v>1</v>
      </c>
      <c r="O76">
        <f t="shared" si="8"/>
        <v>1</v>
      </c>
      <c r="P76">
        <f t="shared" si="9"/>
        <v>0</v>
      </c>
      <c r="Q76">
        <f t="shared" si="10"/>
        <v>3</v>
      </c>
      <c r="R76" t="str">
        <f t="shared" si="11"/>
        <v>High Risk</v>
      </c>
    </row>
    <row r="77" spans="1:18">
      <c r="A77" t="s">
        <v>148</v>
      </c>
      <c r="B77" t="s">
        <v>34</v>
      </c>
      <c r="C77" s="1">
        <v>45495.011805555558</v>
      </c>
      <c r="D77">
        <v>11465</v>
      </c>
      <c r="E77" t="s">
        <v>61</v>
      </c>
      <c r="F77" t="s">
        <v>373</v>
      </c>
      <c r="G77" t="s">
        <v>375</v>
      </c>
      <c r="H77" t="s">
        <v>381</v>
      </c>
      <c r="I77" t="s">
        <v>459</v>
      </c>
      <c r="J77" t="str">
        <f>VLOOKUP(B77, Customer_Info!$A$2:$F$100, 3, FALSE)</f>
        <v>India</v>
      </c>
      <c r="K77" t="str">
        <f>VLOOKUP(B77, Customer_Info!$A$2:$F$100, 4, FALSE)</f>
        <v>Web</v>
      </c>
      <c r="L77">
        <f>VLOOKUP(B77, Customer_Info!$A$2:$F$100, 5, FALSE)</f>
        <v>7051</v>
      </c>
      <c r="M77">
        <f t="shared" si="6"/>
        <v>0</v>
      </c>
      <c r="N77">
        <f t="shared" si="7"/>
        <v>1</v>
      </c>
      <c r="O77">
        <f t="shared" si="8"/>
        <v>1</v>
      </c>
      <c r="P77">
        <f t="shared" si="9"/>
        <v>1</v>
      </c>
      <c r="Q77">
        <f t="shared" si="10"/>
        <v>3</v>
      </c>
      <c r="R77" t="str">
        <f t="shared" si="11"/>
        <v>High Risk</v>
      </c>
    </row>
    <row r="78" spans="1:18">
      <c r="A78" t="s">
        <v>149</v>
      </c>
      <c r="B78" t="s">
        <v>30</v>
      </c>
      <c r="C78" s="1">
        <v>45482.270138888889</v>
      </c>
      <c r="D78">
        <v>10262</v>
      </c>
      <c r="E78" t="s">
        <v>58</v>
      </c>
      <c r="F78" t="s">
        <v>373</v>
      </c>
      <c r="G78" t="s">
        <v>375</v>
      </c>
      <c r="H78" t="s">
        <v>381</v>
      </c>
      <c r="I78" t="s">
        <v>460</v>
      </c>
      <c r="J78" t="str">
        <f>VLOOKUP(B78, Customer_Info!$A$2:$F$100, 3, FALSE)</f>
        <v>India</v>
      </c>
      <c r="K78" t="str">
        <f>VLOOKUP(B78, Customer_Info!$A$2:$F$100, 4, FALSE)</f>
        <v>Mobile</v>
      </c>
      <c r="L78">
        <f>VLOOKUP(B78, Customer_Info!$A$2:$F$100, 5, FALSE)</f>
        <v>9581</v>
      </c>
      <c r="M78">
        <f t="shared" si="6"/>
        <v>0</v>
      </c>
      <c r="N78">
        <f t="shared" si="7"/>
        <v>0</v>
      </c>
      <c r="O78">
        <f t="shared" si="8"/>
        <v>1</v>
      </c>
      <c r="P78">
        <f t="shared" si="9"/>
        <v>0</v>
      </c>
      <c r="Q78">
        <f t="shared" si="10"/>
        <v>1</v>
      </c>
      <c r="R78" t="str">
        <f t="shared" si="11"/>
        <v>Low Risk</v>
      </c>
    </row>
    <row r="79" spans="1:18">
      <c r="A79" t="s">
        <v>150</v>
      </c>
      <c r="B79" t="s">
        <v>47</v>
      </c>
      <c r="C79" s="1">
        <v>45476.288194444453</v>
      </c>
      <c r="D79">
        <v>5556</v>
      </c>
      <c r="E79" t="s">
        <v>61</v>
      </c>
      <c r="F79" t="s">
        <v>374</v>
      </c>
      <c r="G79" t="s">
        <v>377</v>
      </c>
      <c r="H79" t="s">
        <v>382</v>
      </c>
      <c r="I79" t="s">
        <v>461</v>
      </c>
      <c r="J79" t="str">
        <f>VLOOKUP(B79, Customer_Info!$A$2:$F$100, 3, FALSE)</f>
        <v>UK</v>
      </c>
      <c r="K79" t="str">
        <f>VLOOKUP(B79, Customer_Info!$A$2:$F$100, 4, FALSE)</f>
        <v>Mobile</v>
      </c>
      <c r="L79">
        <f>VLOOKUP(B79, Customer_Info!$A$2:$F$100, 5, FALSE)</f>
        <v>9849</v>
      </c>
      <c r="M79">
        <f t="shared" si="6"/>
        <v>0</v>
      </c>
      <c r="N79">
        <f t="shared" si="7"/>
        <v>1</v>
      </c>
      <c r="O79">
        <f t="shared" si="8"/>
        <v>1</v>
      </c>
      <c r="P79">
        <f t="shared" si="9"/>
        <v>0</v>
      </c>
      <c r="Q79">
        <f t="shared" si="10"/>
        <v>2</v>
      </c>
      <c r="R79" t="str">
        <f t="shared" si="11"/>
        <v>Medium Risk</v>
      </c>
    </row>
    <row r="80" spans="1:18">
      <c r="A80" t="s">
        <v>151</v>
      </c>
      <c r="B80" t="s">
        <v>12</v>
      </c>
      <c r="C80" s="1">
        <v>45485.839583333327</v>
      </c>
      <c r="D80">
        <v>15448</v>
      </c>
      <c r="E80" t="s">
        <v>60</v>
      </c>
      <c r="F80" t="s">
        <v>373</v>
      </c>
      <c r="G80" t="s">
        <v>376</v>
      </c>
      <c r="H80" t="s">
        <v>380</v>
      </c>
      <c r="I80" t="s">
        <v>462</v>
      </c>
      <c r="J80" t="str">
        <f>VLOOKUP(B80, Customer_Info!$A$2:$F$100, 3, FALSE)</f>
        <v>UK</v>
      </c>
      <c r="K80" t="str">
        <f>VLOOKUP(B80, Customer_Info!$A$2:$F$100, 4, FALSE)</f>
        <v>Mobile</v>
      </c>
      <c r="L80">
        <f>VLOOKUP(B80, Customer_Info!$A$2:$F$100, 5, FALSE)</f>
        <v>5092</v>
      </c>
      <c r="M80">
        <f t="shared" si="6"/>
        <v>1</v>
      </c>
      <c r="N80">
        <f t="shared" si="7"/>
        <v>0</v>
      </c>
      <c r="O80">
        <f t="shared" si="8"/>
        <v>1</v>
      </c>
      <c r="P80">
        <f t="shared" si="9"/>
        <v>0</v>
      </c>
      <c r="Q80">
        <f t="shared" si="10"/>
        <v>2</v>
      </c>
      <c r="R80" t="str">
        <f t="shared" si="11"/>
        <v>Medium Risk</v>
      </c>
    </row>
    <row r="81" spans="1:18">
      <c r="A81" t="s">
        <v>152</v>
      </c>
      <c r="B81" t="s">
        <v>53</v>
      </c>
      <c r="C81" s="1">
        <v>45491.25277777778</v>
      </c>
      <c r="D81">
        <v>8610</v>
      </c>
      <c r="E81" t="s">
        <v>59</v>
      </c>
      <c r="F81" t="s">
        <v>64</v>
      </c>
      <c r="G81" t="s">
        <v>378</v>
      </c>
      <c r="H81" t="s">
        <v>380</v>
      </c>
      <c r="I81" t="s">
        <v>463</v>
      </c>
      <c r="J81" t="str">
        <f>VLOOKUP(B81, Customer_Info!$A$2:$F$100, 3, FALSE)</f>
        <v>Canada</v>
      </c>
      <c r="K81" t="str">
        <f>VLOOKUP(B81, Customer_Info!$A$2:$F$100, 4, FALSE)</f>
        <v>Mobile</v>
      </c>
      <c r="L81">
        <f>VLOOKUP(B81, Customer_Info!$A$2:$F$100, 5, FALSE)</f>
        <v>2189</v>
      </c>
      <c r="M81">
        <f t="shared" si="6"/>
        <v>1</v>
      </c>
      <c r="N81">
        <f t="shared" si="7"/>
        <v>0</v>
      </c>
      <c r="O81">
        <f t="shared" si="8"/>
        <v>1</v>
      </c>
      <c r="P81">
        <f t="shared" si="9"/>
        <v>0</v>
      </c>
      <c r="Q81">
        <f t="shared" si="10"/>
        <v>2</v>
      </c>
      <c r="R81" t="str">
        <f t="shared" si="11"/>
        <v>Medium Risk</v>
      </c>
    </row>
    <row r="82" spans="1:18">
      <c r="A82" t="s">
        <v>153</v>
      </c>
      <c r="B82" t="s">
        <v>9</v>
      </c>
      <c r="C82" s="1">
        <v>45488.897916666669</v>
      </c>
      <c r="D82">
        <v>14273</v>
      </c>
      <c r="E82" t="s">
        <v>59</v>
      </c>
      <c r="F82" t="s">
        <v>373</v>
      </c>
      <c r="G82" t="s">
        <v>378</v>
      </c>
      <c r="H82" t="s">
        <v>381</v>
      </c>
      <c r="I82" t="s">
        <v>464</v>
      </c>
      <c r="J82" t="str">
        <f>VLOOKUP(B82, Customer_Info!$A$2:$F$100, 3, FALSE)</f>
        <v>UK</v>
      </c>
      <c r="K82" t="str">
        <f>VLOOKUP(B82, Customer_Info!$A$2:$F$100, 4, FALSE)</f>
        <v>Mobile</v>
      </c>
      <c r="L82">
        <f>VLOOKUP(B82, Customer_Info!$A$2:$F$100, 5, FALSE)</f>
        <v>7226</v>
      </c>
      <c r="M82">
        <f t="shared" si="6"/>
        <v>0</v>
      </c>
      <c r="N82">
        <f t="shared" si="7"/>
        <v>1</v>
      </c>
      <c r="O82">
        <f t="shared" si="8"/>
        <v>1</v>
      </c>
      <c r="P82">
        <f t="shared" si="9"/>
        <v>0</v>
      </c>
      <c r="Q82">
        <f t="shared" si="10"/>
        <v>2</v>
      </c>
      <c r="R82" t="str">
        <f t="shared" si="11"/>
        <v>Medium Risk</v>
      </c>
    </row>
    <row r="83" spans="1:18">
      <c r="A83" t="s">
        <v>154</v>
      </c>
      <c r="B83" t="s">
        <v>14</v>
      </c>
      <c r="C83" s="1">
        <v>45483.632638888892</v>
      </c>
      <c r="D83">
        <v>17912</v>
      </c>
      <c r="E83" t="s">
        <v>61</v>
      </c>
      <c r="F83" t="s">
        <v>63</v>
      </c>
      <c r="G83" t="s">
        <v>377</v>
      </c>
      <c r="H83" t="s">
        <v>379</v>
      </c>
      <c r="I83" t="s">
        <v>465</v>
      </c>
      <c r="J83" t="str">
        <f>VLOOKUP(B83, Customer_Info!$A$2:$F$100, 3, FALSE)</f>
        <v>India</v>
      </c>
      <c r="K83" t="str">
        <f>VLOOKUP(B83, Customer_Info!$A$2:$F$100, 4, FALSE)</f>
        <v>Web</v>
      </c>
      <c r="L83">
        <f>VLOOKUP(B83, Customer_Info!$A$2:$F$100, 5, FALSE)</f>
        <v>8265</v>
      </c>
      <c r="M83">
        <f t="shared" si="6"/>
        <v>1</v>
      </c>
      <c r="N83">
        <f t="shared" si="7"/>
        <v>1</v>
      </c>
      <c r="O83">
        <f t="shared" si="8"/>
        <v>1</v>
      </c>
      <c r="P83">
        <f t="shared" si="9"/>
        <v>0</v>
      </c>
      <c r="Q83">
        <f t="shared" si="10"/>
        <v>3</v>
      </c>
      <c r="R83" t="str">
        <f t="shared" si="11"/>
        <v>High Risk</v>
      </c>
    </row>
    <row r="84" spans="1:18">
      <c r="A84" t="s">
        <v>155</v>
      </c>
      <c r="B84" t="s">
        <v>34</v>
      </c>
      <c r="C84" s="1">
        <v>45494.693749999999</v>
      </c>
      <c r="D84">
        <v>1002</v>
      </c>
      <c r="E84" t="s">
        <v>59</v>
      </c>
      <c r="F84" t="s">
        <v>374</v>
      </c>
      <c r="G84" t="s">
        <v>375</v>
      </c>
      <c r="H84" t="s">
        <v>381</v>
      </c>
      <c r="I84" t="s">
        <v>466</v>
      </c>
      <c r="J84" t="str">
        <f>VLOOKUP(B84, Customer_Info!$A$2:$F$100, 3, FALSE)</f>
        <v>India</v>
      </c>
      <c r="K84" t="str">
        <f>VLOOKUP(B84, Customer_Info!$A$2:$F$100, 4, FALSE)</f>
        <v>Web</v>
      </c>
      <c r="L84">
        <f>VLOOKUP(B84, Customer_Info!$A$2:$F$100, 5, FALSE)</f>
        <v>7051</v>
      </c>
      <c r="M84">
        <f t="shared" si="6"/>
        <v>0</v>
      </c>
      <c r="N84">
        <f t="shared" si="7"/>
        <v>1</v>
      </c>
      <c r="O84">
        <f t="shared" si="8"/>
        <v>1</v>
      </c>
      <c r="P84">
        <f t="shared" si="9"/>
        <v>0</v>
      </c>
      <c r="Q84">
        <f t="shared" si="10"/>
        <v>2</v>
      </c>
      <c r="R84" t="str">
        <f t="shared" si="11"/>
        <v>Medium Risk</v>
      </c>
    </row>
    <row r="85" spans="1:18">
      <c r="A85" t="s">
        <v>156</v>
      </c>
      <c r="B85" t="s">
        <v>38</v>
      </c>
      <c r="C85" s="1">
        <v>45488.875</v>
      </c>
      <c r="D85">
        <v>7410</v>
      </c>
      <c r="E85" t="s">
        <v>62</v>
      </c>
      <c r="F85" t="s">
        <v>374</v>
      </c>
      <c r="G85" t="s">
        <v>378</v>
      </c>
      <c r="H85" t="s">
        <v>379</v>
      </c>
      <c r="I85" t="s">
        <v>467</v>
      </c>
      <c r="J85" t="str">
        <f>VLOOKUP(B85, Customer_Info!$A$2:$F$100, 3, FALSE)</f>
        <v>Canada</v>
      </c>
      <c r="K85" t="str">
        <f>VLOOKUP(B85, Customer_Info!$A$2:$F$100, 4, FALSE)</f>
        <v>Web</v>
      </c>
      <c r="L85">
        <f>VLOOKUP(B85, Customer_Info!$A$2:$F$100, 5, FALSE)</f>
        <v>5385</v>
      </c>
      <c r="M85">
        <f t="shared" si="6"/>
        <v>0</v>
      </c>
      <c r="N85">
        <f t="shared" si="7"/>
        <v>1</v>
      </c>
      <c r="O85">
        <f t="shared" si="8"/>
        <v>1</v>
      </c>
      <c r="P85">
        <f t="shared" si="9"/>
        <v>0</v>
      </c>
      <c r="Q85">
        <f t="shared" si="10"/>
        <v>2</v>
      </c>
      <c r="R85" t="str">
        <f t="shared" si="11"/>
        <v>Medium Risk</v>
      </c>
    </row>
    <row r="86" spans="1:18">
      <c r="A86" t="s">
        <v>157</v>
      </c>
      <c r="B86" t="s">
        <v>16</v>
      </c>
      <c r="C86" s="1">
        <v>45489.359722222223</v>
      </c>
      <c r="D86">
        <v>13185</v>
      </c>
      <c r="E86" t="s">
        <v>61</v>
      </c>
      <c r="F86" t="s">
        <v>64</v>
      </c>
      <c r="G86" t="s">
        <v>376</v>
      </c>
      <c r="H86" t="s">
        <v>380</v>
      </c>
      <c r="I86" t="s">
        <v>468</v>
      </c>
      <c r="J86" t="str">
        <f>VLOOKUP(B86, Customer_Info!$A$2:$F$100, 3, FALSE)</f>
        <v>UK</v>
      </c>
      <c r="K86" t="str">
        <f>VLOOKUP(B86, Customer_Info!$A$2:$F$100, 4, FALSE)</f>
        <v>Mobile</v>
      </c>
      <c r="L86">
        <f>VLOOKUP(B86, Customer_Info!$A$2:$F$100, 5, FALSE)</f>
        <v>7334</v>
      </c>
      <c r="M86">
        <f t="shared" si="6"/>
        <v>0</v>
      </c>
      <c r="N86">
        <f t="shared" si="7"/>
        <v>1</v>
      </c>
      <c r="O86">
        <f t="shared" si="8"/>
        <v>1</v>
      </c>
      <c r="P86">
        <f t="shared" si="9"/>
        <v>0</v>
      </c>
      <c r="Q86">
        <f t="shared" si="10"/>
        <v>2</v>
      </c>
      <c r="R86" t="str">
        <f t="shared" si="11"/>
        <v>Medium Risk</v>
      </c>
    </row>
    <row r="87" spans="1:18">
      <c r="A87" t="s">
        <v>158</v>
      </c>
      <c r="B87" t="s">
        <v>10</v>
      </c>
      <c r="C87" s="1">
        <v>45491.254166666673</v>
      </c>
      <c r="D87">
        <v>706</v>
      </c>
      <c r="E87" t="s">
        <v>62</v>
      </c>
      <c r="F87" t="s">
        <v>63</v>
      </c>
      <c r="G87" t="s">
        <v>376</v>
      </c>
      <c r="H87" t="s">
        <v>383</v>
      </c>
      <c r="I87" t="s">
        <v>469</v>
      </c>
      <c r="J87" t="str">
        <f>VLOOKUP(B87, Customer_Info!$A$2:$F$100, 3, FALSE)</f>
        <v>UK</v>
      </c>
      <c r="K87" t="str">
        <f>VLOOKUP(B87, Customer_Info!$A$2:$F$100, 4, FALSE)</f>
        <v>Web</v>
      </c>
      <c r="L87">
        <f>VLOOKUP(B87, Customer_Info!$A$2:$F$100, 5, FALSE)</f>
        <v>7191</v>
      </c>
      <c r="M87">
        <f t="shared" si="6"/>
        <v>0</v>
      </c>
      <c r="N87">
        <f t="shared" si="7"/>
        <v>1</v>
      </c>
      <c r="O87">
        <f t="shared" si="8"/>
        <v>1</v>
      </c>
      <c r="P87">
        <f t="shared" si="9"/>
        <v>0</v>
      </c>
      <c r="Q87">
        <f t="shared" si="10"/>
        <v>2</v>
      </c>
      <c r="R87" t="str">
        <f t="shared" si="11"/>
        <v>Medium Risk</v>
      </c>
    </row>
    <row r="88" spans="1:18">
      <c r="A88" t="s">
        <v>159</v>
      </c>
      <c r="B88" t="s">
        <v>49</v>
      </c>
      <c r="C88" s="1">
        <v>45486.663194444453</v>
      </c>
      <c r="D88">
        <v>18368</v>
      </c>
      <c r="E88" t="s">
        <v>60</v>
      </c>
      <c r="F88" t="s">
        <v>373</v>
      </c>
      <c r="G88" t="s">
        <v>375</v>
      </c>
      <c r="H88" t="s">
        <v>379</v>
      </c>
      <c r="I88" t="s">
        <v>470</v>
      </c>
      <c r="J88" t="str">
        <f>VLOOKUP(B88, Customer_Info!$A$2:$F$100, 3, FALSE)</f>
        <v>Bangladesh</v>
      </c>
      <c r="K88" t="str">
        <f>VLOOKUP(B88, Customer_Info!$A$2:$F$100, 4, FALSE)</f>
        <v>Mobile</v>
      </c>
      <c r="L88">
        <f>VLOOKUP(B88, Customer_Info!$A$2:$F$100, 5, FALSE)</f>
        <v>9643</v>
      </c>
      <c r="M88">
        <f t="shared" si="6"/>
        <v>0</v>
      </c>
      <c r="N88">
        <f t="shared" si="7"/>
        <v>1</v>
      </c>
      <c r="O88">
        <f t="shared" si="8"/>
        <v>1</v>
      </c>
      <c r="P88">
        <f t="shared" si="9"/>
        <v>0</v>
      </c>
      <c r="Q88">
        <f t="shared" si="10"/>
        <v>2</v>
      </c>
      <c r="R88" t="str">
        <f t="shared" si="11"/>
        <v>Medium Risk</v>
      </c>
    </row>
    <row r="89" spans="1:18">
      <c r="A89" t="s">
        <v>160</v>
      </c>
      <c r="B89" t="s">
        <v>17</v>
      </c>
      <c r="C89" s="1">
        <v>45493.185416666667</v>
      </c>
      <c r="D89">
        <v>16434</v>
      </c>
      <c r="E89" t="s">
        <v>62</v>
      </c>
      <c r="F89" t="s">
        <v>64</v>
      </c>
      <c r="G89" t="s">
        <v>377</v>
      </c>
      <c r="H89" t="s">
        <v>383</v>
      </c>
      <c r="I89" t="s">
        <v>471</v>
      </c>
      <c r="J89" t="str">
        <f>VLOOKUP(B89, Customer_Info!$A$2:$F$100, 3, FALSE)</f>
        <v>USA</v>
      </c>
      <c r="K89" t="str">
        <f>VLOOKUP(B89, Customer_Info!$A$2:$F$100, 4, FALSE)</f>
        <v>Web</v>
      </c>
      <c r="L89">
        <f>VLOOKUP(B89, Customer_Info!$A$2:$F$100, 5, FALSE)</f>
        <v>6426</v>
      </c>
      <c r="M89">
        <f t="shared" si="6"/>
        <v>1</v>
      </c>
      <c r="N89">
        <f t="shared" si="7"/>
        <v>0</v>
      </c>
      <c r="O89">
        <f t="shared" si="8"/>
        <v>0</v>
      </c>
      <c r="P89">
        <f t="shared" si="9"/>
        <v>0</v>
      </c>
      <c r="Q89">
        <f t="shared" si="10"/>
        <v>1</v>
      </c>
      <c r="R89" t="str">
        <f t="shared" si="11"/>
        <v>Low Risk</v>
      </c>
    </row>
    <row r="90" spans="1:18">
      <c r="A90" t="s">
        <v>161</v>
      </c>
      <c r="B90" t="s">
        <v>34</v>
      </c>
      <c r="C90" s="1">
        <v>45485.480555555558</v>
      </c>
      <c r="D90">
        <v>17747</v>
      </c>
      <c r="E90" t="s">
        <v>62</v>
      </c>
      <c r="F90" t="s">
        <v>374</v>
      </c>
      <c r="G90" t="s">
        <v>377</v>
      </c>
      <c r="H90" t="s">
        <v>379</v>
      </c>
      <c r="I90" t="s">
        <v>472</v>
      </c>
      <c r="J90" t="str">
        <f>VLOOKUP(B90, Customer_Info!$A$2:$F$100, 3, FALSE)</f>
        <v>India</v>
      </c>
      <c r="K90" t="str">
        <f>VLOOKUP(B90, Customer_Info!$A$2:$F$100, 4, FALSE)</f>
        <v>Web</v>
      </c>
      <c r="L90">
        <f>VLOOKUP(B90, Customer_Info!$A$2:$F$100, 5, FALSE)</f>
        <v>7051</v>
      </c>
      <c r="M90">
        <f t="shared" si="6"/>
        <v>1</v>
      </c>
      <c r="N90">
        <f t="shared" si="7"/>
        <v>1</v>
      </c>
      <c r="O90">
        <f t="shared" si="8"/>
        <v>1</v>
      </c>
      <c r="P90">
        <f t="shared" si="9"/>
        <v>0</v>
      </c>
      <c r="Q90">
        <f t="shared" si="10"/>
        <v>3</v>
      </c>
      <c r="R90" t="str">
        <f t="shared" si="11"/>
        <v>High Risk</v>
      </c>
    </row>
    <row r="91" spans="1:18">
      <c r="A91" t="s">
        <v>162</v>
      </c>
      <c r="B91" t="s">
        <v>35</v>
      </c>
      <c r="C91" s="1">
        <v>45477.727083333331</v>
      </c>
      <c r="D91">
        <v>19674</v>
      </c>
      <c r="E91" t="s">
        <v>61</v>
      </c>
      <c r="F91" t="s">
        <v>64</v>
      </c>
      <c r="G91" t="s">
        <v>378</v>
      </c>
      <c r="H91" t="s">
        <v>380</v>
      </c>
      <c r="I91" t="s">
        <v>473</v>
      </c>
      <c r="J91" t="str">
        <f>VLOOKUP(B91, Customer_Info!$A$2:$F$100, 3, FALSE)</f>
        <v>USA</v>
      </c>
      <c r="K91" t="str">
        <f>VLOOKUP(B91, Customer_Info!$A$2:$F$100, 4, FALSE)</f>
        <v>Mobile</v>
      </c>
      <c r="L91">
        <f>VLOOKUP(B91, Customer_Info!$A$2:$F$100, 5, FALSE)</f>
        <v>8420</v>
      </c>
      <c r="M91">
        <f t="shared" si="6"/>
        <v>1</v>
      </c>
      <c r="N91">
        <f t="shared" si="7"/>
        <v>1</v>
      </c>
      <c r="O91">
        <f t="shared" si="8"/>
        <v>1</v>
      </c>
      <c r="P91">
        <f t="shared" si="9"/>
        <v>0</v>
      </c>
      <c r="Q91">
        <f t="shared" si="10"/>
        <v>3</v>
      </c>
      <c r="R91" t="str">
        <f t="shared" si="11"/>
        <v>High Risk</v>
      </c>
    </row>
    <row r="92" spans="1:18">
      <c r="A92" t="s">
        <v>163</v>
      </c>
      <c r="B92" t="s">
        <v>25</v>
      </c>
      <c r="C92" s="1">
        <v>45495.404166666667</v>
      </c>
      <c r="D92">
        <v>9255</v>
      </c>
      <c r="E92" t="s">
        <v>58</v>
      </c>
      <c r="F92" t="s">
        <v>63</v>
      </c>
      <c r="G92" t="s">
        <v>378</v>
      </c>
      <c r="H92" t="s">
        <v>383</v>
      </c>
      <c r="I92" t="s">
        <v>474</v>
      </c>
      <c r="J92" t="str">
        <f>VLOOKUP(B92, Customer_Info!$A$2:$F$100, 3, FALSE)</f>
        <v>India</v>
      </c>
      <c r="K92" t="str">
        <f>VLOOKUP(B92, Customer_Info!$A$2:$F$100, 4, FALSE)</f>
        <v>Web</v>
      </c>
      <c r="L92">
        <f>VLOOKUP(B92, Customer_Info!$A$2:$F$100, 5, FALSE)</f>
        <v>3685</v>
      </c>
      <c r="M92">
        <f t="shared" si="6"/>
        <v>1</v>
      </c>
      <c r="N92">
        <f t="shared" si="7"/>
        <v>0</v>
      </c>
      <c r="O92">
        <f t="shared" si="8"/>
        <v>1</v>
      </c>
      <c r="P92">
        <f t="shared" si="9"/>
        <v>0</v>
      </c>
      <c r="Q92">
        <f t="shared" si="10"/>
        <v>2</v>
      </c>
      <c r="R92" t="str">
        <f t="shared" si="11"/>
        <v>Medium Risk</v>
      </c>
    </row>
    <row r="93" spans="1:18">
      <c r="A93" t="s">
        <v>164</v>
      </c>
      <c r="B93" t="s">
        <v>34</v>
      </c>
      <c r="C93" s="1">
        <v>45474.881944444453</v>
      </c>
      <c r="D93">
        <v>12883</v>
      </c>
      <c r="E93" t="s">
        <v>61</v>
      </c>
      <c r="F93" t="s">
        <v>63</v>
      </c>
      <c r="G93" t="s">
        <v>378</v>
      </c>
      <c r="H93" t="s">
        <v>379</v>
      </c>
      <c r="I93" t="s">
        <v>475</v>
      </c>
      <c r="J93" t="str">
        <f>VLOOKUP(B93, Customer_Info!$A$2:$F$100, 3, FALSE)</f>
        <v>India</v>
      </c>
      <c r="K93" t="str">
        <f>VLOOKUP(B93, Customer_Info!$A$2:$F$100, 4, FALSE)</f>
        <v>Web</v>
      </c>
      <c r="L93">
        <f>VLOOKUP(B93, Customer_Info!$A$2:$F$100, 5, FALSE)</f>
        <v>7051</v>
      </c>
      <c r="M93">
        <f t="shared" si="6"/>
        <v>0</v>
      </c>
      <c r="N93">
        <f t="shared" si="7"/>
        <v>1</v>
      </c>
      <c r="O93">
        <f t="shared" si="8"/>
        <v>1</v>
      </c>
      <c r="P93">
        <f t="shared" si="9"/>
        <v>0</v>
      </c>
      <c r="Q93">
        <f t="shared" si="10"/>
        <v>2</v>
      </c>
      <c r="R93" t="str">
        <f t="shared" si="11"/>
        <v>Medium Risk</v>
      </c>
    </row>
    <row r="94" spans="1:18">
      <c r="A94" t="s">
        <v>165</v>
      </c>
      <c r="B94" t="s">
        <v>31</v>
      </c>
      <c r="C94" s="1">
        <v>45498.549305555563</v>
      </c>
      <c r="D94">
        <v>18641</v>
      </c>
      <c r="E94" t="s">
        <v>58</v>
      </c>
      <c r="F94" t="s">
        <v>373</v>
      </c>
      <c r="G94" t="s">
        <v>376</v>
      </c>
      <c r="H94" t="s">
        <v>381</v>
      </c>
      <c r="I94" t="s">
        <v>476</v>
      </c>
      <c r="J94" t="str">
        <f>VLOOKUP(B94, Customer_Info!$A$2:$F$100, 3, FALSE)</f>
        <v>Canada</v>
      </c>
      <c r="K94" t="str">
        <f>VLOOKUP(B94, Customer_Info!$A$2:$F$100, 4, FALSE)</f>
        <v>Mobile</v>
      </c>
      <c r="L94">
        <f>VLOOKUP(B94, Customer_Info!$A$2:$F$100, 5, FALSE)</f>
        <v>8949</v>
      </c>
      <c r="M94">
        <f t="shared" si="6"/>
        <v>1</v>
      </c>
      <c r="N94">
        <f t="shared" si="7"/>
        <v>1</v>
      </c>
      <c r="O94">
        <f t="shared" si="8"/>
        <v>1</v>
      </c>
      <c r="P94">
        <f t="shared" si="9"/>
        <v>0</v>
      </c>
      <c r="Q94">
        <f t="shared" si="10"/>
        <v>3</v>
      </c>
      <c r="R94" t="str">
        <f t="shared" si="11"/>
        <v>High Risk</v>
      </c>
    </row>
    <row r="95" spans="1:18">
      <c r="A95" t="s">
        <v>166</v>
      </c>
      <c r="B95" t="s">
        <v>51</v>
      </c>
      <c r="C95" s="1">
        <v>45476.370138888888</v>
      </c>
      <c r="D95">
        <v>15320</v>
      </c>
      <c r="E95" t="s">
        <v>59</v>
      </c>
      <c r="F95" t="s">
        <v>373</v>
      </c>
      <c r="G95" t="s">
        <v>377</v>
      </c>
      <c r="H95" t="s">
        <v>382</v>
      </c>
      <c r="I95" t="s">
        <v>477</v>
      </c>
      <c r="J95" t="str">
        <f>VLOOKUP(B95, Customer_Info!$A$2:$F$100, 3, FALSE)</f>
        <v>Canada</v>
      </c>
      <c r="K95" t="str">
        <f>VLOOKUP(B95, Customer_Info!$A$2:$F$100, 4, FALSE)</f>
        <v>Web</v>
      </c>
      <c r="L95">
        <f>VLOOKUP(B95, Customer_Info!$A$2:$F$100, 5, FALSE)</f>
        <v>2975</v>
      </c>
      <c r="M95">
        <f t="shared" si="6"/>
        <v>1</v>
      </c>
      <c r="N95">
        <f t="shared" si="7"/>
        <v>0</v>
      </c>
      <c r="O95">
        <f t="shared" si="8"/>
        <v>1</v>
      </c>
      <c r="P95">
        <f t="shared" si="9"/>
        <v>0</v>
      </c>
      <c r="Q95">
        <f t="shared" si="10"/>
        <v>2</v>
      </c>
      <c r="R95" t="str">
        <f t="shared" si="11"/>
        <v>Medium Risk</v>
      </c>
    </row>
    <row r="96" spans="1:18">
      <c r="A96" t="s">
        <v>167</v>
      </c>
      <c r="B96" t="s">
        <v>15</v>
      </c>
      <c r="C96" s="1">
        <v>45489.927083333343</v>
      </c>
      <c r="D96">
        <v>8074</v>
      </c>
      <c r="E96" t="s">
        <v>62</v>
      </c>
      <c r="F96" t="s">
        <v>373</v>
      </c>
      <c r="G96" t="s">
        <v>375</v>
      </c>
      <c r="H96" t="s">
        <v>383</v>
      </c>
      <c r="I96" t="s">
        <v>478</v>
      </c>
      <c r="J96" t="str">
        <f>VLOOKUP(B96, Customer_Info!$A$2:$F$100, 3, FALSE)</f>
        <v>Canada</v>
      </c>
      <c r="K96" t="str">
        <f>VLOOKUP(B96, Customer_Info!$A$2:$F$100, 4, FALSE)</f>
        <v>Web</v>
      </c>
      <c r="L96">
        <f>VLOOKUP(B96, Customer_Info!$A$2:$F$100, 5, FALSE)</f>
        <v>2466</v>
      </c>
      <c r="M96">
        <f t="shared" si="6"/>
        <v>1</v>
      </c>
      <c r="N96">
        <f t="shared" si="7"/>
        <v>1</v>
      </c>
      <c r="O96">
        <f t="shared" si="8"/>
        <v>1</v>
      </c>
      <c r="P96">
        <f t="shared" si="9"/>
        <v>0</v>
      </c>
      <c r="Q96">
        <f t="shared" si="10"/>
        <v>3</v>
      </c>
      <c r="R96" t="str">
        <f t="shared" si="11"/>
        <v>High Risk</v>
      </c>
    </row>
    <row r="97" spans="1:18">
      <c r="A97" t="s">
        <v>168</v>
      </c>
      <c r="B97" t="s">
        <v>40</v>
      </c>
      <c r="C97" s="1">
        <v>45484.20416666667</v>
      </c>
      <c r="D97">
        <v>6874</v>
      </c>
      <c r="E97" t="s">
        <v>61</v>
      </c>
      <c r="F97" t="s">
        <v>64</v>
      </c>
      <c r="G97" t="s">
        <v>378</v>
      </c>
      <c r="H97" t="s">
        <v>380</v>
      </c>
      <c r="I97" t="s">
        <v>479</v>
      </c>
      <c r="J97" t="str">
        <f>VLOOKUP(B97, Customer_Info!$A$2:$F$100, 3, FALSE)</f>
        <v>India</v>
      </c>
      <c r="K97" t="str">
        <f>VLOOKUP(B97, Customer_Info!$A$2:$F$100, 4, FALSE)</f>
        <v>Mobile</v>
      </c>
      <c r="L97">
        <f>VLOOKUP(B97, Customer_Info!$A$2:$F$100, 5, FALSE)</f>
        <v>8396</v>
      </c>
      <c r="M97">
        <f t="shared" si="6"/>
        <v>0</v>
      </c>
      <c r="N97">
        <f t="shared" si="7"/>
        <v>1</v>
      </c>
      <c r="O97">
        <f t="shared" si="8"/>
        <v>1</v>
      </c>
      <c r="P97">
        <f t="shared" si="9"/>
        <v>0</v>
      </c>
      <c r="Q97">
        <f t="shared" si="10"/>
        <v>2</v>
      </c>
      <c r="R97" t="str">
        <f t="shared" si="11"/>
        <v>Medium Risk</v>
      </c>
    </row>
    <row r="98" spans="1:18">
      <c r="A98" t="s">
        <v>169</v>
      </c>
      <c r="B98" t="s">
        <v>16</v>
      </c>
      <c r="C98" s="1">
        <v>45503.588194444441</v>
      </c>
      <c r="D98">
        <v>2178</v>
      </c>
      <c r="E98" t="s">
        <v>60</v>
      </c>
      <c r="F98" t="s">
        <v>373</v>
      </c>
      <c r="G98" t="s">
        <v>375</v>
      </c>
      <c r="H98" t="s">
        <v>380</v>
      </c>
      <c r="I98" t="s">
        <v>480</v>
      </c>
      <c r="J98" t="str">
        <f>VLOOKUP(B98, Customer_Info!$A$2:$F$100, 3, FALSE)</f>
        <v>UK</v>
      </c>
      <c r="K98" t="str">
        <f>VLOOKUP(B98, Customer_Info!$A$2:$F$100, 4, FALSE)</f>
        <v>Mobile</v>
      </c>
      <c r="L98">
        <f>VLOOKUP(B98, Customer_Info!$A$2:$F$100, 5, FALSE)</f>
        <v>7334</v>
      </c>
      <c r="M98">
        <f t="shared" si="6"/>
        <v>0</v>
      </c>
      <c r="N98">
        <f t="shared" si="7"/>
        <v>0</v>
      </c>
      <c r="O98">
        <f t="shared" si="8"/>
        <v>1</v>
      </c>
      <c r="P98">
        <f t="shared" si="9"/>
        <v>0</v>
      </c>
      <c r="Q98">
        <f t="shared" si="10"/>
        <v>1</v>
      </c>
      <c r="R98" t="str">
        <f t="shared" si="11"/>
        <v>Low Risk</v>
      </c>
    </row>
    <row r="99" spans="1:18">
      <c r="A99" t="s">
        <v>170</v>
      </c>
      <c r="B99" t="s">
        <v>24</v>
      </c>
      <c r="C99" s="1">
        <v>45477.12222222222</v>
      </c>
      <c r="D99">
        <v>1559</v>
      </c>
      <c r="E99" t="s">
        <v>60</v>
      </c>
      <c r="F99" t="s">
        <v>64</v>
      </c>
      <c r="G99" t="s">
        <v>375</v>
      </c>
      <c r="H99" t="s">
        <v>380</v>
      </c>
      <c r="I99" t="s">
        <v>481</v>
      </c>
      <c r="J99" t="str">
        <f>VLOOKUP(B99, Customer_Info!$A$2:$F$100, 3, FALSE)</f>
        <v>India</v>
      </c>
      <c r="K99" t="str">
        <f>VLOOKUP(B99, Customer_Info!$A$2:$F$100, 4, FALSE)</f>
        <v>Mobile</v>
      </c>
      <c r="L99">
        <f>VLOOKUP(B99, Customer_Info!$A$2:$F$100, 5, FALSE)</f>
        <v>2130</v>
      </c>
      <c r="M99">
        <f t="shared" si="6"/>
        <v>0</v>
      </c>
      <c r="N99">
        <f t="shared" si="7"/>
        <v>1</v>
      </c>
      <c r="O99">
        <f t="shared" si="8"/>
        <v>1</v>
      </c>
      <c r="P99">
        <f t="shared" si="9"/>
        <v>1</v>
      </c>
      <c r="Q99">
        <f t="shared" si="10"/>
        <v>3</v>
      </c>
      <c r="R99" t="str">
        <f t="shared" si="11"/>
        <v>High Risk</v>
      </c>
    </row>
    <row r="100" spans="1:18">
      <c r="A100" t="s">
        <v>171</v>
      </c>
      <c r="B100" t="s">
        <v>38</v>
      </c>
      <c r="C100" s="1">
        <v>45503.661805555559</v>
      </c>
      <c r="D100">
        <v>16698</v>
      </c>
      <c r="E100" t="s">
        <v>60</v>
      </c>
      <c r="F100" t="s">
        <v>373</v>
      </c>
      <c r="G100" t="s">
        <v>375</v>
      </c>
      <c r="H100" t="s">
        <v>383</v>
      </c>
      <c r="I100" t="s">
        <v>482</v>
      </c>
      <c r="J100" t="str">
        <f>VLOOKUP(B100, Customer_Info!$A$2:$F$100, 3, FALSE)</f>
        <v>Canada</v>
      </c>
      <c r="K100" t="str">
        <f>VLOOKUP(B100, Customer_Info!$A$2:$F$100, 4, FALSE)</f>
        <v>Web</v>
      </c>
      <c r="L100">
        <f>VLOOKUP(B100, Customer_Info!$A$2:$F$100, 5, FALSE)</f>
        <v>5385</v>
      </c>
      <c r="M100">
        <f t="shared" si="6"/>
        <v>1</v>
      </c>
      <c r="N100">
        <f t="shared" si="7"/>
        <v>1</v>
      </c>
      <c r="O100">
        <f t="shared" si="8"/>
        <v>1</v>
      </c>
      <c r="P100">
        <f t="shared" si="9"/>
        <v>0</v>
      </c>
      <c r="Q100">
        <f t="shared" si="10"/>
        <v>3</v>
      </c>
      <c r="R100" t="str">
        <f t="shared" si="11"/>
        <v>High Risk</v>
      </c>
    </row>
    <row r="101" spans="1:18">
      <c r="A101" t="s">
        <v>172</v>
      </c>
      <c r="B101" t="s">
        <v>19</v>
      </c>
      <c r="C101" s="1">
        <v>45475.831944444442</v>
      </c>
      <c r="D101">
        <v>10414</v>
      </c>
      <c r="E101" t="s">
        <v>58</v>
      </c>
      <c r="F101" t="s">
        <v>64</v>
      </c>
      <c r="G101" t="s">
        <v>375</v>
      </c>
      <c r="H101" t="s">
        <v>383</v>
      </c>
      <c r="I101" t="s">
        <v>483</v>
      </c>
      <c r="J101" t="str">
        <f>VLOOKUP(B101, Customer_Info!$A$2:$F$100, 3, FALSE)</f>
        <v>Canada</v>
      </c>
      <c r="K101" t="str">
        <f>VLOOKUP(B101, Customer_Info!$A$2:$F$100, 4, FALSE)</f>
        <v>Web</v>
      </c>
      <c r="L101">
        <f>VLOOKUP(B101, Customer_Info!$A$2:$F$100, 5, FALSE)</f>
        <v>8231</v>
      </c>
      <c r="M101">
        <f t="shared" si="6"/>
        <v>0</v>
      </c>
      <c r="N101">
        <f t="shared" si="7"/>
        <v>1</v>
      </c>
      <c r="O101">
        <f t="shared" si="8"/>
        <v>0</v>
      </c>
      <c r="P101">
        <f t="shared" si="9"/>
        <v>0</v>
      </c>
      <c r="Q101">
        <f t="shared" si="10"/>
        <v>1</v>
      </c>
      <c r="R101" t="str">
        <f t="shared" si="11"/>
        <v>Low Risk</v>
      </c>
    </row>
    <row r="102" spans="1:18">
      <c r="A102" t="s">
        <v>173</v>
      </c>
      <c r="B102" t="s">
        <v>20</v>
      </c>
      <c r="C102" s="1">
        <v>45475.411805555559</v>
      </c>
      <c r="D102">
        <v>11317</v>
      </c>
      <c r="E102" t="s">
        <v>61</v>
      </c>
      <c r="F102" t="s">
        <v>374</v>
      </c>
      <c r="G102" t="s">
        <v>376</v>
      </c>
      <c r="H102" t="s">
        <v>379</v>
      </c>
      <c r="I102" t="s">
        <v>484</v>
      </c>
      <c r="J102" t="str">
        <f>VLOOKUP(B102, Customer_Info!$A$2:$F$100, 3, FALSE)</f>
        <v>UK</v>
      </c>
      <c r="K102" t="str">
        <f>VLOOKUP(B102, Customer_Info!$A$2:$F$100, 4, FALSE)</f>
        <v>Web</v>
      </c>
      <c r="L102">
        <f>VLOOKUP(B102, Customer_Info!$A$2:$F$100, 5, FALSE)</f>
        <v>5444</v>
      </c>
      <c r="M102">
        <f t="shared" si="6"/>
        <v>1</v>
      </c>
      <c r="N102">
        <f t="shared" si="7"/>
        <v>1</v>
      </c>
      <c r="O102">
        <f t="shared" si="8"/>
        <v>1</v>
      </c>
      <c r="P102">
        <f t="shared" si="9"/>
        <v>0</v>
      </c>
      <c r="Q102">
        <f t="shared" si="10"/>
        <v>3</v>
      </c>
      <c r="R102" t="str">
        <f t="shared" si="11"/>
        <v>High Risk</v>
      </c>
    </row>
    <row r="103" spans="1:18">
      <c r="A103" t="s">
        <v>174</v>
      </c>
      <c r="B103" t="s">
        <v>42</v>
      </c>
      <c r="C103" s="1">
        <v>45485.253472222219</v>
      </c>
      <c r="D103">
        <v>11421</v>
      </c>
      <c r="E103" t="s">
        <v>62</v>
      </c>
      <c r="F103" t="s">
        <v>63</v>
      </c>
      <c r="G103" t="s">
        <v>376</v>
      </c>
      <c r="H103" t="s">
        <v>380</v>
      </c>
      <c r="I103" t="s">
        <v>485</v>
      </c>
      <c r="J103" t="str">
        <f>VLOOKUP(B103, Customer_Info!$A$2:$F$100, 3, FALSE)</f>
        <v>USA</v>
      </c>
      <c r="K103" t="str">
        <f>VLOOKUP(B103, Customer_Info!$A$2:$F$100, 4, FALSE)</f>
        <v>Web</v>
      </c>
      <c r="L103">
        <f>VLOOKUP(B103, Customer_Info!$A$2:$F$100, 5, FALSE)</f>
        <v>4904</v>
      </c>
      <c r="M103">
        <f t="shared" si="6"/>
        <v>1</v>
      </c>
      <c r="N103">
        <f t="shared" si="7"/>
        <v>0</v>
      </c>
      <c r="O103">
        <f t="shared" si="8"/>
        <v>1</v>
      </c>
      <c r="P103">
        <f t="shared" si="9"/>
        <v>0</v>
      </c>
      <c r="Q103">
        <f t="shared" si="10"/>
        <v>2</v>
      </c>
      <c r="R103" t="str">
        <f t="shared" si="11"/>
        <v>Medium Risk</v>
      </c>
    </row>
    <row r="104" spans="1:18">
      <c r="A104" t="s">
        <v>175</v>
      </c>
      <c r="B104" t="s">
        <v>8</v>
      </c>
      <c r="C104" s="1">
        <v>45483.072916666657</v>
      </c>
      <c r="D104">
        <v>10289</v>
      </c>
      <c r="E104" t="s">
        <v>58</v>
      </c>
      <c r="F104" t="s">
        <v>373</v>
      </c>
      <c r="G104" t="s">
        <v>376</v>
      </c>
      <c r="H104" t="s">
        <v>380</v>
      </c>
      <c r="I104" t="s">
        <v>486</v>
      </c>
      <c r="J104" t="str">
        <f>VLOOKUP(B104, Customer_Info!$A$2:$F$100, 3, FALSE)</f>
        <v>Canada</v>
      </c>
      <c r="K104" t="str">
        <f>VLOOKUP(B104, Customer_Info!$A$2:$F$100, 4, FALSE)</f>
        <v>Web</v>
      </c>
      <c r="L104">
        <f>VLOOKUP(B104, Customer_Info!$A$2:$F$100, 5, FALSE)</f>
        <v>7390</v>
      </c>
      <c r="M104">
        <f t="shared" si="6"/>
        <v>0</v>
      </c>
      <c r="N104">
        <f t="shared" si="7"/>
        <v>1</v>
      </c>
      <c r="O104">
        <f t="shared" si="8"/>
        <v>1</v>
      </c>
      <c r="P104">
        <f t="shared" si="9"/>
        <v>1</v>
      </c>
      <c r="Q104">
        <f t="shared" si="10"/>
        <v>3</v>
      </c>
      <c r="R104" t="str">
        <f t="shared" si="11"/>
        <v>High Risk</v>
      </c>
    </row>
    <row r="105" spans="1:18">
      <c r="A105" t="s">
        <v>176</v>
      </c>
      <c r="B105" t="s">
        <v>27</v>
      </c>
      <c r="C105" s="1">
        <v>45474.927083333343</v>
      </c>
      <c r="D105">
        <v>16812</v>
      </c>
      <c r="E105" t="s">
        <v>59</v>
      </c>
      <c r="F105" t="s">
        <v>374</v>
      </c>
      <c r="G105" t="s">
        <v>376</v>
      </c>
      <c r="H105" t="s">
        <v>379</v>
      </c>
      <c r="I105" t="s">
        <v>487</v>
      </c>
      <c r="J105" t="str">
        <f>VLOOKUP(B105, Customer_Info!$A$2:$F$100, 3, FALSE)</f>
        <v>Canada</v>
      </c>
      <c r="K105" t="str">
        <f>VLOOKUP(B105, Customer_Info!$A$2:$F$100, 4, FALSE)</f>
        <v>Web</v>
      </c>
      <c r="L105">
        <f>VLOOKUP(B105, Customer_Info!$A$2:$F$100, 5, FALSE)</f>
        <v>2769</v>
      </c>
      <c r="M105">
        <f t="shared" si="6"/>
        <v>1</v>
      </c>
      <c r="N105">
        <f t="shared" si="7"/>
        <v>0</v>
      </c>
      <c r="O105">
        <f t="shared" si="8"/>
        <v>1</v>
      </c>
      <c r="P105">
        <f t="shared" si="9"/>
        <v>0</v>
      </c>
      <c r="Q105">
        <f t="shared" si="10"/>
        <v>2</v>
      </c>
      <c r="R105" t="str">
        <f t="shared" si="11"/>
        <v>Medium Risk</v>
      </c>
    </row>
    <row r="106" spans="1:18">
      <c r="A106" t="s">
        <v>177</v>
      </c>
      <c r="B106" t="s">
        <v>54</v>
      </c>
      <c r="C106" s="1">
        <v>45502.277083333327</v>
      </c>
      <c r="D106">
        <v>11752</v>
      </c>
      <c r="E106" t="s">
        <v>61</v>
      </c>
      <c r="F106" t="s">
        <v>373</v>
      </c>
      <c r="G106" t="s">
        <v>378</v>
      </c>
      <c r="H106" t="s">
        <v>383</v>
      </c>
      <c r="I106" t="s">
        <v>488</v>
      </c>
      <c r="J106" t="str">
        <f>VLOOKUP(B106, Customer_Info!$A$2:$F$100, 3, FALSE)</f>
        <v>Canada</v>
      </c>
      <c r="K106" t="str">
        <f>VLOOKUP(B106, Customer_Info!$A$2:$F$100, 4, FALSE)</f>
        <v>Mobile</v>
      </c>
      <c r="L106">
        <f>VLOOKUP(B106, Customer_Info!$A$2:$F$100, 5, FALSE)</f>
        <v>9101</v>
      </c>
      <c r="M106">
        <f t="shared" si="6"/>
        <v>0</v>
      </c>
      <c r="N106">
        <f t="shared" si="7"/>
        <v>1</v>
      </c>
      <c r="O106">
        <f t="shared" si="8"/>
        <v>1</v>
      </c>
      <c r="P106">
        <f t="shared" si="9"/>
        <v>0</v>
      </c>
      <c r="Q106">
        <f t="shared" si="10"/>
        <v>2</v>
      </c>
      <c r="R106" t="str">
        <f t="shared" si="11"/>
        <v>Medium Risk</v>
      </c>
    </row>
    <row r="107" spans="1:18">
      <c r="A107" t="s">
        <v>178</v>
      </c>
      <c r="B107" t="s">
        <v>54</v>
      </c>
      <c r="C107" s="1">
        <v>45480.93472222222</v>
      </c>
      <c r="D107">
        <v>3193</v>
      </c>
      <c r="E107" t="s">
        <v>59</v>
      </c>
      <c r="F107" t="s">
        <v>374</v>
      </c>
      <c r="G107" t="s">
        <v>378</v>
      </c>
      <c r="H107" t="s">
        <v>383</v>
      </c>
      <c r="I107" t="s">
        <v>489</v>
      </c>
      <c r="J107" t="str">
        <f>VLOOKUP(B107, Customer_Info!$A$2:$F$100, 3, FALSE)</f>
        <v>Canada</v>
      </c>
      <c r="K107" t="str">
        <f>VLOOKUP(B107, Customer_Info!$A$2:$F$100, 4, FALSE)</f>
        <v>Mobile</v>
      </c>
      <c r="L107">
        <f>VLOOKUP(B107, Customer_Info!$A$2:$F$100, 5, FALSE)</f>
        <v>9101</v>
      </c>
      <c r="M107">
        <f t="shared" si="6"/>
        <v>0</v>
      </c>
      <c r="N107">
        <f t="shared" si="7"/>
        <v>0</v>
      </c>
      <c r="O107">
        <f t="shared" si="8"/>
        <v>1</v>
      </c>
      <c r="P107">
        <f t="shared" si="9"/>
        <v>0</v>
      </c>
      <c r="Q107">
        <f t="shared" si="10"/>
        <v>1</v>
      </c>
      <c r="R107" t="str">
        <f t="shared" si="11"/>
        <v>Low Risk</v>
      </c>
    </row>
    <row r="108" spans="1:18">
      <c r="A108" t="s">
        <v>179</v>
      </c>
      <c r="B108" t="s">
        <v>8</v>
      </c>
      <c r="C108" s="1">
        <v>45484.856249999997</v>
      </c>
      <c r="D108">
        <v>14431</v>
      </c>
      <c r="E108" t="s">
        <v>60</v>
      </c>
      <c r="F108" t="s">
        <v>64</v>
      </c>
      <c r="G108" t="s">
        <v>376</v>
      </c>
      <c r="H108" t="s">
        <v>383</v>
      </c>
      <c r="I108" t="s">
        <v>490</v>
      </c>
      <c r="J108" t="str">
        <f>VLOOKUP(B108, Customer_Info!$A$2:$F$100, 3, FALSE)</f>
        <v>Canada</v>
      </c>
      <c r="K108" t="str">
        <f>VLOOKUP(B108, Customer_Info!$A$2:$F$100, 4, FALSE)</f>
        <v>Web</v>
      </c>
      <c r="L108">
        <f>VLOOKUP(B108, Customer_Info!$A$2:$F$100, 5, FALSE)</f>
        <v>7390</v>
      </c>
      <c r="M108">
        <f t="shared" si="6"/>
        <v>0</v>
      </c>
      <c r="N108">
        <f t="shared" si="7"/>
        <v>1</v>
      </c>
      <c r="O108">
        <f t="shared" si="8"/>
        <v>0</v>
      </c>
      <c r="P108">
        <f t="shared" si="9"/>
        <v>0</v>
      </c>
      <c r="Q108">
        <f t="shared" si="10"/>
        <v>1</v>
      </c>
      <c r="R108" t="str">
        <f t="shared" si="11"/>
        <v>Low Risk</v>
      </c>
    </row>
    <row r="109" spans="1:18">
      <c r="A109" t="s">
        <v>180</v>
      </c>
      <c r="B109" t="s">
        <v>15</v>
      </c>
      <c r="C109" s="1">
        <v>45479.744444444441</v>
      </c>
      <c r="D109">
        <v>4127</v>
      </c>
      <c r="E109" t="s">
        <v>61</v>
      </c>
      <c r="F109" t="s">
        <v>374</v>
      </c>
      <c r="G109" t="s">
        <v>378</v>
      </c>
      <c r="H109" t="s">
        <v>379</v>
      </c>
      <c r="I109" t="s">
        <v>491</v>
      </c>
      <c r="J109" t="str">
        <f>VLOOKUP(B109, Customer_Info!$A$2:$F$100, 3, FALSE)</f>
        <v>Canada</v>
      </c>
      <c r="K109" t="str">
        <f>VLOOKUP(B109, Customer_Info!$A$2:$F$100, 4, FALSE)</f>
        <v>Web</v>
      </c>
      <c r="L109">
        <f>VLOOKUP(B109, Customer_Info!$A$2:$F$100, 5, FALSE)</f>
        <v>2466</v>
      </c>
      <c r="M109">
        <f t="shared" si="6"/>
        <v>0</v>
      </c>
      <c r="N109">
        <f t="shared" si="7"/>
        <v>1</v>
      </c>
      <c r="O109">
        <f t="shared" si="8"/>
        <v>1</v>
      </c>
      <c r="P109">
        <f t="shared" si="9"/>
        <v>0</v>
      </c>
      <c r="Q109">
        <f t="shared" si="10"/>
        <v>2</v>
      </c>
      <c r="R109" t="str">
        <f t="shared" si="11"/>
        <v>Medium Risk</v>
      </c>
    </row>
    <row r="110" spans="1:18">
      <c r="A110" t="s">
        <v>181</v>
      </c>
      <c r="B110" t="s">
        <v>18</v>
      </c>
      <c r="C110" s="1">
        <v>45495.552083333343</v>
      </c>
      <c r="D110">
        <v>16657</v>
      </c>
      <c r="E110" t="s">
        <v>59</v>
      </c>
      <c r="F110" t="s">
        <v>64</v>
      </c>
      <c r="G110" t="s">
        <v>377</v>
      </c>
      <c r="H110" t="s">
        <v>379</v>
      </c>
      <c r="I110" t="s">
        <v>492</v>
      </c>
      <c r="J110" t="str">
        <f>VLOOKUP(B110, Customer_Info!$A$2:$F$100, 3, FALSE)</f>
        <v>UK</v>
      </c>
      <c r="K110" t="str">
        <f>VLOOKUP(B110, Customer_Info!$A$2:$F$100, 4, FALSE)</f>
        <v>Mobile</v>
      </c>
      <c r="L110">
        <f>VLOOKUP(B110, Customer_Info!$A$2:$F$100, 5, FALSE)</f>
        <v>7578</v>
      </c>
      <c r="M110">
        <f t="shared" si="6"/>
        <v>1</v>
      </c>
      <c r="N110">
        <f t="shared" si="7"/>
        <v>1</v>
      </c>
      <c r="O110">
        <f t="shared" si="8"/>
        <v>1</v>
      </c>
      <c r="P110">
        <f t="shared" si="9"/>
        <v>0</v>
      </c>
      <c r="Q110">
        <f t="shared" si="10"/>
        <v>3</v>
      </c>
      <c r="R110" t="str">
        <f t="shared" si="11"/>
        <v>High Risk</v>
      </c>
    </row>
    <row r="111" spans="1:18">
      <c r="A111" t="s">
        <v>182</v>
      </c>
      <c r="B111" t="s">
        <v>51</v>
      </c>
      <c r="C111" s="1">
        <v>45479.205555555563</v>
      </c>
      <c r="D111">
        <v>10673</v>
      </c>
      <c r="E111" t="s">
        <v>58</v>
      </c>
      <c r="F111" t="s">
        <v>374</v>
      </c>
      <c r="G111" t="s">
        <v>376</v>
      </c>
      <c r="H111" t="s">
        <v>381</v>
      </c>
      <c r="I111" t="s">
        <v>493</v>
      </c>
      <c r="J111" t="str">
        <f>VLOOKUP(B111, Customer_Info!$A$2:$F$100, 3, FALSE)</f>
        <v>Canada</v>
      </c>
      <c r="K111" t="str">
        <f>VLOOKUP(B111, Customer_Info!$A$2:$F$100, 4, FALSE)</f>
        <v>Web</v>
      </c>
      <c r="L111">
        <f>VLOOKUP(B111, Customer_Info!$A$2:$F$100, 5, FALSE)</f>
        <v>2975</v>
      </c>
      <c r="M111">
        <f t="shared" si="6"/>
        <v>1</v>
      </c>
      <c r="N111">
        <f t="shared" si="7"/>
        <v>1</v>
      </c>
      <c r="O111">
        <f t="shared" si="8"/>
        <v>1</v>
      </c>
      <c r="P111">
        <f t="shared" si="9"/>
        <v>0</v>
      </c>
      <c r="Q111">
        <f t="shared" si="10"/>
        <v>3</v>
      </c>
      <c r="R111" t="str">
        <f t="shared" si="11"/>
        <v>High Risk</v>
      </c>
    </row>
    <row r="112" spans="1:18">
      <c r="A112" t="s">
        <v>183</v>
      </c>
      <c r="B112" t="s">
        <v>49</v>
      </c>
      <c r="C112" s="1">
        <v>45499.666666666657</v>
      </c>
      <c r="D112">
        <v>18547</v>
      </c>
      <c r="E112" t="s">
        <v>60</v>
      </c>
      <c r="F112" t="s">
        <v>64</v>
      </c>
      <c r="G112" t="s">
        <v>378</v>
      </c>
      <c r="H112" t="s">
        <v>382</v>
      </c>
      <c r="I112" t="s">
        <v>494</v>
      </c>
      <c r="J112" t="str">
        <f>VLOOKUP(B112, Customer_Info!$A$2:$F$100, 3, FALSE)</f>
        <v>Bangladesh</v>
      </c>
      <c r="K112" t="str">
        <f>VLOOKUP(B112, Customer_Info!$A$2:$F$100, 4, FALSE)</f>
        <v>Mobile</v>
      </c>
      <c r="L112">
        <f>VLOOKUP(B112, Customer_Info!$A$2:$F$100, 5, FALSE)</f>
        <v>9643</v>
      </c>
      <c r="M112">
        <f t="shared" si="6"/>
        <v>0</v>
      </c>
      <c r="N112">
        <f t="shared" si="7"/>
        <v>1</v>
      </c>
      <c r="O112">
        <f t="shared" si="8"/>
        <v>1</v>
      </c>
      <c r="P112">
        <f t="shared" si="9"/>
        <v>0</v>
      </c>
      <c r="Q112">
        <f t="shared" si="10"/>
        <v>2</v>
      </c>
      <c r="R112" t="str">
        <f t="shared" si="11"/>
        <v>Medium Risk</v>
      </c>
    </row>
    <row r="113" spans="1:18">
      <c r="A113" t="s">
        <v>184</v>
      </c>
      <c r="B113" t="s">
        <v>48</v>
      </c>
      <c r="C113" s="1">
        <v>45483.919444444437</v>
      </c>
      <c r="D113">
        <v>10730</v>
      </c>
      <c r="E113" t="s">
        <v>62</v>
      </c>
      <c r="F113" t="s">
        <v>373</v>
      </c>
      <c r="G113" t="s">
        <v>378</v>
      </c>
      <c r="H113" t="s">
        <v>382</v>
      </c>
      <c r="I113" t="s">
        <v>495</v>
      </c>
      <c r="J113" t="str">
        <f>VLOOKUP(B113, Customer_Info!$A$2:$F$100, 3, FALSE)</f>
        <v>USA</v>
      </c>
      <c r="K113" t="str">
        <f>VLOOKUP(B113, Customer_Info!$A$2:$F$100, 4, FALSE)</f>
        <v>Web</v>
      </c>
      <c r="L113">
        <f>VLOOKUP(B113, Customer_Info!$A$2:$F$100, 5, FALSE)</f>
        <v>4047</v>
      </c>
      <c r="M113">
        <f t="shared" si="6"/>
        <v>1</v>
      </c>
      <c r="N113">
        <f t="shared" si="7"/>
        <v>0</v>
      </c>
      <c r="O113">
        <f t="shared" si="8"/>
        <v>1</v>
      </c>
      <c r="P113">
        <f t="shared" si="9"/>
        <v>0</v>
      </c>
      <c r="Q113">
        <f t="shared" si="10"/>
        <v>2</v>
      </c>
      <c r="R113" t="str">
        <f t="shared" si="11"/>
        <v>Medium Risk</v>
      </c>
    </row>
    <row r="114" spans="1:18">
      <c r="A114" t="s">
        <v>185</v>
      </c>
      <c r="B114" t="s">
        <v>23</v>
      </c>
      <c r="C114" s="1">
        <v>45495.163888888892</v>
      </c>
      <c r="D114">
        <v>16207</v>
      </c>
      <c r="E114" t="s">
        <v>62</v>
      </c>
      <c r="F114" t="s">
        <v>64</v>
      </c>
      <c r="G114" t="s">
        <v>375</v>
      </c>
      <c r="H114" t="s">
        <v>380</v>
      </c>
      <c r="I114" t="s">
        <v>496</v>
      </c>
      <c r="J114" t="str">
        <f>VLOOKUP(B114, Customer_Info!$A$2:$F$100, 3, FALSE)</f>
        <v>India</v>
      </c>
      <c r="K114" t="str">
        <f>VLOOKUP(B114, Customer_Info!$A$2:$F$100, 4, FALSE)</f>
        <v>Web</v>
      </c>
      <c r="L114">
        <f>VLOOKUP(B114, Customer_Info!$A$2:$F$100, 5, FALSE)</f>
        <v>9831</v>
      </c>
      <c r="M114">
        <f t="shared" si="6"/>
        <v>0</v>
      </c>
      <c r="N114">
        <f t="shared" si="7"/>
        <v>1</v>
      </c>
      <c r="O114">
        <f t="shared" si="8"/>
        <v>0</v>
      </c>
      <c r="P114">
        <f t="shared" si="9"/>
        <v>1</v>
      </c>
      <c r="Q114">
        <f t="shared" si="10"/>
        <v>2</v>
      </c>
      <c r="R114" t="str">
        <f t="shared" si="11"/>
        <v>Medium Risk</v>
      </c>
    </row>
    <row r="115" spans="1:18">
      <c r="A115" t="s">
        <v>186</v>
      </c>
      <c r="B115" t="s">
        <v>12</v>
      </c>
      <c r="C115" s="1">
        <v>45485.661805555559</v>
      </c>
      <c r="D115">
        <v>11994</v>
      </c>
      <c r="E115" t="s">
        <v>62</v>
      </c>
      <c r="F115" t="s">
        <v>64</v>
      </c>
      <c r="G115" t="s">
        <v>376</v>
      </c>
      <c r="H115" t="s">
        <v>380</v>
      </c>
      <c r="I115" t="s">
        <v>497</v>
      </c>
      <c r="J115" t="str">
        <f>VLOOKUP(B115, Customer_Info!$A$2:$F$100, 3, FALSE)</f>
        <v>UK</v>
      </c>
      <c r="K115" t="str">
        <f>VLOOKUP(B115, Customer_Info!$A$2:$F$100, 4, FALSE)</f>
        <v>Mobile</v>
      </c>
      <c r="L115">
        <f>VLOOKUP(B115, Customer_Info!$A$2:$F$100, 5, FALSE)</f>
        <v>5092</v>
      </c>
      <c r="M115">
        <f t="shared" si="6"/>
        <v>1</v>
      </c>
      <c r="N115">
        <f t="shared" si="7"/>
        <v>1</v>
      </c>
      <c r="O115">
        <f t="shared" si="8"/>
        <v>1</v>
      </c>
      <c r="P115">
        <f t="shared" si="9"/>
        <v>0</v>
      </c>
      <c r="Q115">
        <f t="shared" si="10"/>
        <v>3</v>
      </c>
      <c r="R115" t="str">
        <f t="shared" si="11"/>
        <v>High Risk</v>
      </c>
    </row>
    <row r="116" spans="1:18">
      <c r="A116" t="s">
        <v>187</v>
      </c>
      <c r="B116" t="s">
        <v>46</v>
      </c>
      <c r="C116" s="1">
        <v>45490.788194444453</v>
      </c>
      <c r="D116">
        <v>1806</v>
      </c>
      <c r="E116" t="s">
        <v>62</v>
      </c>
      <c r="F116" t="s">
        <v>64</v>
      </c>
      <c r="G116" t="s">
        <v>375</v>
      </c>
      <c r="H116" t="s">
        <v>383</v>
      </c>
      <c r="I116" t="s">
        <v>498</v>
      </c>
      <c r="J116" t="str">
        <f>VLOOKUP(B116, Customer_Info!$A$2:$F$100, 3, FALSE)</f>
        <v>UK</v>
      </c>
      <c r="K116" t="str">
        <f>VLOOKUP(B116, Customer_Info!$A$2:$F$100, 4, FALSE)</f>
        <v>Web</v>
      </c>
      <c r="L116">
        <f>VLOOKUP(B116, Customer_Info!$A$2:$F$100, 5, FALSE)</f>
        <v>4558</v>
      </c>
      <c r="M116">
        <f t="shared" si="6"/>
        <v>0</v>
      </c>
      <c r="N116">
        <f t="shared" si="7"/>
        <v>1</v>
      </c>
      <c r="O116">
        <f t="shared" si="8"/>
        <v>0</v>
      </c>
      <c r="P116">
        <f t="shared" si="9"/>
        <v>0</v>
      </c>
      <c r="Q116">
        <f t="shared" si="10"/>
        <v>1</v>
      </c>
      <c r="R116" t="str">
        <f t="shared" si="11"/>
        <v>Low Risk</v>
      </c>
    </row>
    <row r="117" spans="1:18">
      <c r="A117" t="s">
        <v>188</v>
      </c>
      <c r="B117" t="s">
        <v>40</v>
      </c>
      <c r="C117" s="1">
        <v>45481.636111111111</v>
      </c>
      <c r="D117">
        <v>7276</v>
      </c>
      <c r="E117" t="s">
        <v>61</v>
      </c>
      <c r="F117" t="s">
        <v>374</v>
      </c>
      <c r="G117" t="s">
        <v>375</v>
      </c>
      <c r="H117" t="s">
        <v>381</v>
      </c>
      <c r="I117" t="s">
        <v>499</v>
      </c>
      <c r="J117" t="str">
        <f>VLOOKUP(B117, Customer_Info!$A$2:$F$100, 3, FALSE)</f>
        <v>India</v>
      </c>
      <c r="K117" t="str">
        <f>VLOOKUP(B117, Customer_Info!$A$2:$F$100, 4, FALSE)</f>
        <v>Mobile</v>
      </c>
      <c r="L117">
        <f>VLOOKUP(B117, Customer_Info!$A$2:$F$100, 5, FALSE)</f>
        <v>8396</v>
      </c>
      <c r="M117">
        <f t="shared" si="6"/>
        <v>0</v>
      </c>
      <c r="N117">
        <f t="shared" si="7"/>
        <v>1</v>
      </c>
      <c r="O117">
        <f t="shared" si="8"/>
        <v>1</v>
      </c>
      <c r="P117">
        <f t="shared" si="9"/>
        <v>0</v>
      </c>
      <c r="Q117">
        <f t="shared" si="10"/>
        <v>2</v>
      </c>
      <c r="R117" t="str">
        <f t="shared" si="11"/>
        <v>Medium Risk</v>
      </c>
    </row>
    <row r="118" spans="1:18">
      <c r="A118" t="s">
        <v>189</v>
      </c>
      <c r="B118" t="s">
        <v>35</v>
      </c>
      <c r="C118" s="1">
        <v>45501.574305555558</v>
      </c>
      <c r="D118">
        <v>9974</v>
      </c>
      <c r="E118" t="s">
        <v>61</v>
      </c>
      <c r="F118" t="s">
        <v>373</v>
      </c>
      <c r="G118" t="s">
        <v>376</v>
      </c>
      <c r="H118" t="s">
        <v>379</v>
      </c>
      <c r="I118" t="s">
        <v>500</v>
      </c>
      <c r="J118" t="str">
        <f>VLOOKUP(B118, Customer_Info!$A$2:$F$100, 3, FALSE)</f>
        <v>USA</v>
      </c>
      <c r="K118" t="str">
        <f>VLOOKUP(B118, Customer_Info!$A$2:$F$100, 4, FALSE)</f>
        <v>Mobile</v>
      </c>
      <c r="L118">
        <f>VLOOKUP(B118, Customer_Info!$A$2:$F$100, 5, FALSE)</f>
        <v>8420</v>
      </c>
      <c r="M118">
        <f t="shared" si="6"/>
        <v>0</v>
      </c>
      <c r="N118">
        <f t="shared" si="7"/>
        <v>1</v>
      </c>
      <c r="O118">
        <f t="shared" si="8"/>
        <v>1</v>
      </c>
      <c r="P118">
        <f t="shared" si="9"/>
        <v>0</v>
      </c>
      <c r="Q118">
        <f t="shared" si="10"/>
        <v>2</v>
      </c>
      <c r="R118" t="str">
        <f t="shared" si="11"/>
        <v>Medium Risk</v>
      </c>
    </row>
    <row r="119" spans="1:18">
      <c r="A119" t="s">
        <v>190</v>
      </c>
      <c r="B119" t="s">
        <v>54</v>
      </c>
      <c r="C119" s="1">
        <v>45501.636111111111</v>
      </c>
      <c r="D119">
        <v>8026</v>
      </c>
      <c r="E119" t="s">
        <v>62</v>
      </c>
      <c r="F119" t="s">
        <v>64</v>
      </c>
      <c r="G119" t="s">
        <v>377</v>
      </c>
      <c r="H119" t="s">
        <v>383</v>
      </c>
      <c r="I119" t="s">
        <v>501</v>
      </c>
      <c r="J119" t="str">
        <f>VLOOKUP(B119, Customer_Info!$A$2:$F$100, 3, FALSE)</f>
        <v>Canada</v>
      </c>
      <c r="K119" t="str">
        <f>VLOOKUP(B119, Customer_Info!$A$2:$F$100, 4, FALSE)</f>
        <v>Mobile</v>
      </c>
      <c r="L119">
        <f>VLOOKUP(B119, Customer_Info!$A$2:$F$100, 5, FALSE)</f>
        <v>9101</v>
      </c>
      <c r="M119">
        <f t="shared" si="6"/>
        <v>0</v>
      </c>
      <c r="N119">
        <f t="shared" si="7"/>
        <v>1</v>
      </c>
      <c r="O119">
        <f t="shared" si="8"/>
        <v>1</v>
      </c>
      <c r="P119">
        <f t="shared" si="9"/>
        <v>0</v>
      </c>
      <c r="Q119">
        <f t="shared" si="10"/>
        <v>2</v>
      </c>
      <c r="R119" t="str">
        <f t="shared" si="11"/>
        <v>Medium Risk</v>
      </c>
    </row>
    <row r="120" spans="1:18">
      <c r="A120" t="s">
        <v>191</v>
      </c>
      <c r="B120" t="s">
        <v>37</v>
      </c>
      <c r="C120" s="1">
        <v>45479.212500000001</v>
      </c>
      <c r="D120">
        <v>6030</v>
      </c>
      <c r="E120" t="s">
        <v>60</v>
      </c>
      <c r="F120" t="s">
        <v>63</v>
      </c>
      <c r="G120" t="s">
        <v>375</v>
      </c>
      <c r="H120" t="s">
        <v>380</v>
      </c>
      <c r="I120" t="s">
        <v>502</v>
      </c>
      <c r="J120" t="str">
        <f>VLOOKUP(B120, Customer_Info!$A$2:$F$100, 3, FALSE)</f>
        <v>USA</v>
      </c>
      <c r="K120" t="str">
        <f>VLOOKUP(B120, Customer_Info!$A$2:$F$100, 4, FALSE)</f>
        <v>Web</v>
      </c>
      <c r="L120">
        <f>VLOOKUP(B120, Customer_Info!$A$2:$F$100, 5, FALSE)</f>
        <v>6555</v>
      </c>
      <c r="M120">
        <f t="shared" si="6"/>
        <v>0</v>
      </c>
      <c r="N120">
        <f t="shared" si="7"/>
        <v>1</v>
      </c>
      <c r="O120">
        <f t="shared" si="8"/>
        <v>1</v>
      </c>
      <c r="P120">
        <f t="shared" si="9"/>
        <v>0</v>
      </c>
      <c r="Q120">
        <f t="shared" si="10"/>
        <v>2</v>
      </c>
      <c r="R120" t="str">
        <f t="shared" si="11"/>
        <v>Medium Risk</v>
      </c>
    </row>
    <row r="121" spans="1:18">
      <c r="A121" t="s">
        <v>192</v>
      </c>
      <c r="B121" t="s">
        <v>5</v>
      </c>
      <c r="C121" s="1">
        <v>45481.452777777777</v>
      </c>
      <c r="D121">
        <v>4248</v>
      </c>
      <c r="E121" t="s">
        <v>61</v>
      </c>
      <c r="F121" t="s">
        <v>63</v>
      </c>
      <c r="G121" t="s">
        <v>378</v>
      </c>
      <c r="H121" t="s">
        <v>382</v>
      </c>
      <c r="I121" t="s">
        <v>503</v>
      </c>
      <c r="J121" t="str">
        <f>VLOOKUP(B121, Customer_Info!$A$2:$F$100, 3, FALSE)</f>
        <v>India</v>
      </c>
      <c r="K121" t="str">
        <f>VLOOKUP(B121, Customer_Info!$A$2:$F$100, 4, FALSE)</f>
        <v>Mobile</v>
      </c>
      <c r="L121">
        <f>VLOOKUP(B121, Customer_Info!$A$2:$F$100, 5, FALSE)</f>
        <v>9270</v>
      </c>
      <c r="M121">
        <f t="shared" si="6"/>
        <v>0</v>
      </c>
      <c r="N121">
        <f t="shared" si="7"/>
        <v>1</v>
      </c>
      <c r="O121">
        <f t="shared" si="8"/>
        <v>0</v>
      </c>
      <c r="P121">
        <f t="shared" si="9"/>
        <v>0</v>
      </c>
      <c r="Q121">
        <f t="shared" si="10"/>
        <v>1</v>
      </c>
      <c r="R121" t="str">
        <f t="shared" si="11"/>
        <v>Low Risk</v>
      </c>
    </row>
    <row r="122" spans="1:18">
      <c r="A122" t="s">
        <v>193</v>
      </c>
      <c r="B122" t="s">
        <v>45</v>
      </c>
      <c r="C122" s="1">
        <v>45488.155555555553</v>
      </c>
      <c r="D122">
        <v>14045</v>
      </c>
      <c r="E122" t="s">
        <v>61</v>
      </c>
      <c r="F122" t="s">
        <v>64</v>
      </c>
      <c r="G122" t="s">
        <v>378</v>
      </c>
      <c r="H122" t="s">
        <v>379</v>
      </c>
      <c r="I122" t="s">
        <v>504</v>
      </c>
      <c r="J122" t="str">
        <f>VLOOKUP(B122, Customer_Info!$A$2:$F$100, 3, FALSE)</f>
        <v>Bangladesh</v>
      </c>
      <c r="K122" t="str">
        <f>VLOOKUP(B122, Customer_Info!$A$2:$F$100, 4, FALSE)</f>
        <v>Mobile</v>
      </c>
      <c r="L122">
        <f>VLOOKUP(B122, Customer_Info!$A$2:$F$100, 5, FALSE)</f>
        <v>3082</v>
      </c>
      <c r="M122">
        <f t="shared" si="6"/>
        <v>1</v>
      </c>
      <c r="N122">
        <f t="shared" si="7"/>
        <v>0</v>
      </c>
      <c r="O122">
        <f t="shared" si="8"/>
        <v>1</v>
      </c>
      <c r="P122">
        <f t="shared" si="9"/>
        <v>1</v>
      </c>
      <c r="Q122">
        <f t="shared" si="10"/>
        <v>3</v>
      </c>
      <c r="R122" t="str">
        <f t="shared" si="11"/>
        <v>High Risk</v>
      </c>
    </row>
    <row r="123" spans="1:18">
      <c r="A123" t="s">
        <v>194</v>
      </c>
      <c r="B123" t="s">
        <v>19</v>
      </c>
      <c r="C123" s="1">
        <v>45478.919444444437</v>
      </c>
      <c r="D123">
        <v>1163</v>
      </c>
      <c r="E123" t="s">
        <v>60</v>
      </c>
      <c r="F123" t="s">
        <v>373</v>
      </c>
      <c r="G123" t="s">
        <v>378</v>
      </c>
      <c r="H123" t="s">
        <v>380</v>
      </c>
      <c r="I123" t="s">
        <v>505</v>
      </c>
      <c r="J123" t="str">
        <f>VLOOKUP(B123, Customer_Info!$A$2:$F$100, 3, FALSE)</f>
        <v>Canada</v>
      </c>
      <c r="K123" t="str">
        <f>VLOOKUP(B123, Customer_Info!$A$2:$F$100, 4, FALSE)</f>
        <v>Web</v>
      </c>
      <c r="L123">
        <f>VLOOKUP(B123, Customer_Info!$A$2:$F$100, 5, FALSE)</f>
        <v>8231</v>
      </c>
      <c r="M123">
        <f t="shared" si="6"/>
        <v>0</v>
      </c>
      <c r="N123">
        <f t="shared" si="7"/>
        <v>1</v>
      </c>
      <c r="O123">
        <f t="shared" si="8"/>
        <v>1</v>
      </c>
      <c r="P123">
        <f t="shared" si="9"/>
        <v>0</v>
      </c>
      <c r="Q123">
        <f t="shared" si="10"/>
        <v>2</v>
      </c>
      <c r="R123" t="str">
        <f t="shared" si="11"/>
        <v>Medium Risk</v>
      </c>
    </row>
    <row r="124" spans="1:18">
      <c r="A124" t="s">
        <v>195</v>
      </c>
      <c r="B124" t="s">
        <v>38</v>
      </c>
      <c r="C124" s="1">
        <v>45500.336111111108</v>
      </c>
      <c r="D124">
        <v>2498</v>
      </c>
      <c r="E124" t="s">
        <v>59</v>
      </c>
      <c r="F124" t="s">
        <v>64</v>
      </c>
      <c r="G124" t="s">
        <v>375</v>
      </c>
      <c r="H124" t="s">
        <v>380</v>
      </c>
      <c r="I124" t="s">
        <v>506</v>
      </c>
      <c r="J124" t="str">
        <f>VLOOKUP(B124, Customer_Info!$A$2:$F$100, 3, FALSE)</f>
        <v>Canada</v>
      </c>
      <c r="K124" t="str">
        <f>VLOOKUP(B124, Customer_Info!$A$2:$F$100, 4, FALSE)</f>
        <v>Web</v>
      </c>
      <c r="L124">
        <f>VLOOKUP(B124, Customer_Info!$A$2:$F$100, 5, FALSE)</f>
        <v>5385</v>
      </c>
      <c r="M124">
        <f t="shared" si="6"/>
        <v>0</v>
      </c>
      <c r="N124">
        <f t="shared" si="7"/>
        <v>0</v>
      </c>
      <c r="O124">
        <f t="shared" si="8"/>
        <v>0</v>
      </c>
      <c r="P124">
        <f t="shared" si="9"/>
        <v>0</v>
      </c>
      <c r="Q124">
        <f t="shared" si="10"/>
        <v>0</v>
      </c>
      <c r="R124" t="str">
        <f t="shared" si="11"/>
        <v>Low Risk</v>
      </c>
    </row>
    <row r="125" spans="1:18">
      <c r="A125" t="s">
        <v>196</v>
      </c>
      <c r="B125" t="s">
        <v>51</v>
      </c>
      <c r="C125" s="1">
        <v>45475.168055555558</v>
      </c>
      <c r="D125">
        <v>8494</v>
      </c>
      <c r="E125" t="s">
        <v>58</v>
      </c>
      <c r="F125" t="s">
        <v>63</v>
      </c>
      <c r="G125" t="s">
        <v>377</v>
      </c>
      <c r="H125" t="s">
        <v>382</v>
      </c>
      <c r="I125" t="s">
        <v>507</v>
      </c>
      <c r="J125" t="str">
        <f>VLOOKUP(B125, Customer_Info!$A$2:$F$100, 3, FALSE)</f>
        <v>Canada</v>
      </c>
      <c r="K125" t="str">
        <f>VLOOKUP(B125, Customer_Info!$A$2:$F$100, 4, FALSE)</f>
        <v>Web</v>
      </c>
      <c r="L125">
        <f>VLOOKUP(B125, Customer_Info!$A$2:$F$100, 5, FALSE)</f>
        <v>2975</v>
      </c>
      <c r="M125">
        <f t="shared" si="6"/>
        <v>1</v>
      </c>
      <c r="N125">
        <f t="shared" si="7"/>
        <v>1</v>
      </c>
      <c r="O125">
        <f t="shared" si="8"/>
        <v>1</v>
      </c>
      <c r="P125">
        <f t="shared" si="9"/>
        <v>0</v>
      </c>
      <c r="Q125">
        <f t="shared" si="10"/>
        <v>3</v>
      </c>
      <c r="R125" t="str">
        <f t="shared" si="11"/>
        <v>High Risk</v>
      </c>
    </row>
    <row r="126" spans="1:18">
      <c r="A126" t="s">
        <v>197</v>
      </c>
      <c r="B126" t="s">
        <v>11</v>
      </c>
      <c r="C126" s="1">
        <v>45488.197222222218</v>
      </c>
      <c r="D126">
        <v>18379</v>
      </c>
      <c r="E126" t="s">
        <v>60</v>
      </c>
      <c r="F126" t="s">
        <v>63</v>
      </c>
      <c r="G126" t="s">
        <v>376</v>
      </c>
      <c r="H126" t="s">
        <v>381</v>
      </c>
      <c r="I126" t="s">
        <v>508</v>
      </c>
      <c r="J126" t="str">
        <f>VLOOKUP(B126, Customer_Info!$A$2:$F$100, 3, FALSE)</f>
        <v>Bangladesh</v>
      </c>
      <c r="K126" t="str">
        <f>VLOOKUP(B126, Customer_Info!$A$2:$F$100, 4, FALSE)</f>
        <v>Mobile</v>
      </c>
      <c r="L126">
        <f>VLOOKUP(B126, Customer_Info!$A$2:$F$100, 5, FALSE)</f>
        <v>5772</v>
      </c>
      <c r="M126">
        <f t="shared" si="6"/>
        <v>1</v>
      </c>
      <c r="N126">
        <f t="shared" si="7"/>
        <v>1</v>
      </c>
      <c r="O126">
        <f t="shared" si="8"/>
        <v>0</v>
      </c>
      <c r="P126">
        <f t="shared" si="9"/>
        <v>0</v>
      </c>
      <c r="Q126">
        <f t="shared" si="10"/>
        <v>2</v>
      </c>
      <c r="R126" t="str">
        <f t="shared" si="11"/>
        <v>Medium Risk</v>
      </c>
    </row>
    <row r="127" spans="1:18">
      <c r="A127" t="s">
        <v>198</v>
      </c>
      <c r="B127" t="s">
        <v>10</v>
      </c>
      <c r="C127" s="1">
        <v>45500.204861111109</v>
      </c>
      <c r="D127">
        <v>3804</v>
      </c>
      <c r="E127" t="s">
        <v>58</v>
      </c>
      <c r="F127" t="s">
        <v>374</v>
      </c>
      <c r="G127" t="s">
        <v>375</v>
      </c>
      <c r="H127" t="s">
        <v>379</v>
      </c>
      <c r="I127" t="s">
        <v>509</v>
      </c>
      <c r="J127" t="str">
        <f>VLOOKUP(B127, Customer_Info!$A$2:$F$100, 3, FALSE)</f>
        <v>UK</v>
      </c>
      <c r="K127" t="str">
        <f>VLOOKUP(B127, Customer_Info!$A$2:$F$100, 4, FALSE)</f>
        <v>Web</v>
      </c>
      <c r="L127">
        <f>VLOOKUP(B127, Customer_Info!$A$2:$F$100, 5, FALSE)</f>
        <v>7191</v>
      </c>
      <c r="M127">
        <f t="shared" si="6"/>
        <v>0</v>
      </c>
      <c r="N127">
        <f t="shared" si="7"/>
        <v>1</v>
      </c>
      <c r="O127">
        <f t="shared" si="8"/>
        <v>1</v>
      </c>
      <c r="P127">
        <f t="shared" si="9"/>
        <v>0</v>
      </c>
      <c r="Q127">
        <f t="shared" si="10"/>
        <v>2</v>
      </c>
      <c r="R127" t="str">
        <f t="shared" si="11"/>
        <v>Medium Risk</v>
      </c>
    </row>
    <row r="128" spans="1:18">
      <c r="A128" t="s">
        <v>199</v>
      </c>
      <c r="B128" t="s">
        <v>10</v>
      </c>
      <c r="C128" s="1">
        <v>45491.080555555563</v>
      </c>
      <c r="D128">
        <v>18737</v>
      </c>
      <c r="E128" t="s">
        <v>61</v>
      </c>
      <c r="F128" t="s">
        <v>373</v>
      </c>
      <c r="G128" t="s">
        <v>378</v>
      </c>
      <c r="H128" t="s">
        <v>380</v>
      </c>
      <c r="I128" t="s">
        <v>510</v>
      </c>
      <c r="J128" t="str">
        <f>VLOOKUP(B128, Customer_Info!$A$2:$F$100, 3, FALSE)</f>
        <v>UK</v>
      </c>
      <c r="K128" t="str">
        <f>VLOOKUP(B128, Customer_Info!$A$2:$F$100, 4, FALSE)</f>
        <v>Web</v>
      </c>
      <c r="L128">
        <f>VLOOKUP(B128, Customer_Info!$A$2:$F$100, 5, FALSE)</f>
        <v>7191</v>
      </c>
      <c r="M128">
        <f t="shared" si="6"/>
        <v>1</v>
      </c>
      <c r="N128">
        <f t="shared" si="7"/>
        <v>1</v>
      </c>
      <c r="O128">
        <f t="shared" si="8"/>
        <v>1</v>
      </c>
      <c r="P128">
        <f t="shared" si="9"/>
        <v>1</v>
      </c>
      <c r="Q128">
        <f t="shared" si="10"/>
        <v>4</v>
      </c>
      <c r="R128" t="str">
        <f t="shared" si="11"/>
        <v>High Risk</v>
      </c>
    </row>
    <row r="129" spans="1:18">
      <c r="A129" t="s">
        <v>200</v>
      </c>
      <c r="B129" t="s">
        <v>32</v>
      </c>
      <c r="C129" s="1">
        <v>45492.052083333343</v>
      </c>
      <c r="D129">
        <v>14308</v>
      </c>
      <c r="E129" t="s">
        <v>60</v>
      </c>
      <c r="F129" t="s">
        <v>373</v>
      </c>
      <c r="G129" t="s">
        <v>378</v>
      </c>
      <c r="H129" t="s">
        <v>381</v>
      </c>
      <c r="I129" t="s">
        <v>511</v>
      </c>
      <c r="J129" t="str">
        <f>VLOOKUP(B129, Customer_Info!$A$2:$F$100, 3, FALSE)</f>
        <v>USA</v>
      </c>
      <c r="K129" t="str">
        <f>VLOOKUP(B129, Customer_Info!$A$2:$F$100, 4, FALSE)</f>
        <v>Web</v>
      </c>
      <c r="L129">
        <f>VLOOKUP(B129, Customer_Info!$A$2:$F$100, 5, FALSE)</f>
        <v>4433</v>
      </c>
      <c r="M129">
        <f t="shared" si="6"/>
        <v>1</v>
      </c>
      <c r="N129">
        <f t="shared" si="7"/>
        <v>1</v>
      </c>
      <c r="O129">
        <f t="shared" si="8"/>
        <v>1</v>
      </c>
      <c r="P129">
        <f t="shared" si="9"/>
        <v>1</v>
      </c>
      <c r="Q129">
        <f t="shared" si="10"/>
        <v>4</v>
      </c>
      <c r="R129" t="str">
        <f t="shared" si="11"/>
        <v>High Risk</v>
      </c>
    </row>
    <row r="130" spans="1:18">
      <c r="A130" t="s">
        <v>201</v>
      </c>
      <c r="B130" t="s">
        <v>18</v>
      </c>
      <c r="C130" s="1">
        <v>45483.025694444441</v>
      </c>
      <c r="D130">
        <v>7085</v>
      </c>
      <c r="E130" t="s">
        <v>59</v>
      </c>
      <c r="F130" t="s">
        <v>64</v>
      </c>
      <c r="G130" t="s">
        <v>378</v>
      </c>
      <c r="H130" t="s">
        <v>380</v>
      </c>
      <c r="I130" t="s">
        <v>512</v>
      </c>
      <c r="J130" t="str">
        <f>VLOOKUP(B130, Customer_Info!$A$2:$F$100, 3, FALSE)</f>
        <v>UK</v>
      </c>
      <c r="K130" t="str">
        <f>VLOOKUP(B130, Customer_Info!$A$2:$F$100, 4, FALSE)</f>
        <v>Mobile</v>
      </c>
      <c r="L130">
        <f>VLOOKUP(B130, Customer_Info!$A$2:$F$100, 5, FALSE)</f>
        <v>7578</v>
      </c>
      <c r="M130">
        <f t="shared" si="6"/>
        <v>0</v>
      </c>
      <c r="N130">
        <f t="shared" si="7"/>
        <v>1</v>
      </c>
      <c r="O130">
        <f t="shared" si="8"/>
        <v>1</v>
      </c>
      <c r="P130">
        <f t="shared" si="9"/>
        <v>1</v>
      </c>
      <c r="Q130">
        <f t="shared" si="10"/>
        <v>3</v>
      </c>
      <c r="R130" t="str">
        <f t="shared" si="11"/>
        <v>High Risk</v>
      </c>
    </row>
    <row r="131" spans="1:18">
      <c r="A131" t="s">
        <v>202</v>
      </c>
      <c r="B131" t="s">
        <v>35</v>
      </c>
      <c r="C131" s="1">
        <v>45477.458333333343</v>
      </c>
      <c r="D131">
        <v>18175</v>
      </c>
      <c r="E131" t="s">
        <v>62</v>
      </c>
      <c r="F131" t="s">
        <v>374</v>
      </c>
      <c r="G131" t="s">
        <v>377</v>
      </c>
      <c r="H131" t="s">
        <v>381</v>
      </c>
      <c r="I131" t="s">
        <v>513</v>
      </c>
      <c r="J131" t="str">
        <f>VLOOKUP(B131, Customer_Info!$A$2:$F$100, 3, FALSE)</f>
        <v>USA</v>
      </c>
      <c r="K131" t="str">
        <f>VLOOKUP(B131, Customer_Info!$A$2:$F$100, 4, FALSE)</f>
        <v>Mobile</v>
      </c>
      <c r="L131">
        <f>VLOOKUP(B131, Customer_Info!$A$2:$F$100, 5, FALSE)</f>
        <v>8420</v>
      </c>
      <c r="M131">
        <f t="shared" ref="M131:M194" si="12">IF(D131&gt;2*L131,1,0)</f>
        <v>1</v>
      </c>
      <c r="N131">
        <f t="shared" ref="N131:N194" si="13">IF(E131&lt;&gt;J131,1,0)</f>
        <v>0</v>
      </c>
      <c r="O131">
        <f t="shared" ref="O131:O194" si="14">IF(F131&lt;&gt;K131,1,0)</f>
        <v>1</v>
      </c>
      <c r="P131">
        <f t="shared" ref="P131:P194" si="15">IF(OR(HOUR(C131)&lt;4,HOUR(C131)&gt;23),1,0)</f>
        <v>0</v>
      </c>
      <c r="Q131">
        <f t="shared" ref="Q131:Q194" si="16">M131+N131+O131+P131</f>
        <v>2</v>
      </c>
      <c r="R131" t="str">
        <f t="shared" ref="R131:R194" si="17">IF(Q131&gt;=3, "High Risk", IF(Q131=2, "Medium Risk", "Low Risk"))</f>
        <v>Medium Risk</v>
      </c>
    </row>
    <row r="132" spans="1:18">
      <c r="A132" t="s">
        <v>203</v>
      </c>
      <c r="B132" t="s">
        <v>40</v>
      </c>
      <c r="C132" s="1">
        <v>45500.946527777778</v>
      </c>
      <c r="D132">
        <v>12149</v>
      </c>
      <c r="E132" t="s">
        <v>60</v>
      </c>
      <c r="F132" t="s">
        <v>374</v>
      </c>
      <c r="G132" t="s">
        <v>377</v>
      </c>
      <c r="H132" t="s">
        <v>383</v>
      </c>
      <c r="I132" t="s">
        <v>514</v>
      </c>
      <c r="J132" t="str">
        <f>VLOOKUP(B132, Customer_Info!$A$2:$F$100, 3, FALSE)</f>
        <v>India</v>
      </c>
      <c r="K132" t="str">
        <f>VLOOKUP(B132, Customer_Info!$A$2:$F$100, 4, FALSE)</f>
        <v>Mobile</v>
      </c>
      <c r="L132">
        <f>VLOOKUP(B132, Customer_Info!$A$2:$F$100, 5, FALSE)</f>
        <v>8396</v>
      </c>
      <c r="M132">
        <f t="shared" si="12"/>
        <v>0</v>
      </c>
      <c r="N132">
        <f t="shared" si="13"/>
        <v>1</v>
      </c>
      <c r="O132">
        <f t="shared" si="14"/>
        <v>1</v>
      </c>
      <c r="P132">
        <f t="shared" si="15"/>
        <v>0</v>
      </c>
      <c r="Q132">
        <f t="shared" si="16"/>
        <v>2</v>
      </c>
      <c r="R132" t="str">
        <f t="shared" si="17"/>
        <v>Medium Risk</v>
      </c>
    </row>
    <row r="133" spans="1:18">
      <c r="A133" t="s">
        <v>204</v>
      </c>
      <c r="B133" t="s">
        <v>15</v>
      </c>
      <c r="C133" s="1">
        <v>45502.54583333333</v>
      </c>
      <c r="D133">
        <v>2136</v>
      </c>
      <c r="E133" t="s">
        <v>59</v>
      </c>
      <c r="F133" t="s">
        <v>64</v>
      </c>
      <c r="G133" t="s">
        <v>378</v>
      </c>
      <c r="H133" t="s">
        <v>383</v>
      </c>
      <c r="I133" t="s">
        <v>515</v>
      </c>
      <c r="J133" t="str">
        <f>VLOOKUP(B133, Customer_Info!$A$2:$F$100, 3, FALSE)</f>
        <v>Canada</v>
      </c>
      <c r="K133" t="str">
        <f>VLOOKUP(B133, Customer_Info!$A$2:$F$100, 4, FALSE)</f>
        <v>Web</v>
      </c>
      <c r="L133">
        <f>VLOOKUP(B133, Customer_Info!$A$2:$F$100, 5, FALSE)</f>
        <v>2466</v>
      </c>
      <c r="M133">
        <f t="shared" si="12"/>
        <v>0</v>
      </c>
      <c r="N133">
        <f t="shared" si="13"/>
        <v>0</v>
      </c>
      <c r="O133">
        <f t="shared" si="14"/>
        <v>0</v>
      </c>
      <c r="P133">
        <f t="shared" si="15"/>
        <v>0</v>
      </c>
      <c r="Q133">
        <f t="shared" si="16"/>
        <v>0</v>
      </c>
      <c r="R133" t="str">
        <f t="shared" si="17"/>
        <v>Low Risk</v>
      </c>
    </row>
    <row r="134" spans="1:18">
      <c r="A134" t="s">
        <v>205</v>
      </c>
      <c r="B134" t="s">
        <v>36</v>
      </c>
      <c r="C134" s="1">
        <v>45485.052083333343</v>
      </c>
      <c r="D134">
        <v>17582</v>
      </c>
      <c r="E134" t="s">
        <v>62</v>
      </c>
      <c r="F134" t="s">
        <v>374</v>
      </c>
      <c r="G134" t="s">
        <v>375</v>
      </c>
      <c r="H134" t="s">
        <v>382</v>
      </c>
      <c r="I134" t="s">
        <v>516</v>
      </c>
      <c r="J134" t="str">
        <f>VLOOKUP(B134, Customer_Info!$A$2:$F$100, 3, FALSE)</f>
        <v>India</v>
      </c>
      <c r="K134" t="str">
        <f>VLOOKUP(B134, Customer_Info!$A$2:$F$100, 4, FALSE)</f>
        <v>Mobile</v>
      </c>
      <c r="L134">
        <f>VLOOKUP(B134, Customer_Info!$A$2:$F$100, 5, FALSE)</f>
        <v>3184</v>
      </c>
      <c r="M134">
        <f t="shared" si="12"/>
        <v>1</v>
      </c>
      <c r="N134">
        <f t="shared" si="13"/>
        <v>1</v>
      </c>
      <c r="O134">
        <f t="shared" si="14"/>
        <v>1</v>
      </c>
      <c r="P134">
        <f t="shared" si="15"/>
        <v>1</v>
      </c>
      <c r="Q134">
        <f t="shared" si="16"/>
        <v>4</v>
      </c>
      <c r="R134" t="str">
        <f t="shared" si="17"/>
        <v>High Risk</v>
      </c>
    </row>
    <row r="135" spans="1:18">
      <c r="A135" t="s">
        <v>206</v>
      </c>
      <c r="B135" t="s">
        <v>18</v>
      </c>
      <c r="C135" s="1">
        <v>45478.637499999997</v>
      </c>
      <c r="D135">
        <v>5237</v>
      </c>
      <c r="E135" t="s">
        <v>62</v>
      </c>
      <c r="F135" t="s">
        <v>63</v>
      </c>
      <c r="G135" t="s">
        <v>376</v>
      </c>
      <c r="H135" t="s">
        <v>381</v>
      </c>
      <c r="I135" t="s">
        <v>517</v>
      </c>
      <c r="J135" t="str">
        <f>VLOOKUP(B135, Customer_Info!$A$2:$F$100, 3, FALSE)</f>
        <v>UK</v>
      </c>
      <c r="K135" t="str">
        <f>VLOOKUP(B135, Customer_Info!$A$2:$F$100, 4, FALSE)</f>
        <v>Mobile</v>
      </c>
      <c r="L135">
        <f>VLOOKUP(B135, Customer_Info!$A$2:$F$100, 5, FALSE)</f>
        <v>7578</v>
      </c>
      <c r="M135">
        <f t="shared" si="12"/>
        <v>0</v>
      </c>
      <c r="N135">
        <f t="shared" si="13"/>
        <v>1</v>
      </c>
      <c r="O135">
        <f t="shared" si="14"/>
        <v>0</v>
      </c>
      <c r="P135">
        <f t="shared" si="15"/>
        <v>0</v>
      </c>
      <c r="Q135">
        <f t="shared" si="16"/>
        <v>1</v>
      </c>
      <c r="R135" t="str">
        <f t="shared" si="17"/>
        <v>Low Risk</v>
      </c>
    </row>
    <row r="136" spans="1:18">
      <c r="A136" t="s">
        <v>207</v>
      </c>
      <c r="B136" t="s">
        <v>29</v>
      </c>
      <c r="C136" s="1">
        <v>45487.724999999999</v>
      </c>
      <c r="D136">
        <v>15055</v>
      </c>
      <c r="E136" t="s">
        <v>58</v>
      </c>
      <c r="F136" t="s">
        <v>64</v>
      </c>
      <c r="G136" t="s">
        <v>377</v>
      </c>
      <c r="H136" t="s">
        <v>379</v>
      </c>
      <c r="I136" t="s">
        <v>518</v>
      </c>
      <c r="J136" t="str">
        <f>VLOOKUP(B136, Customer_Info!$A$2:$F$100, 3, FALSE)</f>
        <v>UK</v>
      </c>
      <c r="K136" t="str">
        <f>VLOOKUP(B136, Customer_Info!$A$2:$F$100, 4, FALSE)</f>
        <v>Mobile</v>
      </c>
      <c r="L136">
        <f>VLOOKUP(B136, Customer_Info!$A$2:$F$100, 5, FALSE)</f>
        <v>7611</v>
      </c>
      <c r="M136">
        <f t="shared" si="12"/>
        <v>0</v>
      </c>
      <c r="N136">
        <f t="shared" si="13"/>
        <v>1</v>
      </c>
      <c r="O136">
        <f t="shared" si="14"/>
        <v>1</v>
      </c>
      <c r="P136">
        <f t="shared" si="15"/>
        <v>0</v>
      </c>
      <c r="Q136">
        <f t="shared" si="16"/>
        <v>2</v>
      </c>
      <c r="R136" t="str">
        <f t="shared" si="17"/>
        <v>Medium Risk</v>
      </c>
    </row>
    <row r="137" spans="1:18">
      <c r="A137" t="s">
        <v>208</v>
      </c>
      <c r="B137" t="s">
        <v>50</v>
      </c>
      <c r="C137" s="1">
        <v>45501.324999999997</v>
      </c>
      <c r="D137">
        <v>14377</v>
      </c>
      <c r="E137" t="s">
        <v>60</v>
      </c>
      <c r="F137" t="s">
        <v>64</v>
      </c>
      <c r="G137" t="s">
        <v>377</v>
      </c>
      <c r="H137" t="s">
        <v>379</v>
      </c>
      <c r="I137" t="s">
        <v>519</v>
      </c>
      <c r="J137" t="str">
        <f>VLOOKUP(B137, Customer_Info!$A$2:$F$100, 3, FALSE)</f>
        <v>India</v>
      </c>
      <c r="K137" t="str">
        <f>VLOOKUP(B137, Customer_Info!$A$2:$F$100, 4, FALSE)</f>
        <v>Mobile</v>
      </c>
      <c r="L137">
        <f>VLOOKUP(B137, Customer_Info!$A$2:$F$100, 5, FALSE)</f>
        <v>4747</v>
      </c>
      <c r="M137">
        <f t="shared" si="12"/>
        <v>1</v>
      </c>
      <c r="N137">
        <f t="shared" si="13"/>
        <v>1</v>
      </c>
      <c r="O137">
        <f t="shared" si="14"/>
        <v>1</v>
      </c>
      <c r="P137">
        <f t="shared" si="15"/>
        <v>0</v>
      </c>
      <c r="Q137">
        <f t="shared" si="16"/>
        <v>3</v>
      </c>
      <c r="R137" t="str">
        <f t="shared" si="17"/>
        <v>High Risk</v>
      </c>
    </row>
    <row r="138" spans="1:18">
      <c r="A138" t="s">
        <v>209</v>
      </c>
      <c r="B138" t="s">
        <v>47</v>
      </c>
      <c r="C138" s="1">
        <v>45479.509027777778</v>
      </c>
      <c r="D138">
        <v>1354</v>
      </c>
      <c r="E138" t="s">
        <v>58</v>
      </c>
      <c r="F138" t="s">
        <v>63</v>
      </c>
      <c r="G138" t="s">
        <v>377</v>
      </c>
      <c r="H138" t="s">
        <v>379</v>
      </c>
      <c r="I138" t="s">
        <v>520</v>
      </c>
      <c r="J138" t="str">
        <f>VLOOKUP(B138, Customer_Info!$A$2:$F$100, 3, FALSE)</f>
        <v>UK</v>
      </c>
      <c r="K138" t="str">
        <f>VLOOKUP(B138, Customer_Info!$A$2:$F$100, 4, FALSE)</f>
        <v>Mobile</v>
      </c>
      <c r="L138">
        <f>VLOOKUP(B138, Customer_Info!$A$2:$F$100, 5, FALSE)</f>
        <v>9849</v>
      </c>
      <c r="M138">
        <f t="shared" si="12"/>
        <v>0</v>
      </c>
      <c r="N138">
        <f t="shared" si="13"/>
        <v>1</v>
      </c>
      <c r="O138">
        <f t="shared" si="14"/>
        <v>0</v>
      </c>
      <c r="P138">
        <f t="shared" si="15"/>
        <v>0</v>
      </c>
      <c r="Q138">
        <f t="shared" si="16"/>
        <v>1</v>
      </c>
      <c r="R138" t="str">
        <f t="shared" si="17"/>
        <v>Low Risk</v>
      </c>
    </row>
    <row r="139" spans="1:18">
      <c r="A139" t="s">
        <v>210</v>
      </c>
      <c r="B139" t="s">
        <v>9</v>
      </c>
      <c r="C139" s="1">
        <v>45499.755555555559</v>
      </c>
      <c r="D139">
        <v>6355</v>
      </c>
      <c r="E139" t="s">
        <v>59</v>
      </c>
      <c r="F139" t="s">
        <v>373</v>
      </c>
      <c r="G139" t="s">
        <v>377</v>
      </c>
      <c r="H139" t="s">
        <v>379</v>
      </c>
      <c r="I139" t="s">
        <v>521</v>
      </c>
      <c r="J139" t="str">
        <f>VLOOKUP(B139, Customer_Info!$A$2:$F$100, 3, FALSE)</f>
        <v>UK</v>
      </c>
      <c r="K139" t="str">
        <f>VLOOKUP(B139, Customer_Info!$A$2:$F$100, 4, FALSE)</f>
        <v>Mobile</v>
      </c>
      <c r="L139">
        <f>VLOOKUP(B139, Customer_Info!$A$2:$F$100, 5, FALSE)</f>
        <v>7226</v>
      </c>
      <c r="M139">
        <f t="shared" si="12"/>
        <v>0</v>
      </c>
      <c r="N139">
        <f t="shared" si="13"/>
        <v>1</v>
      </c>
      <c r="O139">
        <f t="shared" si="14"/>
        <v>1</v>
      </c>
      <c r="P139">
        <f t="shared" si="15"/>
        <v>0</v>
      </c>
      <c r="Q139">
        <f t="shared" si="16"/>
        <v>2</v>
      </c>
      <c r="R139" t="str">
        <f t="shared" si="17"/>
        <v>Medium Risk</v>
      </c>
    </row>
    <row r="140" spans="1:18">
      <c r="A140" t="s">
        <v>211</v>
      </c>
      <c r="B140" t="s">
        <v>26</v>
      </c>
      <c r="C140" s="1">
        <v>45475.868750000001</v>
      </c>
      <c r="D140">
        <v>7892</v>
      </c>
      <c r="E140" t="s">
        <v>59</v>
      </c>
      <c r="F140" t="s">
        <v>63</v>
      </c>
      <c r="G140" t="s">
        <v>376</v>
      </c>
      <c r="H140" t="s">
        <v>379</v>
      </c>
      <c r="I140" t="s">
        <v>522</v>
      </c>
      <c r="J140" t="str">
        <f>VLOOKUP(B140, Customer_Info!$A$2:$F$100, 3, FALSE)</f>
        <v>Canada</v>
      </c>
      <c r="K140" t="str">
        <f>VLOOKUP(B140, Customer_Info!$A$2:$F$100, 4, FALSE)</f>
        <v>Web</v>
      </c>
      <c r="L140">
        <f>VLOOKUP(B140, Customer_Info!$A$2:$F$100, 5, FALSE)</f>
        <v>9476</v>
      </c>
      <c r="M140">
        <f t="shared" si="12"/>
        <v>0</v>
      </c>
      <c r="N140">
        <f t="shared" si="13"/>
        <v>0</v>
      </c>
      <c r="O140">
        <f t="shared" si="14"/>
        <v>1</v>
      </c>
      <c r="P140">
        <f t="shared" si="15"/>
        <v>0</v>
      </c>
      <c r="Q140">
        <f t="shared" si="16"/>
        <v>1</v>
      </c>
      <c r="R140" t="str">
        <f t="shared" si="17"/>
        <v>Low Risk</v>
      </c>
    </row>
    <row r="141" spans="1:18">
      <c r="A141" t="s">
        <v>212</v>
      </c>
      <c r="B141" t="s">
        <v>18</v>
      </c>
      <c r="C141" s="1">
        <v>45489.801388888889</v>
      </c>
      <c r="D141">
        <v>14449</v>
      </c>
      <c r="E141" t="s">
        <v>59</v>
      </c>
      <c r="F141" t="s">
        <v>64</v>
      </c>
      <c r="G141" t="s">
        <v>378</v>
      </c>
      <c r="H141" t="s">
        <v>379</v>
      </c>
      <c r="I141" t="s">
        <v>523</v>
      </c>
      <c r="J141" t="str">
        <f>VLOOKUP(B141, Customer_Info!$A$2:$F$100, 3, FALSE)</f>
        <v>UK</v>
      </c>
      <c r="K141" t="str">
        <f>VLOOKUP(B141, Customer_Info!$A$2:$F$100, 4, FALSE)</f>
        <v>Mobile</v>
      </c>
      <c r="L141">
        <f>VLOOKUP(B141, Customer_Info!$A$2:$F$100, 5, FALSE)</f>
        <v>7578</v>
      </c>
      <c r="M141">
        <f t="shared" si="12"/>
        <v>0</v>
      </c>
      <c r="N141">
        <f t="shared" si="13"/>
        <v>1</v>
      </c>
      <c r="O141">
        <f t="shared" si="14"/>
        <v>1</v>
      </c>
      <c r="P141">
        <f t="shared" si="15"/>
        <v>0</v>
      </c>
      <c r="Q141">
        <f t="shared" si="16"/>
        <v>2</v>
      </c>
      <c r="R141" t="str">
        <f t="shared" si="17"/>
        <v>Medium Risk</v>
      </c>
    </row>
    <row r="142" spans="1:18">
      <c r="A142" t="s">
        <v>213</v>
      </c>
      <c r="B142" t="s">
        <v>5</v>
      </c>
      <c r="C142" s="1">
        <v>45498.245138888888</v>
      </c>
      <c r="D142">
        <v>18591</v>
      </c>
      <c r="E142" t="s">
        <v>58</v>
      </c>
      <c r="F142" t="s">
        <v>374</v>
      </c>
      <c r="G142" t="s">
        <v>376</v>
      </c>
      <c r="H142" t="s">
        <v>380</v>
      </c>
      <c r="I142" t="s">
        <v>524</v>
      </c>
      <c r="J142" t="str">
        <f>VLOOKUP(B142, Customer_Info!$A$2:$F$100, 3, FALSE)</f>
        <v>India</v>
      </c>
      <c r="K142" t="str">
        <f>VLOOKUP(B142, Customer_Info!$A$2:$F$100, 4, FALSE)</f>
        <v>Mobile</v>
      </c>
      <c r="L142">
        <f>VLOOKUP(B142, Customer_Info!$A$2:$F$100, 5, FALSE)</f>
        <v>9270</v>
      </c>
      <c r="M142">
        <f t="shared" si="12"/>
        <v>1</v>
      </c>
      <c r="N142">
        <f t="shared" si="13"/>
        <v>0</v>
      </c>
      <c r="O142">
        <f t="shared" si="14"/>
        <v>1</v>
      </c>
      <c r="P142">
        <f t="shared" si="15"/>
        <v>0</v>
      </c>
      <c r="Q142">
        <f t="shared" si="16"/>
        <v>2</v>
      </c>
      <c r="R142" t="str">
        <f t="shared" si="17"/>
        <v>Medium Risk</v>
      </c>
    </row>
    <row r="143" spans="1:18">
      <c r="A143" t="s">
        <v>214</v>
      </c>
      <c r="B143" t="s">
        <v>43</v>
      </c>
      <c r="C143" s="1">
        <v>45493.495833333327</v>
      </c>
      <c r="D143">
        <v>6291</v>
      </c>
      <c r="E143" t="s">
        <v>58</v>
      </c>
      <c r="F143" t="s">
        <v>64</v>
      </c>
      <c r="G143" t="s">
        <v>377</v>
      </c>
      <c r="H143" t="s">
        <v>383</v>
      </c>
      <c r="I143" t="s">
        <v>525</v>
      </c>
      <c r="J143" t="str">
        <f>VLOOKUP(B143, Customer_Info!$A$2:$F$100, 3, FALSE)</f>
        <v>Bangladesh</v>
      </c>
      <c r="K143" t="str">
        <f>VLOOKUP(B143, Customer_Info!$A$2:$F$100, 4, FALSE)</f>
        <v>Web</v>
      </c>
      <c r="L143">
        <f>VLOOKUP(B143, Customer_Info!$A$2:$F$100, 5, FALSE)</f>
        <v>9728</v>
      </c>
      <c r="M143">
        <f t="shared" si="12"/>
        <v>0</v>
      </c>
      <c r="N143">
        <f t="shared" si="13"/>
        <v>1</v>
      </c>
      <c r="O143">
        <f t="shared" si="14"/>
        <v>0</v>
      </c>
      <c r="P143">
        <f t="shared" si="15"/>
        <v>0</v>
      </c>
      <c r="Q143">
        <f t="shared" si="16"/>
        <v>1</v>
      </c>
      <c r="R143" t="str">
        <f t="shared" si="17"/>
        <v>Low Risk</v>
      </c>
    </row>
    <row r="144" spans="1:18">
      <c r="A144" t="s">
        <v>215</v>
      </c>
      <c r="B144" t="s">
        <v>36</v>
      </c>
      <c r="C144" s="1">
        <v>45490.864583333343</v>
      </c>
      <c r="D144">
        <v>5431</v>
      </c>
      <c r="E144" t="s">
        <v>59</v>
      </c>
      <c r="F144" t="s">
        <v>373</v>
      </c>
      <c r="G144" t="s">
        <v>378</v>
      </c>
      <c r="H144" t="s">
        <v>380</v>
      </c>
      <c r="I144" t="s">
        <v>526</v>
      </c>
      <c r="J144" t="str">
        <f>VLOOKUP(B144, Customer_Info!$A$2:$F$100, 3, FALSE)</f>
        <v>India</v>
      </c>
      <c r="K144" t="str">
        <f>VLOOKUP(B144, Customer_Info!$A$2:$F$100, 4, FALSE)</f>
        <v>Mobile</v>
      </c>
      <c r="L144">
        <f>VLOOKUP(B144, Customer_Info!$A$2:$F$100, 5, FALSE)</f>
        <v>3184</v>
      </c>
      <c r="M144">
        <f t="shared" si="12"/>
        <v>0</v>
      </c>
      <c r="N144">
        <f t="shared" si="13"/>
        <v>1</v>
      </c>
      <c r="O144">
        <f t="shared" si="14"/>
        <v>1</v>
      </c>
      <c r="P144">
        <f t="shared" si="15"/>
        <v>0</v>
      </c>
      <c r="Q144">
        <f t="shared" si="16"/>
        <v>2</v>
      </c>
      <c r="R144" t="str">
        <f t="shared" si="17"/>
        <v>Medium Risk</v>
      </c>
    </row>
    <row r="145" spans="1:18">
      <c r="A145" t="s">
        <v>216</v>
      </c>
      <c r="B145" t="s">
        <v>18</v>
      </c>
      <c r="C145" s="1">
        <v>45477.138194444437</v>
      </c>
      <c r="D145">
        <v>702</v>
      </c>
      <c r="E145" t="s">
        <v>62</v>
      </c>
      <c r="F145" t="s">
        <v>63</v>
      </c>
      <c r="G145" t="s">
        <v>377</v>
      </c>
      <c r="H145" t="s">
        <v>379</v>
      </c>
      <c r="I145" t="s">
        <v>527</v>
      </c>
      <c r="J145" t="str">
        <f>VLOOKUP(B145, Customer_Info!$A$2:$F$100, 3, FALSE)</f>
        <v>UK</v>
      </c>
      <c r="K145" t="str">
        <f>VLOOKUP(B145, Customer_Info!$A$2:$F$100, 4, FALSE)</f>
        <v>Mobile</v>
      </c>
      <c r="L145">
        <f>VLOOKUP(B145, Customer_Info!$A$2:$F$100, 5, FALSE)</f>
        <v>7578</v>
      </c>
      <c r="M145">
        <f t="shared" si="12"/>
        <v>0</v>
      </c>
      <c r="N145">
        <f t="shared" si="13"/>
        <v>1</v>
      </c>
      <c r="O145">
        <f t="shared" si="14"/>
        <v>0</v>
      </c>
      <c r="P145">
        <f t="shared" si="15"/>
        <v>1</v>
      </c>
      <c r="Q145">
        <f t="shared" si="16"/>
        <v>2</v>
      </c>
      <c r="R145" t="str">
        <f t="shared" si="17"/>
        <v>Medium Risk</v>
      </c>
    </row>
    <row r="146" spans="1:18">
      <c r="A146" t="s">
        <v>217</v>
      </c>
      <c r="B146" t="s">
        <v>42</v>
      </c>
      <c r="C146" s="1">
        <v>45497.026388888888</v>
      </c>
      <c r="D146">
        <v>11947</v>
      </c>
      <c r="E146" t="s">
        <v>58</v>
      </c>
      <c r="F146" t="s">
        <v>64</v>
      </c>
      <c r="G146" t="s">
        <v>377</v>
      </c>
      <c r="H146" t="s">
        <v>383</v>
      </c>
      <c r="I146" t="s">
        <v>528</v>
      </c>
      <c r="J146" t="str">
        <f>VLOOKUP(B146, Customer_Info!$A$2:$F$100, 3, FALSE)</f>
        <v>USA</v>
      </c>
      <c r="K146" t="str">
        <f>VLOOKUP(B146, Customer_Info!$A$2:$F$100, 4, FALSE)</f>
        <v>Web</v>
      </c>
      <c r="L146">
        <f>VLOOKUP(B146, Customer_Info!$A$2:$F$100, 5, FALSE)</f>
        <v>4904</v>
      </c>
      <c r="M146">
        <f t="shared" si="12"/>
        <v>1</v>
      </c>
      <c r="N146">
        <f t="shared" si="13"/>
        <v>1</v>
      </c>
      <c r="O146">
        <f t="shared" si="14"/>
        <v>0</v>
      </c>
      <c r="P146">
        <f t="shared" si="15"/>
        <v>1</v>
      </c>
      <c r="Q146">
        <f t="shared" si="16"/>
        <v>3</v>
      </c>
      <c r="R146" t="str">
        <f t="shared" si="17"/>
        <v>High Risk</v>
      </c>
    </row>
    <row r="147" spans="1:18">
      <c r="A147" t="s">
        <v>218</v>
      </c>
      <c r="B147" t="s">
        <v>32</v>
      </c>
      <c r="C147" s="1">
        <v>45503.470138888893</v>
      </c>
      <c r="D147">
        <v>13188</v>
      </c>
      <c r="E147" t="s">
        <v>62</v>
      </c>
      <c r="F147" t="s">
        <v>63</v>
      </c>
      <c r="G147" t="s">
        <v>376</v>
      </c>
      <c r="H147" t="s">
        <v>381</v>
      </c>
      <c r="I147" t="s">
        <v>529</v>
      </c>
      <c r="J147" t="str">
        <f>VLOOKUP(B147, Customer_Info!$A$2:$F$100, 3, FALSE)</f>
        <v>USA</v>
      </c>
      <c r="K147" t="str">
        <f>VLOOKUP(B147, Customer_Info!$A$2:$F$100, 4, FALSE)</f>
        <v>Web</v>
      </c>
      <c r="L147">
        <f>VLOOKUP(B147, Customer_Info!$A$2:$F$100, 5, FALSE)</f>
        <v>4433</v>
      </c>
      <c r="M147">
        <f t="shared" si="12"/>
        <v>1</v>
      </c>
      <c r="N147">
        <f t="shared" si="13"/>
        <v>0</v>
      </c>
      <c r="O147">
        <f t="shared" si="14"/>
        <v>1</v>
      </c>
      <c r="P147">
        <f t="shared" si="15"/>
        <v>0</v>
      </c>
      <c r="Q147">
        <f t="shared" si="16"/>
        <v>2</v>
      </c>
      <c r="R147" t="str">
        <f t="shared" si="17"/>
        <v>Medium Risk</v>
      </c>
    </row>
    <row r="148" spans="1:18">
      <c r="A148" t="s">
        <v>219</v>
      </c>
      <c r="B148" t="s">
        <v>26</v>
      </c>
      <c r="C148" s="1">
        <v>45489.529166666667</v>
      </c>
      <c r="D148">
        <v>4889</v>
      </c>
      <c r="E148" t="s">
        <v>59</v>
      </c>
      <c r="F148" t="s">
        <v>64</v>
      </c>
      <c r="G148" t="s">
        <v>375</v>
      </c>
      <c r="H148" t="s">
        <v>381</v>
      </c>
      <c r="I148" t="s">
        <v>530</v>
      </c>
      <c r="J148" t="str">
        <f>VLOOKUP(B148, Customer_Info!$A$2:$F$100, 3, FALSE)</f>
        <v>Canada</v>
      </c>
      <c r="K148" t="str">
        <f>VLOOKUP(B148, Customer_Info!$A$2:$F$100, 4, FALSE)</f>
        <v>Web</v>
      </c>
      <c r="L148">
        <f>VLOOKUP(B148, Customer_Info!$A$2:$F$100, 5, FALSE)</f>
        <v>9476</v>
      </c>
      <c r="M148">
        <f t="shared" si="12"/>
        <v>0</v>
      </c>
      <c r="N148">
        <f t="shared" si="13"/>
        <v>0</v>
      </c>
      <c r="O148">
        <f t="shared" si="14"/>
        <v>0</v>
      </c>
      <c r="P148">
        <f t="shared" si="15"/>
        <v>0</v>
      </c>
      <c r="Q148">
        <f t="shared" si="16"/>
        <v>0</v>
      </c>
      <c r="R148" t="str">
        <f t="shared" si="17"/>
        <v>Low Risk</v>
      </c>
    </row>
    <row r="149" spans="1:18">
      <c r="A149" t="s">
        <v>220</v>
      </c>
      <c r="B149" t="s">
        <v>5</v>
      </c>
      <c r="C149" s="1">
        <v>45474.575694444437</v>
      </c>
      <c r="D149">
        <v>2827</v>
      </c>
      <c r="E149" t="s">
        <v>58</v>
      </c>
      <c r="F149" t="s">
        <v>373</v>
      </c>
      <c r="G149" t="s">
        <v>377</v>
      </c>
      <c r="H149" t="s">
        <v>382</v>
      </c>
      <c r="I149" t="s">
        <v>531</v>
      </c>
      <c r="J149" t="str">
        <f>VLOOKUP(B149, Customer_Info!$A$2:$F$100, 3, FALSE)</f>
        <v>India</v>
      </c>
      <c r="K149" t="str">
        <f>VLOOKUP(B149, Customer_Info!$A$2:$F$100, 4, FALSE)</f>
        <v>Mobile</v>
      </c>
      <c r="L149">
        <f>VLOOKUP(B149, Customer_Info!$A$2:$F$100, 5, FALSE)</f>
        <v>9270</v>
      </c>
      <c r="M149">
        <f t="shared" si="12"/>
        <v>0</v>
      </c>
      <c r="N149">
        <f t="shared" si="13"/>
        <v>0</v>
      </c>
      <c r="O149">
        <f t="shared" si="14"/>
        <v>1</v>
      </c>
      <c r="P149">
        <f t="shared" si="15"/>
        <v>0</v>
      </c>
      <c r="Q149">
        <f t="shared" si="16"/>
        <v>1</v>
      </c>
      <c r="R149" t="str">
        <f t="shared" si="17"/>
        <v>Low Risk</v>
      </c>
    </row>
    <row r="150" spans="1:18">
      <c r="A150" t="s">
        <v>221</v>
      </c>
      <c r="B150" t="s">
        <v>8</v>
      </c>
      <c r="C150" s="1">
        <v>45493.116666666669</v>
      </c>
      <c r="D150">
        <v>8504</v>
      </c>
      <c r="E150" t="s">
        <v>59</v>
      </c>
      <c r="F150" t="s">
        <v>374</v>
      </c>
      <c r="G150" t="s">
        <v>375</v>
      </c>
      <c r="H150" t="s">
        <v>379</v>
      </c>
      <c r="I150" t="s">
        <v>532</v>
      </c>
      <c r="J150" t="str">
        <f>VLOOKUP(B150, Customer_Info!$A$2:$F$100, 3, FALSE)</f>
        <v>Canada</v>
      </c>
      <c r="K150" t="str">
        <f>VLOOKUP(B150, Customer_Info!$A$2:$F$100, 4, FALSE)</f>
        <v>Web</v>
      </c>
      <c r="L150">
        <f>VLOOKUP(B150, Customer_Info!$A$2:$F$100, 5, FALSE)</f>
        <v>7390</v>
      </c>
      <c r="M150">
        <f t="shared" si="12"/>
        <v>0</v>
      </c>
      <c r="N150">
        <f t="shared" si="13"/>
        <v>0</v>
      </c>
      <c r="O150">
        <f t="shared" si="14"/>
        <v>1</v>
      </c>
      <c r="P150">
        <f t="shared" si="15"/>
        <v>1</v>
      </c>
      <c r="Q150">
        <f t="shared" si="16"/>
        <v>2</v>
      </c>
      <c r="R150" t="str">
        <f t="shared" si="17"/>
        <v>Medium Risk</v>
      </c>
    </row>
    <row r="151" spans="1:18">
      <c r="A151" t="s">
        <v>222</v>
      </c>
      <c r="B151" t="s">
        <v>49</v>
      </c>
      <c r="C151" s="1">
        <v>45496.309027777781</v>
      </c>
      <c r="D151">
        <v>19815</v>
      </c>
      <c r="E151" t="s">
        <v>60</v>
      </c>
      <c r="F151" t="s">
        <v>373</v>
      </c>
      <c r="G151" t="s">
        <v>377</v>
      </c>
      <c r="H151" t="s">
        <v>383</v>
      </c>
      <c r="I151" t="s">
        <v>533</v>
      </c>
      <c r="J151" t="str">
        <f>VLOOKUP(B151, Customer_Info!$A$2:$F$100, 3, FALSE)</f>
        <v>Bangladesh</v>
      </c>
      <c r="K151" t="str">
        <f>VLOOKUP(B151, Customer_Info!$A$2:$F$100, 4, FALSE)</f>
        <v>Mobile</v>
      </c>
      <c r="L151">
        <f>VLOOKUP(B151, Customer_Info!$A$2:$F$100, 5, FALSE)</f>
        <v>9643</v>
      </c>
      <c r="M151">
        <f t="shared" si="12"/>
        <v>1</v>
      </c>
      <c r="N151">
        <f t="shared" si="13"/>
        <v>1</v>
      </c>
      <c r="O151">
        <f t="shared" si="14"/>
        <v>1</v>
      </c>
      <c r="P151">
        <f t="shared" si="15"/>
        <v>0</v>
      </c>
      <c r="Q151">
        <f t="shared" si="16"/>
        <v>3</v>
      </c>
      <c r="R151" t="str">
        <f t="shared" si="17"/>
        <v>High Risk</v>
      </c>
    </row>
    <row r="152" spans="1:18">
      <c r="A152" t="s">
        <v>223</v>
      </c>
      <c r="B152" t="s">
        <v>50</v>
      </c>
      <c r="C152" s="1">
        <v>45478.802777777782</v>
      </c>
      <c r="D152">
        <v>8277</v>
      </c>
      <c r="E152" t="s">
        <v>60</v>
      </c>
      <c r="F152" t="s">
        <v>373</v>
      </c>
      <c r="G152" t="s">
        <v>378</v>
      </c>
      <c r="H152" t="s">
        <v>382</v>
      </c>
      <c r="I152" t="s">
        <v>534</v>
      </c>
      <c r="J152" t="str">
        <f>VLOOKUP(B152, Customer_Info!$A$2:$F$100, 3, FALSE)</f>
        <v>India</v>
      </c>
      <c r="K152" t="str">
        <f>VLOOKUP(B152, Customer_Info!$A$2:$F$100, 4, FALSE)</f>
        <v>Mobile</v>
      </c>
      <c r="L152">
        <f>VLOOKUP(B152, Customer_Info!$A$2:$F$100, 5, FALSE)</f>
        <v>4747</v>
      </c>
      <c r="M152">
        <f t="shared" si="12"/>
        <v>0</v>
      </c>
      <c r="N152">
        <f t="shared" si="13"/>
        <v>1</v>
      </c>
      <c r="O152">
        <f t="shared" si="14"/>
        <v>1</v>
      </c>
      <c r="P152">
        <f t="shared" si="15"/>
        <v>0</v>
      </c>
      <c r="Q152">
        <f t="shared" si="16"/>
        <v>2</v>
      </c>
      <c r="R152" t="str">
        <f t="shared" si="17"/>
        <v>Medium Risk</v>
      </c>
    </row>
    <row r="153" spans="1:18">
      <c r="A153" t="s">
        <v>224</v>
      </c>
      <c r="B153" t="s">
        <v>32</v>
      </c>
      <c r="C153" s="1">
        <v>45493.729861111111</v>
      </c>
      <c r="D153">
        <v>697</v>
      </c>
      <c r="E153" t="s">
        <v>61</v>
      </c>
      <c r="F153" t="s">
        <v>373</v>
      </c>
      <c r="G153" t="s">
        <v>375</v>
      </c>
      <c r="H153" t="s">
        <v>381</v>
      </c>
      <c r="I153" t="s">
        <v>535</v>
      </c>
      <c r="J153" t="str">
        <f>VLOOKUP(B153, Customer_Info!$A$2:$F$100, 3, FALSE)</f>
        <v>USA</v>
      </c>
      <c r="K153" t="str">
        <f>VLOOKUP(B153, Customer_Info!$A$2:$F$100, 4, FALSE)</f>
        <v>Web</v>
      </c>
      <c r="L153">
        <f>VLOOKUP(B153, Customer_Info!$A$2:$F$100, 5, FALSE)</f>
        <v>4433</v>
      </c>
      <c r="M153">
        <f t="shared" si="12"/>
        <v>0</v>
      </c>
      <c r="N153">
        <f t="shared" si="13"/>
        <v>1</v>
      </c>
      <c r="O153">
        <f t="shared" si="14"/>
        <v>1</v>
      </c>
      <c r="P153">
        <f t="shared" si="15"/>
        <v>0</v>
      </c>
      <c r="Q153">
        <f t="shared" si="16"/>
        <v>2</v>
      </c>
      <c r="R153" t="str">
        <f t="shared" si="17"/>
        <v>Medium Risk</v>
      </c>
    </row>
    <row r="154" spans="1:18">
      <c r="A154" t="s">
        <v>225</v>
      </c>
      <c r="B154" t="s">
        <v>46</v>
      </c>
      <c r="C154" s="1">
        <v>45490.48333333333</v>
      </c>
      <c r="D154">
        <v>2430</v>
      </c>
      <c r="E154" t="s">
        <v>59</v>
      </c>
      <c r="F154" t="s">
        <v>373</v>
      </c>
      <c r="G154" t="s">
        <v>378</v>
      </c>
      <c r="H154" t="s">
        <v>379</v>
      </c>
      <c r="I154" t="s">
        <v>536</v>
      </c>
      <c r="J154" t="str">
        <f>VLOOKUP(B154, Customer_Info!$A$2:$F$100, 3, FALSE)</f>
        <v>UK</v>
      </c>
      <c r="K154" t="str">
        <f>VLOOKUP(B154, Customer_Info!$A$2:$F$100, 4, FALSE)</f>
        <v>Web</v>
      </c>
      <c r="L154">
        <f>VLOOKUP(B154, Customer_Info!$A$2:$F$100, 5, FALSE)</f>
        <v>4558</v>
      </c>
      <c r="M154">
        <f t="shared" si="12"/>
        <v>0</v>
      </c>
      <c r="N154">
        <f t="shared" si="13"/>
        <v>1</v>
      </c>
      <c r="O154">
        <f t="shared" si="14"/>
        <v>1</v>
      </c>
      <c r="P154">
        <f t="shared" si="15"/>
        <v>0</v>
      </c>
      <c r="Q154">
        <f t="shared" si="16"/>
        <v>2</v>
      </c>
      <c r="R154" t="str">
        <f t="shared" si="17"/>
        <v>Medium Risk</v>
      </c>
    </row>
    <row r="155" spans="1:18">
      <c r="A155" t="s">
        <v>226</v>
      </c>
      <c r="B155" t="s">
        <v>34</v>
      </c>
      <c r="C155" s="1">
        <v>45502.925694444442</v>
      </c>
      <c r="D155">
        <v>12274</v>
      </c>
      <c r="E155" t="s">
        <v>61</v>
      </c>
      <c r="F155" t="s">
        <v>373</v>
      </c>
      <c r="G155" t="s">
        <v>376</v>
      </c>
      <c r="H155" t="s">
        <v>383</v>
      </c>
      <c r="I155" t="s">
        <v>537</v>
      </c>
      <c r="J155" t="str">
        <f>VLOOKUP(B155, Customer_Info!$A$2:$F$100, 3, FALSE)</f>
        <v>India</v>
      </c>
      <c r="K155" t="str">
        <f>VLOOKUP(B155, Customer_Info!$A$2:$F$100, 4, FALSE)</f>
        <v>Web</v>
      </c>
      <c r="L155">
        <f>VLOOKUP(B155, Customer_Info!$A$2:$F$100, 5, FALSE)</f>
        <v>7051</v>
      </c>
      <c r="M155">
        <f t="shared" si="12"/>
        <v>0</v>
      </c>
      <c r="N155">
        <f t="shared" si="13"/>
        <v>1</v>
      </c>
      <c r="O155">
        <f t="shared" si="14"/>
        <v>1</v>
      </c>
      <c r="P155">
        <f t="shared" si="15"/>
        <v>0</v>
      </c>
      <c r="Q155">
        <f t="shared" si="16"/>
        <v>2</v>
      </c>
      <c r="R155" t="str">
        <f t="shared" si="17"/>
        <v>Medium Risk</v>
      </c>
    </row>
    <row r="156" spans="1:18">
      <c r="A156" t="s">
        <v>227</v>
      </c>
      <c r="B156" t="s">
        <v>12</v>
      </c>
      <c r="C156" s="1">
        <v>45494.92291666667</v>
      </c>
      <c r="D156">
        <v>15587</v>
      </c>
      <c r="E156" t="s">
        <v>59</v>
      </c>
      <c r="F156" t="s">
        <v>373</v>
      </c>
      <c r="G156" t="s">
        <v>376</v>
      </c>
      <c r="H156" t="s">
        <v>380</v>
      </c>
      <c r="I156" t="s">
        <v>538</v>
      </c>
      <c r="J156" t="str">
        <f>VLOOKUP(B156, Customer_Info!$A$2:$F$100, 3, FALSE)</f>
        <v>UK</v>
      </c>
      <c r="K156" t="str">
        <f>VLOOKUP(B156, Customer_Info!$A$2:$F$100, 4, FALSE)</f>
        <v>Mobile</v>
      </c>
      <c r="L156">
        <f>VLOOKUP(B156, Customer_Info!$A$2:$F$100, 5, FALSE)</f>
        <v>5092</v>
      </c>
      <c r="M156">
        <f t="shared" si="12"/>
        <v>1</v>
      </c>
      <c r="N156">
        <f t="shared" si="13"/>
        <v>1</v>
      </c>
      <c r="O156">
        <f t="shared" si="14"/>
        <v>1</v>
      </c>
      <c r="P156">
        <f t="shared" si="15"/>
        <v>0</v>
      </c>
      <c r="Q156">
        <f t="shared" si="16"/>
        <v>3</v>
      </c>
      <c r="R156" t="str">
        <f t="shared" si="17"/>
        <v>High Risk</v>
      </c>
    </row>
    <row r="157" spans="1:18">
      <c r="A157" t="s">
        <v>228</v>
      </c>
      <c r="B157" t="s">
        <v>11</v>
      </c>
      <c r="C157" s="1">
        <v>45480.962500000001</v>
      </c>
      <c r="D157">
        <v>9839</v>
      </c>
      <c r="E157" t="s">
        <v>58</v>
      </c>
      <c r="F157" t="s">
        <v>63</v>
      </c>
      <c r="G157" t="s">
        <v>377</v>
      </c>
      <c r="H157" t="s">
        <v>379</v>
      </c>
      <c r="I157" t="s">
        <v>539</v>
      </c>
      <c r="J157" t="str">
        <f>VLOOKUP(B157, Customer_Info!$A$2:$F$100, 3, FALSE)</f>
        <v>Bangladesh</v>
      </c>
      <c r="K157" t="str">
        <f>VLOOKUP(B157, Customer_Info!$A$2:$F$100, 4, FALSE)</f>
        <v>Mobile</v>
      </c>
      <c r="L157">
        <f>VLOOKUP(B157, Customer_Info!$A$2:$F$100, 5, FALSE)</f>
        <v>5772</v>
      </c>
      <c r="M157">
        <f t="shared" si="12"/>
        <v>0</v>
      </c>
      <c r="N157">
        <f t="shared" si="13"/>
        <v>1</v>
      </c>
      <c r="O157">
        <f t="shared" si="14"/>
        <v>0</v>
      </c>
      <c r="P157">
        <f t="shared" si="15"/>
        <v>0</v>
      </c>
      <c r="Q157">
        <f t="shared" si="16"/>
        <v>1</v>
      </c>
      <c r="R157" t="str">
        <f t="shared" si="17"/>
        <v>Low Risk</v>
      </c>
    </row>
    <row r="158" spans="1:18">
      <c r="A158" t="s">
        <v>229</v>
      </c>
      <c r="B158" t="s">
        <v>20</v>
      </c>
      <c r="C158" s="1">
        <v>45493.819444444453</v>
      </c>
      <c r="D158">
        <v>12089</v>
      </c>
      <c r="E158" t="s">
        <v>61</v>
      </c>
      <c r="F158" t="s">
        <v>64</v>
      </c>
      <c r="G158" t="s">
        <v>376</v>
      </c>
      <c r="H158" t="s">
        <v>379</v>
      </c>
      <c r="I158" t="s">
        <v>540</v>
      </c>
      <c r="J158" t="str">
        <f>VLOOKUP(B158, Customer_Info!$A$2:$F$100, 3, FALSE)</f>
        <v>UK</v>
      </c>
      <c r="K158" t="str">
        <f>VLOOKUP(B158, Customer_Info!$A$2:$F$100, 4, FALSE)</f>
        <v>Web</v>
      </c>
      <c r="L158">
        <f>VLOOKUP(B158, Customer_Info!$A$2:$F$100, 5, FALSE)</f>
        <v>5444</v>
      </c>
      <c r="M158">
        <f t="shared" si="12"/>
        <v>1</v>
      </c>
      <c r="N158">
        <f t="shared" si="13"/>
        <v>1</v>
      </c>
      <c r="O158">
        <f t="shared" si="14"/>
        <v>0</v>
      </c>
      <c r="P158">
        <f t="shared" si="15"/>
        <v>0</v>
      </c>
      <c r="Q158">
        <f t="shared" si="16"/>
        <v>2</v>
      </c>
      <c r="R158" t="str">
        <f t="shared" si="17"/>
        <v>Medium Risk</v>
      </c>
    </row>
    <row r="159" spans="1:18">
      <c r="A159" t="s">
        <v>230</v>
      </c>
      <c r="B159" t="s">
        <v>49</v>
      </c>
      <c r="C159" s="1">
        <v>45482.015972222223</v>
      </c>
      <c r="D159">
        <v>19395</v>
      </c>
      <c r="E159" t="s">
        <v>59</v>
      </c>
      <c r="F159" t="s">
        <v>374</v>
      </c>
      <c r="G159" t="s">
        <v>378</v>
      </c>
      <c r="H159" t="s">
        <v>382</v>
      </c>
      <c r="I159" t="s">
        <v>541</v>
      </c>
      <c r="J159" t="str">
        <f>VLOOKUP(B159, Customer_Info!$A$2:$F$100, 3, FALSE)</f>
        <v>Bangladesh</v>
      </c>
      <c r="K159" t="str">
        <f>VLOOKUP(B159, Customer_Info!$A$2:$F$100, 4, FALSE)</f>
        <v>Mobile</v>
      </c>
      <c r="L159">
        <f>VLOOKUP(B159, Customer_Info!$A$2:$F$100, 5, FALSE)</f>
        <v>9643</v>
      </c>
      <c r="M159">
        <f t="shared" si="12"/>
        <v>1</v>
      </c>
      <c r="N159">
        <f t="shared" si="13"/>
        <v>1</v>
      </c>
      <c r="O159">
        <f t="shared" si="14"/>
        <v>1</v>
      </c>
      <c r="P159">
        <f t="shared" si="15"/>
        <v>1</v>
      </c>
      <c r="Q159">
        <f t="shared" si="16"/>
        <v>4</v>
      </c>
      <c r="R159" t="str">
        <f t="shared" si="17"/>
        <v>High Risk</v>
      </c>
    </row>
    <row r="160" spans="1:18">
      <c r="A160" t="s">
        <v>231</v>
      </c>
      <c r="B160" t="s">
        <v>44</v>
      </c>
      <c r="C160" s="1">
        <v>45497.745138888888</v>
      </c>
      <c r="D160">
        <v>16208</v>
      </c>
      <c r="E160" t="s">
        <v>61</v>
      </c>
      <c r="F160" t="s">
        <v>374</v>
      </c>
      <c r="G160" t="s">
        <v>378</v>
      </c>
      <c r="H160" t="s">
        <v>382</v>
      </c>
      <c r="I160" t="s">
        <v>542</v>
      </c>
      <c r="J160" t="str">
        <f>VLOOKUP(B160, Customer_Info!$A$2:$F$100, 3, FALSE)</f>
        <v>Bangladesh</v>
      </c>
      <c r="K160" t="str">
        <f>VLOOKUP(B160, Customer_Info!$A$2:$F$100, 4, FALSE)</f>
        <v>Mobile</v>
      </c>
      <c r="L160">
        <f>VLOOKUP(B160, Customer_Info!$A$2:$F$100, 5, FALSE)</f>
        <v>2474</v>
      </c>
      <c r="M160">
        <f t="shared" si="12"/>
        <v>1</v>
      </c>
      <c r="N160">
        <f t="shared" si="13"/>
        <v>0</v>
      </c>
      <c r="O160">
        <f t="shared" si="14"/>
        <v>1</v>
      </c>
      <c r="P160">
        <f t="shared" si="15"/>
        <v>0</v>
      </c>
      <c r="Q160">
        <f t="shared" si="16"/>
        <v>2</v>
      </c>
      <c r="R160" t="str">
        <f t="shared" si="17"/>
        <v>Medium Risk</v>
      </c>
    </row>
    <row r="161" spans="1:18">
      <c r="A161" t="s">
        <v>232</v>
      </c>
      <c r="B161" t="s">
        <v>48</v>
      </c>
      <c r="C161" s="1">
        <v>45503.602777777778</v>
      </c>
      <c r="D161">
        <v>17543</v>
      </c>
      <c r="E161" t="s">
        <v>59</v>
      </c>
      <c r="F161" t="s">
        <v>64</v>
      </c>
      <c r="G161" t="s">
        <v>377</v>
      </c>
      <c r="H161" t="s">
        <v>383</v>
      </c>
      <c r="I161" t="s">
        <v>543</v>
      </c>
      <c r="J161" t="str">
        <f>VLOOKUP(B161, Customer_Info!$A$2:$F$100, 3, FALSE)</f>
        <v>USA</v>
      </c>
      <c r="K161" t="str">
        <f>VLOOKUP(B161, Customer_Info!$A$2:$F$100, 4, FALSE)</f>
        <v>Web</v>
      </c>
      <c r="L161">
        <f>VLOOKUP(B161, Customer_Info!$A$2:$F$100, 5, FALSE)</f>
        <v>4047</v>
      </c>
      <c r="M161">
        <f t="shared" si="12"/>
        <v>1</v>
      </c>
      <c r="N161">
        <f t="shared" si="13"/>
        <v>1</v>
      </c>
      <c r="O161">
        <f t="shared" si="14"/>
        <v>0</v>
      </c>
      <c r="P161">
        <f t="shared" si="15"/>
        <v>0</v>
      </c>
      <c r="Q161">
        <f t="shared" si="16"/>
        <v>2</v>
      </c>
      <c r="R161" t="str">
        <f t="shared" si="17"/>
        <v>Medium Risk</v>
      </c>
    </row>
    <row r="162" spans="1:18">
      <c r="A162" t="s">
        <v>233</v>
      </c>
      <c r="B162" t="s">
        <v>49</v>
      </c>
      <c r="C162" s="1">
        <v>45486.291666666657</v>
      </c>
      <c r="D162">
        <v>3311</v>
      </c>
      <c r="E162" t="s">
        <v>61</v>
      </c>
      <c r="F162" t="s">
        <v>63</v>
      </c>
      <c r="G162" t="s">
        <v>378</v>
      </c>
      <c r="H162" t="s">
        <v>381</v>
      </c>
      <c r="I162" t="s">
        <v>544</v>
      </c>
      <c r="J162" t="str">
        <f>VLOOKUP(B162, Customer_Info!$A$2:$F$100, 3, FALSE)</f>
        <v>Bangladesh</v>
      </c>
      <c r="K162" t="str">
        <f>VLOOKUP(B162, Customer_Info!$A$2:$F$100, 4, FALSE)</f>
        <v>Mobile</v>
      </c>
      <c r="L162">
        <f>VLOOKUP(B162, Customer_Info!$A$2:$F$100, 5, FALSE)</f>
        <v>9643</v>
      </c>
      <c r="M162">
        <f t="shared" si="12"/>
        <v>0</v>
      </c>
      <c r="N162">
        <f t="shared" si="13"/>
        <v>0</v>
      </c>
      <c r="O162">
        <f t="shared" si="14"/>
        <v>0</v>
      </c>
      <c r="P162">
        <f t="shared" si="15"/>
        <v>0</v>
      </c>
      <c r="Q162">
        <f t="shared" si="16"/>
        <v>0</v>
      </c>
      <c r="R162" t="str">
        <f t="shared" si="17"/>
        <v>Low Risk</v>
      </c>
    </row>
    <row r="163" spans="1:18">
      <c r="A163" t="s">
        <v>234</v>
      </c>
      <c r="B163" t="s">
        <v>15</v>
      </c>
      <c r="C163" s="1">
        <v>45502.030555555553</v>
      </c>
      <c r="D163">
        <v>14743</v>
      </c>
      <c r="E163" t="s">
        <v>61</v>
      </c>
      <c r="F163" t="s">
        <v>63</v>
      </c>
      <c r="G163" t="s">
        <v>377</v>
      </c>
      <c r="H163" t="s">
        <v>383</v>
      </c>
      <c r="I163" t="s">
        <v>545</v>
      </c>
      <c r="J163" t="str">
        <f>VLOOKUP(B163, Customer_Info!$A$2:$F$100, 3, FALSE)</f>
        <v>Canada</v>
      </c>
      <c r="K163" t="str">
        <f>VLOOKUP(B163, Customer_Info!$A$2:$F$100, 4, FALSE)</f>
        <v>Web</v>
      </c>
      <c r="L163">
        <f>VLOOKUP(B163, Customer_Info!$A$2:$F$100, 5, FALSE)</f>
        <v>2466</v>
      </c>
      <c r="M163">
        <f t="shared" si="12"/>
        <v>1</v>
      </c>
      <c r="N163">
        <f t="shared" si="13"/>
        <v>1</v>
      </c>
      <c r="O163">
        <f t="shared" si="14"/>
        <v>1</v>
      </c>
      <c r="P163">
        <f t="shared" si="15"/>
        <v>1</v>
      </c>
      <c r="Q163">
        <f t="shared" si="16"/>
        <v>4</v>
      </c>
      <c r="R163" t="str">
        <f t="shared" si="17"/>
        <v>High Risk</v>
      </c>
    </row>
    <row r="164" spans="1:18">
      <c r="A164" t="s">
        <v>235</v>
      </c>
      <c r="B164" t="s">
        <v>17</v>
      </c>
      <c r="C164" s="1">
        <v>45498.492361111108</v>
      </c>
      <c r="D164">
        <v>7046</v>
      </c>
      <c r="E164" t="s">
        <v>59</v>
      </c>
      <c r="F164" t="s">
        <v>373</v>
      </c>
      <c r="G164" t="s">
        <v>375</v>
      </c>
      <c r="H164" t="s">
        <v>379</v>
      </c>
      <c r="I164" t="s">
        <v>546</v>
      </c>
      <c r="J164" t="str">
        <f>VLOOKUP(B164, Customer_Info!$A$2:$F$100, 3, FALSE)</f>
        <v>USA</v>
      </c>
      <c r="K164" t="str">
        <f>VLOOKUP(B164, Customer_Info!$A$2:$F$100, 4, FALSE)</f>
        <v>Web</v>
      </c>
      <c r="L164">
        <f>VLOOKUP(B164, Customer_Info!$A$2:$F$100, 5, FALSE)</f>
        <v>6426</v>
      </c>
      <c r="M164">
        <f t="shared" si="12"/>
        <v>0</v>
      </c>
      <c r="N164">
        <f t="shared" si="13"/>
        <v>1</v>
      </c>
      <c r="O164">
        <f t="shared" si="14"/>
        <v>1</v>
      </c>
      <c r="P164">
        <f t="shared" si="15"/>
        <v>0</v>
      </c>
      <c r="Q164">
        <f t="shared" si="16"/>
        <v>2</v>
      </c>
      <c r="R164" t="str">
        <f t="shared" si="17"/>
        <v>Medium Risk</v>
      </c>
    </row>
    <row r="165" spans="1:18">
      <c r="A165" t="s">
        <v>236</v>
      </c>
      <c r="B165" t="s">
        <v>10</v>
      </c>
      <c r="C165" s="1">
        <v>45496.004166666673</v>
      </c>
      <c r="D165">
        <v>2486</v>
      </c>
      <c r="E165" t="s">
        <v>59</v>
      </c>
      <c r="F165" t="s">
        <v>63</v>
      </c>
      <c r="G165" t="s">
        <v>378</v>
      </c>
      <c r="H165" t="s">
        <v>382</v>
      </c>
      <c r="I165" t="s">
        <v>547</v>
      </c>
      <c r="J165" t="str">
        <f>VLOOKUP(B165, Customer_Info!$A$2:$F$100, 3, FALSE)</f>
        <v>UK</v>
      </c>
      <c r="K165" t="str">
        <f>VLOOKUP(B165, Customer_Info!$A$2:$F$100, 4, FALSE)</f>
        <v>Web</v>
      </c>
      <c r="L165">
        <f>VLOOKUP(B165, Customer_Info!$A$2:$F$100, 5, FALSE)</f>
        <v>7191</v>
      </c>
      <c r="M165">
        <f t="shared" si="12"/>
        <v>0</v>
      </c>
      <c r="N165">
        <f t="shared" si="13"/>
        <v>1</v>
      </c>
      <c r="O165">
        <f t="shared" si="14"/>
        <v>1</v>
      </c>
      <c r="P165">
        <f t="shared" si="15"/>
        <v>1</v>
      </c>
      <c r="Q165">
        <f t="shared" si="16"/>
        <v>3</v>
      </c>
      <c r="R165" t="str">
        <f t="shared" si="17"/>
        <v>High Risk</v>
      </c>
    </row>
    <row r="166" spans="1:18">
      <c r="A166" t="s">
        <v>237</v>
      </c>
      <c r="B166" t="s">
        <v>44</v>
      </c>
      <c r="C166" s="1">
        <v>45495.15625</v>
      </c>
      <c r="D166">
        <v>8838</v>
      </c>
      <c r="E166" t="s">
        <v>61</v>
      </c>
      <c r="F166" t="s">
        <v>373</v>
      </c>
      <c r="G166" t="s">
        <v>376</v>
      </c>
      <c r="H166" t="s">
        <v>380</v>
      </c>
      <c r="I166" t="s">
        <v>548</v>
      </c>
      <c r="J166" t="str">
        <f>VLOOKUP(B166, Customer_Info!$A$2:$F$100, 3, FALSE)</f>
        <v>Bangladesh</v>
      </c>
      <c r="K166" t="str">
        <f>VLOOKUP(B166, Customer_Info!$A$2:$F$100, 4, FALSE)</f>
        <v>Mobile</v>
      </c>
      <c r="L166">
        <f>VLOOKUP(B166, Customer_Info!$A$2:$F$100, 5, FALSE)</f>
        <v>2474</v>
      </c>
      <c r="M166">
        <f t="shared" si="12"/>
        <v>1</v>
      </c>
      <c r="N166">
        <f t="shared" si="13"/>
        <v>0</v>
      </c>
      <c r="O166">
        <f t="shared" si="14"/>
        <v>1</v>
      </c>
      <c r="P166">
        <f t="shared" si="15"/>
        <v>1</v>
      </c>
      <c r="Q166">
        <f t="shared" si="16"/>
        <v>3</v>
      </c>
      <c r="R166" t="str">
        <f t="shared" si="17"/>
        <v>High Risk</v>
      </c>
    </row>
    <row r="167" spans="1:18">
      <c r="A167" t="s">
        <v>238</v>
      </c>
      <c r="B167" t="s">
        <v>49</v>
      </c>
      <c r="C167" s="1">
        <v>45493.822916666657</v>
      </c>
      <c r="D167">
        <v>11911</v>
      </c>
      <c r="E167" t="s">
        <v>60</v>
      </c>
      <c r="F167" t="s">
        <v>374</v>
      </c>
      <c r="G167" t="s">
        <v>376</v>
      </c>
      <c r="H167" t="s">
        <v>379</v>
      </c>
      <c r="I167" t="s">
        <v>549</v>
      </c>
      <c r="J167" t="str">
        <f>VLOOKUP(B167, Customer_Info!$A$2:$F$100, 3, FALSE)</f>
        <v>Bangladesh</v>
      </c>
      <c r="K167" t="str">
        <f>VLOOKUP(B167, Customer_Info!$A$2:$F$100, 4, FALSE)</f>
        <v>Mobile</v>
      </c>
      <c r="L167">
        <f>VLOOKUP(B167, Customer_Info!$A$2:$F$100, 5, FALSE)</f>
        <v>9643</v>
      </c>
      <c r="M167">
        <f t="shared" si="12"/>
        <v>0</v>
      </c>
      <c r="N167">
        <f t="shared" si="13"/>
        <v>1</v>
      </c>
      <c r="O167">
        <f t="shared" si="14"/>
        <v>1</v>
      </c>
      <c r="P167">
        <f t="shared" si="15"/>
        <v>0</v>
      </c>
      <c r="Q167">
        <f t="shared" si="16"/>
        <v>2</v>
      </c>
      <c r="R167" t="str">
        <f t="shared" si="17"/>
        <v>Medium Risk</v>
      </c>
    </row>
    <row r="168" spans="1:18">
      <c r="A168" t="s">
        <v>239</v>
      </c>
      <c r="B168" t="s">
        <v>25</v>
      </c>
      <c r="C168" s="1">
        <v>45500.963888888888</v>
      </c>
      <c r="D168">
        <v>3411</v>
      </c>
      <c r="E168" t="s">
        <v>58</v>
      </c>
      <c r="F168" t="s">
        <v>63</v>
      </c>
      <c r="G168" t="s">
        <v>377</v>
      </c>
      <c r="H168" t="s">
        <v>379</v>
      </c>
      <c r="I168" t="s">
        <v>550</v>
      </c>
      <c r="J168" t="str">
        <f>VLOOKUP(B168, Customer_Info!$A$2:$F$100, 3, FALSE)</f>
        <v>India</v>
      </c>
      <c r="K168" t="str">
        <f>VLOOKUP(B168, Customer_Info!$A$2:$F$100, 4, FALSE)</f>
        <v>Web</v>
      </c>
      <c r="L168">
        <f>VLOOKUP(B168, Customer_Info!$A$2:$F$100, 5, FALSE)</f>
        <v>3685</v>
      </c>
      <c r="M168">
        <f t="shared" si="12"/>
        <v>0</v>
      </c>
      <c r="N168">
        <f t="shared" si="13"/>
        <v>0</v>
      </c>
      <c r="O168">
        <f t="shared" si="14"/>
        <v>1</v>
      </c>
      <c r="P168">
        <f t="shared" si="15"/>
        <v>0</v>
      </c>
      <c r="Q168">
        <f t="shared" si="16"/>
        <v>1</v>
      </c>
      <c r="R168" t="str">
        <f t="shared" si="17"/>
        <v>Low Risk</v>
      </c>
    </row>
    <row r="169" spans="1:18">
      <c r="A169" t="s">
        <v>240</v>
      </c>
      <c r="B169" t="s">
        <v>36</v>
      </c>
      <c r="C169" s="1">
        <v>45486.214583333327</v>
      </c>
      <c r="D169">
        <v>2234</v>
      </c>
      <c r="E169" t="s">
        <v>60</v>
      </c>
      <c r="F169" t="s">
        <v>373</v>
      </c>
      <c r="G169" t="s">
        <v>375</v>
      </c>
      <c r="H169" t="s">
        <v>379</v>
      </c>
      <c r="I169" t="s">
        <v>551</v>
      </c>
      <c r="J169" t="str">
        <f>VLOOKUP(B169, Customer_Info!$A$2:$F$100, 3, FALSE)</f>
        <v>India</v>
      </c>
      <c r="K169" t="str">
        <f>VLOOKUP(B169, Customer_Info!$A$2:$F$100, 4, FALSE)</f>
        <v>Mobile</v>
      </c>
      <c r="L169">
        <f>VLOOKUP(B169, Customer_Info!$A$2:$F$100, 5, FALSE)</f>
        <v>3184</v>
      </c>
      <c r="M169">
        <f t="shared" si="12"/>
        <v>0</v>
      </c>
      <c r="N169">
        <f t="shared" si="13"/>
        <v>1</v>
      </c>
      <c r="O169">
        <f t="shared" si="14"/>
        <v>1</v>
      </c>
      <c r="P169">
        <f t="shared" si="15"/>
        <v>0</v>
      </c>
      <c r="Q169">
        <f t="shared" si="16"/>
        <v>2</v>
      </c>
      <c r="R169" t="str">
        <f t="shared" si="17"/>
        <v>Medium Risk</v>
      </c>
    </row>
    <row r="170" spans="1:18">
      <c r="A170" t="s">
        <v>241</v>
      </c>
      <c r="B170" t="s">
        <v>12</v>
      </c>
      <c r="C170" s="1">
        <v>45488.668055555558</v>
      </c>
      <c r="D170">
        <v>18727</v>
      </c>
      <c r="E170" t="s">
        <v>58</v>
      </c>
      <c r="F170" t="s">
        <v>64</v>
      </c>
      <c r="G170" t="s">
        <v>377</v>
      </c>
      <c r="H170" t="s">
        <v>383</v>
      </c>
      <c r="I170" t="s">
        <v>552</v>
      </c>
      <c r="J170" t="str">
        <f>VLOOKUP(B170, Customer_Info!$A$2:$F$100, 3, FALSE)</f>
        <v>UK</v>
      </c>
      <c r="K170" t="str">
        <f>VLOOKUP(B170, Customer_Info!$A$2:$F$100, 4, FALSE)</f>
        <v>Mobile</v>
      </c>
      <c r="L170">
        <f>VLOOKUP(B170, Customer_Info!$A$2:$F$100, 5, FALSE)</f>
        <v>5092</v>
      </c>
      <c r="M170">
        <f t="shared" si="12"/>
        <v>1</v>
      </c>
      <c r="N170">
        <f t="shared" si="13"/>
        <v>1</v>
      </c>
      <c r="O170">
        <f t="shared" si="14"/>
        <v>1</v>
      </c>
      <c r="P170">
        <f t="shared" si="15"/>
        <v>0</v>
      </c>
      <c r="Q170">
        <f t="shared" si="16"/>
        <v>3</v>
      </c>
      <c r="R170" t="str">
        <f t="shared" si="17"/>
        <v>High Risk</v>
      </c>
    </row>
    <row r="171" spans="1:18">
      <c r="A171" t="s">
        <v>242</v>
      </c>
      <c r="B171" t="s">
        <v>51</v>
      </c>
      <c r="C171" s="1">
        <v>45485.172222222223</v>
      </c>
      <c r="D171">
        <v>9180</v>
      </c>
      <c r="E171" t="s">
        <v>61</v>
      </c>
      <c r="F171" t="s">
        <v>64</v>
      </c>
      <c r="G171" t="s">
        <v>375</v>
      </c>
      <c r="H171" t="s">
        <v>379</v>
      </c>
      <c r="I171" t="s">
        <v>553</v>
      </c>
      <c r="J171" t="str">
        <f>VLOOKUP(B171, Customer_Info!$A$2:$F$100, 3, FALSE)</f>
        <v>Canada</v>
      </c>
      <c r="K171" t="str">
        <f>VLOOKUP(B171, Customer_Info!$A$2:$F$100, 4, FALSE)</f>
        <v>Web</v>
      </c>
      <c r="L171">
        <f>VLOOKUP(B171, Customer_Info!$A$2:$F$100, 5, FALSE)</f>
        <v>2975</v>
      </c>
      <c r="M171">
        <f t="shared" si="12"/>
        <v>1</v>
      </c>
      <c r="N171">
        <f t="shared" si="13"/>
        <v>1</v>
      </c>
      <c r="O171">
        <f t="shared" si="14"/>
        <v>0</v>
      </c>
      <c r="P171">
        <f t="shared" si="15"/>
        <v>0</v>
      </c>
      <c r="Q171">
        <f t="shared" si="16"/>
        <v>2</v>
      </c>
      <c r="R171" t="str">
        <f t="shared" si="17"/>
        <v>Medium Risk</v>
      </c>
    </row>
    <row r="172" spans="1:18">
      <c r="A172" t="s">
        <v>243</v>
      </c>
      <c r="B172" t="s">
        <v>48</v>
      </c>
      <c r="C172" s="1">
        <v>45477.943749999999</v>
      </c>
      <c r="D172">
        <v>19860</v>
      </c>
      <c r="E172" t="s">
        <v>58</v>
      </c>
      <c r="F172" t="s">
        <v>63</v>
      </c>
      <c r="G172" t="s">
        <v>376</v>
      </c>
      <c r="H172" t="s">
        <v>382</v>
      </c>
      <c r="I172" t="s">
        <v>554</v>
      </c>
      <c r="J172" t="str">
        <f>VLOOKUP(B172, Customer_Info!$A$2:$F$100, 3, FALSE)</f>
        <v>USA</v>
      </c>
      <c r="K172" t="str">
        <f>VLOOKUP(B172, Customer_Info!$A$2:$F$100, 4, FALSE)</f>
        <v>Web</v>
      </c>
      <c r="L172">
        <f>VLOOKUP(B172, Customer_Info!$A$2:$F$100, 5, FALSE)</f>
        <v>4047</v>
      </c>
      <c r="M172">
        <f t="shared" si="12"/>
        <v>1</v>
      </c>
      <c r="N172">
        <f t="shared" si="13"/>
        <v>1</v>
      </c>
      <c r="O172">
        <f t="shared" si="14"/>
        <v>1</v>
      </c>
      <c r="P172">
        <f t="shared" si="15"/>
        <v>0</v>
      </c>
      <c r="Q172">
        <f t="shared" si="16"/>
        <v>3</v>
      </c>
      <c r="R172" t="str">
        <f t="shared" si="17"/>
        <v>High Risk</v>
      </c>
    </row>
    <row r="173" spans="1:18">
      <c r="A173" t="s">
        <v>244</v>
      </c>
      <c r="B173" t="s">
        <v>53</v>
      </c>
      <c r="C173" s="1">
        <v>45486.693749999999</v>
      </c>
      <c r="D173">
        <v>18843</v>
      </c>
      <c r="E173" t="s">
        <v>60</v>
      </c>
      <c r="F173" t="s">
        <v>64</v>
      </c>
      <c r="G173" t="s">
        <v>378</v>
      </c>
      <c r="H173" t="s">
        <v>379</v>
      </c>
      <c r="I173" t="s">
        <v>555</v>
      </c>
      <c r="J173" t="str">
        <f>VLOOKUP(B173, Customer_Info!$A$2:$F$100, 3, FALSE)</f>
        <v>Canada</v>
      </c>
      <c r="K173" t="str">
        <f>VLOOKUP(B173, Customer_Info!$A$2:$F$100, 4, FALSE)</f>
        <v>Mobile</v>
      </c>
      <c r="L173">
        <f>VLOOKUP(B173, Customer_Info!$A$2:$F$100, 5, FALSE)</f>
        <v>2189</v>
      </c>
      <c r="M173">
        <f t="shared" si="12"/>
        <v>1</v>
      </c>
      <c r="N173">
        <f t="shared" si="13"/>
        <v>1</v>
      </c>
      <c r="O173">
        <f t="shared" si="14"/>
        <v>1</v>
      </c>
      <c r="P173">
        <f t="shared" si="15"/>
        <v>0</v>
      </c>
      <c r="Q173">
        <f t="shared" si="16"/>
        <v>3</v>
      </c>
      <c r="R173" t="str">
        <f t="shared" si="17"/>
        <v>High Risk</v>
      </c>
    </row>
    <row r="174" spans="1:18">
      <c r="A174" t="s">
        <v>245</v>
      </c>
      <c r="B174" t="s">
        <v>45</v>
      </c>
      <c r="C174" s="1">
        <v>45494.515972222223</v>
      </c>
      <c r="D174">
        <v>6259</v>
      </c>
      <c r="E174" t="s">
        <v>62</v>
      </c>
      <c r="F174" t="s">
        <v>64</v>
      </c>
      <c r="G174" t="s">
        <v>378</v>
      </c>
      <c r="H174" t="s">
        <v>381</v>
      </c>
      <c r="I174" t="s">
        <v>556</v>
      </c>
      <c r="J174" t="str">
        <f>VLOOKUP(B174, Customer_Info!$A$2:$F$100, 3, FALSE)</f>
        <v>Bangladesh</v>
      </c>
      <c r="K174" t="str">
        <f>VLOOKUP(B174, Customer_Info!$A$2:$F$100, 4, FALSE)</f>
        <v>Mobile</v>
      </c>
      <c r="L174">
        <f>VLOOKUP(B174, Customer_Info!$A$2:$F$100, 5, FALSE)</f>
        <v>3082</v>
      </c>
      <c r="M174">
        <f t="shared" si="12"/>
        <v>1</v>
      </c>
      <c r="N174">
        <f t="shared" si="13"/>
        <v>1</v>
      </c>
      <c r="O174">
        <f t="shared" si="14"/>
        <v>1</v>
      </c>
      <c r="P174">
        <f t="shared" si="15"/>
        <v>0</v>
      </c>
      <c r="Q174">
        <f t="shared" si="16"/>
        <v>3</v>
      </c>
      <c r="R174" t="str">
        <f t="shared" si="17"/>
        <v>High Risk</v>
      </c>
    </row>
    <row r="175" spans="1:18">
      <c r="A175" t="s">
        <v>246</v>
      </c>
      <c r="B175" t="s">
        <v>49</v>
      </c>
      <c r="C175" s="1">
        <v>45485.097916666673</v>
      </c>
      <c r="D175">
        <v>2885</v>
      </c>
      <c r="E175" t="s">
        <v>59</v>
      </c>
      <c r="F175" t="s">
        <v>374</v>
      </c>
      <c r="G175" t="s">
        <v>377</v>
      </c>
      <c r="H175" t="s">
        <v>382</v>
      </c>
      <c r="I175" t="s">
        <v>557</v>
      </c>
      <c r="J175" t="str">
        <f>VLOOKUP(B175, Customer_Info!$A$2:$F$100, 3, FALSE)</f>
        <v>Bangladesh</v>
      </c>
      <c r="K175" t="str">
        <f>VLOOKUP(B175, Customer_Info!$A$2:$F$100, 4, FALSE)</f>
        <v>Mobile</v>
      </c>
      <c r="L175">
        <f>VLOOKUP(B175, Customer_Info!$A$2:$F$100, 5, FALSE)</f>
        <v>9643</v>
      </c>
      <c r="M175">
        <f t="shared" si="12"/>
        <v>0</v>
      </c>
      <c r="N175">
        <f t="shared" si="13"/>
        <v>1</v>
      </c>
      <c r="O175">
        <f t="shared" si="14"/>
        <v>1</v>
      </c>
      <c r="P175">
        <f t="shared" si="15"/>
        <v>1</v>
      </c>
      <c r="Q175">
        <f t="shared" si="16"/>
        <v>3</v>
      </c>
      <c r="R175" t="str">
        <f t="shared" si="17"/>
        <v>High Risk</v>
      </c>
    </row>
    <row r="176" spans="1:18">
      <c r="A176" t="s">
        <v>247</v>
      </c>
      <c r="B176" t="s">
        <v>6</v>
      </c>
      <c r="C176" s="1">
        <v>45495.149305555547</v>
      </c>
      <c r="D176">
        <v>11611</v>
      </c>
      <c r="E176" t="s">
        <v>60</v>
      </c>
      <c r="F176" t="s">
        <v>373</v>
      </c>
      <c r="G176" t="s">
        <v>375</v>
      </c>
      <c r="H176" t="s">
        <v>382</v>
      </c>
      <c r="I176" t="s">
        <v>558</v>
      </c>
      <c r="J176" t="str">
        <f>VLOOKUP(B176, Customer_Info!$A$2:$F$100, 3, FALSE)</f>
        <v>India</v>
      </c>
      <c r="K176" t="str">
        <f>VLOOKUP(B176, Customer_Info!$A$2:$F$100, 4, FALSE)</f>
        <v>Web</v>
      </c>
      <c r="L176">
        <f>VLOOKUP(B176, Customer_Info!$A$2:$F$100, 5, FALSE)</f>
        <v>9603</v>
      </c>
      <c r="M176">
        <f t="shared" si="12"/>
        <v>0</v>
      </c>
      <c r="N176">
        <f t="shared" si="13"/>
        <v>1</v>
      </c>
      <c r="O176">
        <f t="shared" si="14"/>
        <v>1</v>
      </c>
      <c r="P176">
        <f t="shared" si="15"/>
        <v>1</v>
      </c>
      <c r="Q176">
        <f t="shared" si="16"/>
        <v>3</v>
      </c>
      <c r="R176" t="str">
        <f t="shared" si="17"/>
        <v>High Risk</v>
      </c>
    </row>
    <row r="177" spans="1:18">
      <c r="A177" t="s">
        <v>248</v>
      </c>
      <c r="B177" t="s">
        <v>41</v>
      </c>
      <c r="C177" s="1">
        <v>45499.934027777781</v>
      </c>
      <c r="D177">
        <v>5236</v>
      </c>
      <c r="E177" t="s">
        <v>59</v>
      </c>
      <c r="F177" t="s">
        <v>374</v>
      </c>
      <c r="G177" t="s">
        <v>378</v>
      </c>
      <c r="H177" t="s">
        <v>379</v>
      </c>
      <c r="I177" t="s">
        <v>559</v>
      </c>
      <c r="J177" t="str">
        <f>VLOOKUP(B177, Customer_Info!$A$2:$F$100, 3, FALSE)</f>
        <v>Canada</v>
      </c>
      <c r="K177" t="str">
        <f>VLOOKUP(B177, Customer_Info!$A$2:$F$100, 4, FALSE)</f>
        <v>Mobile</v>
      </c>
      <c r="L177">
        <f>VLOOKUP(B177, Customer_Info!$A$2:$F$100, 5, FALSE)</f>
        <v>6843</v>
      </c>
      <c r="M177">
        <f t="shared" si="12"/>
        <v>0</v>
      </c>
      <c r="N177">
        <f t="shared" si="13"/>
        <v>0</v>
      </c>
      <c r="O177">
        <f t="shared" si="14"/>
        <v>1</v>
      </c>
      <c r="P177">
        <f t="shared" si="15"/>
        <v>0</v>
      </c>
      <c r="Q177">
        <f t="shared" si="16"/>
        <v>1</v>
      </c>
      <c r="R177" t="str">
        <f t="shared" si="17"/>
        <v>Low Risk</v>
      </c>
    </row>
    <row r="178" spans="1:18">
      <c r="A178" t="s">
        <v>249</v>
      </c>
      <c r="B178" t="s">
        <v>21</v>
      </c>
      <c r="C178" s="1">
        <v>45501.776388888888</v>
      </c>
      <c r="D178">
        <v>2302</v>
      </c>
      <c r="E178" t="s">
        <v>62</v>
      </c>
      <c r="F178" t="s">
        <v>63</v>
      </c>
      <c r="G178" t="s">
        <v>378</v>
      </c>
      <c r="H178" t="s">
        <v>379</v>
      </c>
      <c r="I178" t="s">
        <v>560</v>
      </c>
      <c r="J178" t="str">
        <f>VLOOKUP(B178, Customer_Info!$A$2:$F$100, 3, FALSE)</f>
        <v>India</v>
      </c>
      <c r="K178" t="str">
        <f>VLOOKUP(B178, Customer_Info!$A$2:$F$100, 4, FALSE)</f>
        <v>Mobile</v>
      </c>
      <c r="L178">
        <f>VLOOKUP(B178, Customer_Info!$A$2:$F$100, 5, FALSE)</f>
        <v>5171</v>
      </c>
      <c r="M178">
        <f t="shared" si="12"/>
        <v>0</v>
      </c>
      <c r="N178">
        <f t="shared" si="13"/>
        <v>1</v>
      </c>
      <c r="O178">
        <f t="shared" si="14"/>
        <v>0</v>
      </c>
      <c r="P178">
        <f t="shared" si="15"/>
        <v>0</v>
      </c>
      <c r="Q178">
        <f t="shared" si="16"/>
        <v>1</v>
      </c>
      <c r="R178" t="str">
        <f t="shared" si="17"/>
        <v>Low Risk</v>
      </c>
    </row>
    <row r="179" spans="1:18">
      <c r="A179" t="s">
        <v>250</v>
      </c>
      <c r="B179" t="s">
        <v>51</v>
      </c>
      <c r="C179" s="1">
        <v>45491.247916666667</v>
      </c>
      <c r="D179">
        <v>8655</v>
      </c>
      <c r="E179" t="s">
        <v>62</v>
      </c>
      <c r="F179" t="s">
        <v>374</v>
      </c>
      <c r="G179" t="s">
        <v>375</v>
      </c>
      <c r="H179" t="s">
        <v>381</v>
      </c>
      <c r="I179" t="s">
        <v>561</v>
      </c>
      <c r="J179" t="str">
        <f>VLOOKUP(B179, Customer_Info!$A$2:$F$100, 3, FALSE)</f>
        <v>Canada</v>
      </c>
      <c r="K179" t="str">
        <f>VLOOKUP(B179, Customer_Info!$A$2:$F$100, 4, FALSE)</f>
        <v>Web</v>
      </c>
      <c r="L179">
        <f>VLOOKUP(B179, Customer_Info!$A$2:$F$100, 5, FALSE)</f>
        <v>2975</v>
      </c>
      <c r="M179">
        <f t="shared" si="12"/>
        <v>1</v>
      </c>
      <c r="N179">
        <f t="shared" si="13"/>
        <v>1</v>
      </c>
      <c r="O179">
        <f t="shared" si="14"/>
        <v>1</v>
      </c>
      <c r="P179">
        <f t="shared" si="15"/>
        <v>0</v>
      </c>
      <c r="Q179">
        <f t="shared" si="16"/>
        <v>3</v>
      </c>
      <c r="R179" t="str">
        <f t="shared" si="17"/>
        <v>High Risk</v>
      </c>
    </row>
    <row r="180" spans="1:18">
      <c r="A180" t="s">
        <v>251</v>
      </c>
      <c r="B180" t="s">
        <v>45</v>
      </c>
      <c r="C180" s="1">
        <v>45489.30972222222</v>
      </c>
      <c r="D180">
        <v>8620</v>
      </c>
      <c r="E180" t="s">
        <v>60</v>
      </c>
      <c r="F180" t="s">
        <v>63</v>
      </c>
      <c r="G180" t="s">
        <v>375</v>
      </c>
      <c r="H180" t="s">
        <v>379</v>
      </c>
      <c r="I180" t="s">
        <v>562</v>
      </c>
      <c r="J180" t="str">
        <f>VLOOKUP(B180, Customer_Info!$A$2:$F$100, 3, FALSE)</f>
        <v>Bangladesh</v>
      </c>
      <c r="K180" t="str">
        <f>VLOOKUP(B180, Customer_Info!$A$2:$F$100, 4, FALSE)</f>
        <v>Mobile</v>
      </c>
      <c r="L180">
        <f>VLOOKUP(B180, Customer_Info!$A$2:$F$100, 5, FALSE)</f>
        <v>3082</v>
      </c>
      <c r="M180">
        <f t="shared" si="12"/>
        <v>1</v>
      </c>
      <c r="N180">
        <f t="shared" si="13"/>
        <v>1</v>
      </c>
      <c r="O180">
        <f t="shared" si="14"/>
        <v>0</v>
      </c>
      <c r="P180">
        <f t="shared" si="15"/>
        <v>0</v>
      </c>
      <c r="Q180">
        <f t="shared" si="16"/>
        <v>2</v>
      </c>
      <c r="R180" t="str">
        <f t="shared" si="17"/>
        <v>Medium Risk</v>
      </c>
    </row>
    <row r="181" spans="1:18">
      <c r="A181" t="s">
        <v>252</v>
      </c>
      <c r="B181" t="s">
        <v>48</v>
      </c>
      <c r="C181" s="1">
        <v>45475.305555555547</v>
      </c>
      <c r="D181">
        <v>7116</v>
      </c>
      <c r="E181" t="s">
        <v>58</v>
      </c>
      <c r="F181" t="s">
        <v>63</v>
      </c>
      <c r="G181" t="s">
        <v>376</v>
      </c>
      <c r="H181" t="s">
        <v>383</v>
      </c>
      <c r="I181" t="s">
        <v>563</v>
      </c>
      <c r="J181" t="str">
        <f>VLOOKUP(B181, Customer_Info!$A$2:$F$100, 3, FALSE)</f>
        <v>USA</v>
      </c>
      <c r="K181" t="str">
        <f>VLOOKUP(B181, Customer_Info!$A$2:$F$100, 4, FALSE)</f>
        <v>Web</v>
      </c>
      <c r="L181">
        <f>VLOOKUP(B181, Customer_Info!$A$2:$F$100, 5, FALSE)</f>
        <v>4047</v>
      </c>
      <c r="M181">
        <f t="shared" si="12"/>
        <v>0</v>
      </c>
      <c r="N181">
        <f t="shared" si="13"/>
        <v>1</v>
      </c>
      <c r="O181">
        <f t="shared" si="14"/>
        <v>1</v>
      </c>
      <c r="P181">
        <f t="shared" si="15"/>
        <v>0</v>
      </c>
      <c r="Q181">
        <f t="shared" si="16"/>
        <v>2</v>
      </c>
      <c r="R181" t="str">
        <f t="shared" si="17"/>
        <v>Medium Risk</v>
      </c>
    </row>
    <row r="182" spans="1:18">
      <c r="A182" t="s">
        <v>253</v>
      </c>
      <c r="B182" t="s">
        <v>45</v>
      </c>
      <c r="C182" s="1">
        <v>45496.495833333327</v>
      </c>
      <c r="D182">
        <v>14757</v>
      </c>
      <c r="E182" t="s">
        <v>60</v>
      </c>
      <c r="F182" t="s">
        <v>64</v>
      </c>
      <c r="G182" t="s">
        <v>376</v>
      </c>
      <c r="H182" t="s">
        <v>381</v>
      </c>
      <c r="I182" t="s">
        <v>564</v>
      </c>
      <c r="J182" t="str">
        <f>VLOOKUP(B182, Customer_Info!$A$2:$F$100, 3, FALSE)</f>
        <v>Bangladesh</v>
      </c>
      <c r="K182" t="str">
        <f>VLOOKUP(B182, Customer_Info!$A$2:$F$100, 4, FALSE)</f>
        <v>Mobile</v>
      </c>
      <c r="L182">
        <f>VLOOKUP(B182, Customer_Info!$A$2:$F$100, 5, FALSE)</f>
        <v>3082</v>
      </c>
      <c r="M182">
        <f t="shared" si="12"/>
        <v>1</v>
      </c>
      <c r="N182">
        <f t="shared" si="13"/>
        <v>1</v>
      </c>
      <c r="O182">
        <f t="shared" si="14"/>
        <v>1</v>
      </c>
      <c r="P182">
        <f t="shared" si="15"/>
        <v>0</v>
      </c>
      <c r="Q182">
        <f t="shared" si="16"/>
        <v>3</v>
      </c>
      <c r="R182" t="str">
        <f t="shared" si="17"/>
        <v>High Risk</v>
      </c>
    </row>
    <row r="183" spans="1:18">
      <c r="A183" t="s">
        <v>254</v>
      </c>
      <c r="B183" t="s">
        <v>18</v>
      </c>
      <c r="C183" s="1">
        <v>45488.791666666657</v>
      </c>
      <c r="D183">
        <v>14986</v>
      </c>
      <c r="E183" t="s">
        <v>58</v>
      </c>
      <c r="F183" t="s">
        <v>64</v>
      </c>
      <c r="G183" t="s">
        <v>376</v>
      </c>
      <c r="H183" t="s">
        <v>379</v>
      </c>
      <c r="I183" t="s">
        <v>492</v>
      </c>
      <c r="J183" t="str">
        <f>VLOOKUP(B183, Customer_Info!$A$2:$F$100, 3, FALSE)</f>
        <v>UK</v>
      </c>
      <c r="K183" t="str">
        <f>VLOOKUP(B183, Customer_Info!$A$2:$F$100, 4, FALSE)</f>
        <v>Mobile</v>
      </c>
      <c r="L183">
        <f>VLOOKUP(B183, Customer_Info!$A$2:$F$100, 5, FALSE)</f>
        <v>7578</v>
      </c>
      <c r="M183">
        <f t="shared" si="12"/>
        <v>0</v>
      </c>
      <c r="N183">
        <f t="shared" si="13"/>
        <v>1</v>
      </c>
      <c r="O183">
        <f t="shared" si="14"/>
        <v>1</v>
      </c>
      <c r="P183">
        <f t="shared" si="15"/>
        <v>0</v>
      </c>
      <c r="Q183">
        <f t="shared" si="16"/>
        <v>2</v>
      </c>
      <c r="R183" t="str">
        <f t="shared" si="17"/>
        <v>Medium Risk</v>
      </c>
    </row>
    <row r="184" spans="1:18">
      <c r="A184" t="s">
        <v>255</v>
      </c>
      <c r="B184" t="s">
        <v>44</v>
      </c>
      <c r="C184" s="1">
        <v>45482.275694444441</v>
      </c>
      <c r="D184">
        <v>17146</v>
      </c>
      <c r="E184" t="s">
        <v>58</v>
      </c>
      <c r="F184" t="s">
        <v>373</v>
      </c>
      <c r="G184" t="s">
        <v>375</v>
      </c>
      <c r="H184" t="s">
        <v>379</v>
      </c>
      <c r="I184" t="s">
        <v>565</v>
      </c>
      <c r="J184" t="str">
        <f>VLOOKUP(B184, Customer_Info!$A$2:$F$100, 3, FALSE)</f>
        <v>Bangladesh</v>
      </c>
      <c r="K184" t="str">
        <f>VLOOKUP(B184, Customer_Info!$A$2:$F$100, 4, FALSE)</f>
        <v>Mobile</v>
      </c>
      <c r="L184">
        <f>VLOOKUP(B184, Customer_Info!$A$2:$F$100, 5, FALSE)</f>
        <v>2474</v>
      </c>
      <c r="M184">
        <f t="shared" si="12"/>
        <v>1</v>
      </c>
      <c r="N184">
        <f t="shared" si="13"/>
        <v>1</v>
      </c>
      <c r="O184">
        <f t="shared" si="14"/>
        <v>1</v>
      </c>
      <c r="P184">
        <f t="shared" si="15"/>
        <v>0</v>
      </c>
      <c r="Q184">
        <f t="shared" si="16"/>
        <v>3</v>
      </c>
      <c r="R184" t="str">
        <f t="shared" si="17"/>
        <v>High Risk</v>
      </c>
    </row>
    <row r="185" spans="1:18">
      <c r="A185" t="s">
        <v>256</v>
      </c>
      <c r="B185" t="s">
        <v>10</v>
      </c>
      <c r="C185" s="1">
        <v>45496.188888888893</v>
      </c>
      <c r="D185">
        <v>14575</v>
      </c>
      <c r="E185" t="s">
        <v>61</v>
      </c>
      <c r="F185" t="s">
        <v>64</v>
      </c>
      <c r="G185" t="s">
        <v>376</v>
      </c>
      <c r="H185" t="s">
        <v>379</v>
      </c>
      <c r="I185" t="s">
        <v>566</v>
      </c>
      <c r="J185" t="str">
        <f>VLOOKUP(B185, Customer_Info!$A$2:$F$100, 3, FALSE)</f>
        <v>UK</v>
      </c>
      <c r="K185" t="str">
        <f>VLOOKUP(B185, Customer_Info!$A$2:$F$100, 4, FALSE)</f>
        <v>Web</v>
      </c>
      <c r="L185">
        <f>VLOOKUP(B185, Customer_Info!$A$2:$F$100, 5, FALSE)</f>
        <v>7191</v>
      </c>
      <c r="M185">
        <f t="shared" si="12"/>
        <v>1</v>
      </c>
      <c r="N185">
        <f t="shared" si="13"/>
        <v>1</v>
      </c>
      <c r="O185">
        <f t="shared" si="14"/>
        <v>0</v>
      </c>
      <c r="P185">
        <f t="shared" si="15"/>
        <v>0</v>
      </c>
      <c r="Q185">
        <f t="shared" si="16"/>
        <v>2</v>
      </c>
      <c r="R185" t="str">
        <f t="shared" si="17"/>
        <v>Medium Risk</v>
      </c>
    </row>
    <row r="186" spans="1:18">
      <c r="A186" t="s">
        <v>257</v>
      </c>
      <c r="B186" t="s">
        <v>48</v>
      </c>
      <c r="C186" s="1">
        <v>45483.65347222222</v>
      </c>
      <c r="D186">
        <v>9708</v>
      </c>
      <c r="E186" t="s">
        <v>59</v>
      </c>
      <c r="F186" t="s">
        <v>63</v>
      </c>
      <c r="G186" t="s">
        <v>378</v>
      </c>
      <c r="H186" t="s">
        <v>382</v>
      </c>
      <c r="I186" t="s">
        <v>567</v>
      </c>
      <c r="J186" t="str">
        <f>VLOOKUP(B186, Customer_Info!$A$2:$F$100, 3, FALSE)</f>
        <v>USA</v>
      </c>
      <c r="K186" t="str">
        <f>VLOOKUP(B186, Customer_Info!$A$2:$F$100, 4, FALSE)</f>
        <v>Web</v>
      </c>
      <c r="L186">
        <f>VLOOKUP(B186, Customer_Info!$A$2:$F$100, 5, FALSE)</f>
        <v>4047</v>
      </c>
      <c r="M186">
        <f t="shared" si="12"/>
        <v>1</v>
      </c>
      <c r="N186">
        <f t="shared" si="13"/>
        <v>1</v>
      </c>
      <c r="O186">
        <f t="shared" si="14"/>
        <v>1</v>
      </c>
      <c r="P186">
        <f t="shared" si="15"/>
        <v>0</v>
      </c>
      <c r="Q186">
        <f t="shared" si="16"/>
        <v>3</v>
      </c>
      <c r="R186" t="str">
        <f t="shared" si="17"/>
        <v>High Risk</v>
      </c>
    </row>
    <row r="187" spans="1:18">
      <c r="A187" t="s">
        <v>258</v>
      </c>
      <c r="B187" t="s">
        <v>47</v>
      </c>
      <c r="C187" s="1">
        <v>45490.147916666669</v>
      </c>
      <c r="D187">
        <v>16871</v>
      </c>
      <c r="E187" t="s">
        <v>60</v>
      </c>
      <c r="F187" t="s">
        <v>373</v>
      </c>
      <c r="G187" t="s">
        <v>377</v>
      </c>
      <c r="H187" t="s">
        <v>381</v>
      </c>
      <c r="I187" t="s">
        <v>568</v>
      </c>
      <c r="J187" t="str">
        <f>VLOOKUP(B187, Customer_Info!$A$2:$F$100, 3, FALSE)</f>
        <v>UK</v>
      </c>
      <c r="K187" t="str">
        <f>VLOOKUP(B187, Customer_Info!$A$2:$F$100, 4, FALSE)</f>
        <v>Mobile</v>
      </c>
      <c r="L187">
        <f>VLOOKUP(B187, Customer_Info!$A$2:$F$100, 5, FALSE)</f>
        <v>9849</v>
      </c>
      <c r="M187">
        <f t="shared" si="12"/>
        <v>0</v>
      </c>
      <c r="N187">
        <f t="shared" si="13"/>
        <v>0</v>
      </c>
      <c r="O187">
        <f t="shared" si="14"/>
        <v>1</v>
      </c>
      <c r="P187">
        <f t="shared" si="15"/>
        <v>1</v>
      </c>
      <c r="Q187">
        <f t="shared" si="16"/>
        <v>2</v>
      </c>
      <c r="R187" t="str">
        <f t="shared" si="17"/>
        <v>Medium Risk</v>
      </c>
    </row>
    <row r="188" spans="1:18">
      <c r="A188" t="s">
        <v>259</v>
      </c>
      <c r="B188" t="s">
        <v>16</v>
      </c>
      <c r="C188" s="1">
        <v>45485.757638888892</v>
      </c>
      <c r="D188">
        <v>12335</v>
      </c>
      <c r="E188" t="s">
        <v>60</v>
      </c>
      <c r="F188" t="s">
        <v>64</v>
      </c>
      <c r="G188" t="s">
        <v>376</v>
      </c>
      <c r="H188" t="s">
        <v>382</v>
      </c>
      <c r="I188" t="s">
        <v>569</v>
      </c>
      <c r="J188" t="str">
        <f>VLOOKUP(B188, Customer_Info!$A$2:$F$100, 3, FALSE)</f>
        <v>UK</v>
      </c>
      <c r="K188" t="str">
        <f>VLOOKUP(B188, Customer_Info!$A$2:$F$100, 4, FALSE)</f>
        <v>Mobile</v>
      </c>
      <c r="L188">
        <f>VLOOKUP(B188, Customer_Info!$A$2:$F$100, 5, FALSE)</f>
        <v>7334</v>
      </c>
      <c r="M188">
        <f t="shared" si="12"/>
        <v>0</v>
      </c>
      <c r="N188">
        <f t="shared" si="13"/>
        <v>0</v>
      </c>
      <c r="O188">
        <f t="shared" si="14"/>
        <v>1</v>
      </c>
      <c r="P188">
        <f t="shared" si="15"/>
        <v>0</v>
      </c>
      <c r="Q188">
        <f t="shared" si="16"/>
        <v>1</v>
      </c>
      <c r="R188" t="str">
        <f t="shared" si="17"/>
        <v>Low Risk</v>
      </c>
    </row>
    <row r="189" spans="1:18">
      <c r="A189" t="s">
        <v>260</v>
      </c>
      <c r="B189" t="s">
        <v>45</v>
      </c>
      <c r="C189" s="1">
        <v>45489.488888888889</v>
      </c>
      <c r="D189">
        <v>13668</v>
      </c>
      <c r="E189" t="s">
        <v>61</v>
      </c>
      <c r="F189" t="s">
        <v>63</v>
      </c>
      <c r="G189" t="s">
        <v>375</v>
      </c>
      <c r="H189" t="s">
        <v>381</v>
      </c>
      <c r="I189" t="s">
        <v>570</v>
      </c>
      <c r="J189" t="str">
        <f>VLOOKUP(B189, Customer_Info!$A$2:$F$100, 3, FALSE)</f>
        <v>Bangladesh</v>
      </c>
      <c r="K189" t="str">
        <f>VLOOKUP(B189, Customer_Info!$A$2:$F$100, 4, FALSE)</f>
        <v>Mobile</v>
      </c>
      <c r="L189">
        <f>VLOOKUP(B189, Customer_Info!$A$2:$F$100, 5, FALSE)</f>
        <v>3082</v>
      </c>
      <c r="M189">
        <f t="shared" si="12"/>
        <v>1</v>
      </c>
      <c r="N189">
        <f t="shared" si="13"/>
        <v>0</v>
      </c>
      <c r="O189">
        <f t="shared" si="14"/>
        <v>0</v>
      </c>
      <c r="P189">
        <f t="shared" si="15"/>
        <v>0</v>
      </c>
      <c r="Q189">
        <f t="shared" si="16"/>
        <v>1</v>
      </c>
      <c r="R189" t="str">
        <f t="shared" si="17"/>
        <v>Low Risk</v>
      </c>
    </row>
    <row r="190" spans="1:18">
      <c r="A190" t="s">
        <v>261</v>
      </c>
      <c r="B190" t="s">
        <v>28</v>
      </c>
      <c r="C190" s="1">
        <v>45486.727083333331</v>
      </c>
      <c r="D190">
        <v>2549</v>
      </c>
      <c r="E190" t="s">
        <v>61</v>
      </c>
      <c r="F190" t="s">
        <v>373</v>
      </c>
      <c r="G190" t="s">
        <v>378</v>
      </c>
      <c r="H190" t="s">
        <v>383</v>
      </c>
      <c r="I190" t="s">
        <v>571</v>
      </c>
      <c r="J190" t="str">
        <f>VLOOKUP(B190, Customer_Info!$A$2:$F$100, 3, FALSE)</f>
        <v>India</v>
      </c>
      <c r="K190" t="str">
        <f>VLOOKUP(B190, Customer_Info!$A$2:$F$100, 4, FALSE)</f>
        <v>Web</v>
      </c>
      <c r="L190">
        <f>VLOOKUP(B190, Customer_Info!$A$2:$F$100, 5, FALSE)</f>
        <v>4391</v>
      </c>
      <c r="M190">
        <f t="shared" si="12"/>
        <v>0</v>
      </c>
      <c r="N190">
        <f t="shared" si="13"/>
        <v>1</v>
      </c>
      <c r="O190">
        <f t="shared" si="14"/>
        <v>1</v>
      </c>
      <c r="P190">
        <f t="shared" si="15"/>
        <v>0</v>
      </c>
      <c r="Q190">
        <f t="shared" si="16"/>
        <v>2</v>
      </c>
      <c r="R190" t="str">
        <f t="shared" si="17"/>
        <v>Medium Risk</v>
      </c>
    </row>
    <row r="191" spans="1:18">
      <c r="A191" t="s">
        <v>262</v>
      </c>
      <c r="B191" t="s">
        <v>20</v>
      </c>
      <c r="C191" s="1">
        <v>45501.131249999999</v>
      </c>
      <c r="D191">
        <v>5923</v>
      </c>
      <c r="E191" t="s">
        <v>58</v>
      </c>
      <c r="F191" t="s">
        <v>373</v>
      </c>
      <c r="G191" t="s">
        <v>377</v>
      </c>
      <c r="H191" t="s">
        <v>379</v>
      </c>
      <c r="I191" t="s">
        <v>572</v>
      </c>
      <c r="J191" t="str">
        <f>VLOOKUP(B191, Customer_Info!$A$2:$F$100, 3, FALSE)</f>
        <v>UK</v>
      </c>
      <c r="K191" t="str">
        <f>VLOOKUP(B191, Customer_Info!$A$2:$F$100, 4, FALSE)</f>
        <v>Web</v>
      </c>
      <c r="L191">
        <f>VLOOKUP(B191, Customer_Info!$A$2:$F$100, 5, FALSE)</f>
        <v>5444</v>
      </c>
      <c r="M191">
        <f t="shared" si="12"/>
        <v>0</v>
      </c>
      <c r="N191">
        <f t="shared" si="13"/>
        <v>1</v>
      </c>
      <c r="O191">
        <f t="shared" si="14"/>
        <v>1</v>
      </c>
      <c r="P191">
        <f t="shared" si="15"/>
        <v>1</v>
      </c>
      <c r="Q191">
        <f t="shared" si="16"/>
        <v>3</v>
      </c>
      <c r="R191" t="str">
        <f t="shared" si="17"/>
        <v>High Risk</v>
      </c>
    </row>
    <row r="192" spans="1:18">
      <c r="A192" t="s">
        <v>263</v>
      </c>
      <c r="B192" t="s">
        <v>44</v>
      </c>
      <c r="C192" s="1">
        <v>45486.572916666657</v>
      </c>
      <c r="D192">
        <v>15089</v>
      </c>
      <c r="E192" t="s">
        <v>61</v>
      </c>
      <c r="F192" t="s">
        <v>373</v>
      </c>
      <c r="G192" t="s">
        <v>376</v>
      </c>
      <c r="H192" t="s">
        <v>381</v>
      </c>
      <c r="I192" t="s">
        <v>573</v>
      </c>
      <c r="J192" t="str">
        <f>VLOOKUP(B192, Customer_Info!$A$2:$F$100, 3, FALSE)</f>
        <v>Bangladesh</v>
      </c>
      <c r="K192" t="str">
        <f>VLOOKUP(B192, Customer_Info!$A$2:$F$100, 4, FALSE)</f>
        <v>Mobile</v>
      </c>
      <c r="L192">
        <f>VLOOKUP(B192, Customer_Info!$A$2:$F$100, 5, FALSE)</f>
        <v>2474</v>
      </c>
      <c r="M192">
        <f t="shared" si="12"/>
        <v>1</v>
      </c>
      <c r="N192">
        <f t="shared" si="13"/>
        <v>0</v>
      </c>
      <c r="O192">
        <f t="shared" si="14"/>
        <v>1</v>
      </c>
      <c r="P192">
        <f t="shared" si="15"/>
        <v>0</v>
      </c>
      <c r="Q192">
        <f t="shared" si="16"/>
        <v>2</v>
      </c>
      <c r="R192" t="str">
        <f t="shared" si="17"/>
        <v>Medium Risk</v>
      </c>
    </row>
    <row r="193" spans="1:18">
      <c r="A193" t="s">
        <v>264</v>
      </c>
      <c r="B193" t="s">
        <v>16</v>
      </c>
      <c r="C193" s="1">
        <v>45499.294444444437</v>
      </c>
      <c r="D193">
        <v>19992</v>
      </c>
      <c r="E193" t="s">
        <v>58</v>
      </c>
      <c r="F193" t="s">
        <v>64</v>
      </c>
      <c r="G193" t="s">
        <v>375</v>
      </c>
      <c r="H193" t="s">
        <v>383</v>
      </c>
      <c r="I193" t="s">
        <v>574</v>
      </c>
      <c r="J193" t="str">
        <f>VLOOKUP(B193, Customer_Info!$A$2:$F$100, 3, FALSE)</f>
        <v>UK</v>
      </c>
      <c r="K193" t="str">
        <f>VLOOKUP(B193, Customer_Info!$A$2:$F$100, 4, FALSE)</f>
        <v>Mobile</v>
      </c>
      <c r="L193">
        <f>VLOOKUP(B193, Customer_Info!$A$2:$F$100, 5, FALSE)</f>
        <v>7334</v>
      </c>
      <c r="M193">
        <f t="shared" si="12"/>
        <v>1</v>
      </c>
      <c r="N193">
        <f t="shared" si="13"/>
        <v>1</v>
      </c>
      <c r="O193">
        <f t="shared" si="14"/>
        <v>1</v>
      </c>
      <c r="P193">
        <f t="shared" si="15"/>
        <v>0</v>
      </c>
      <c r="Q193">
        <f t="shared" si="16"/>
        <v>3</v>
      </c>
      <c r="R193" t="str">
        <f t="shared" si="17"/>
        <v>High Risk</v>
      </c>
    </row>
    <row r="194" spans="1:18">
      <c r="A194" t="s">
        <v>265</v>
      </c>
      <c r="B194" t="s">
        <v>6</v>
      </c>
      <c r="C194" s="1">
        <v>45474.461805555547</v>
      </c>
      <c r="D194">
        <v>7658</v>
      </c>
      <c r="E194" t="s">
        <v>61</v>
      </c>
      <c r="F194" t="s">
        <v>63</v>
      </c>
      <c r="G194" t="s">
        <v>376</v>
      </c>
      <c r="H194" t="s">
        <v>383</v>
      </c>
      <c r="I194" t="s">
        <v>575</v>
      </c>
      <c r="J194" t="str">
        <f>VLOOKUP(B194, Customer_Info!$A$2:$F$100, 3, FALSE)</f>
        <v>India</v>
      </c>
      <c r="K194" t="str">
        <f>VLOOKUP(B194, Customer_Info!$A$2:$F$100, 4, FALSE)</f>
        <v>Web</v>
      </c>
      <c r="L194">
        <f>VLOOKUP(B194, Customer_Info!$A$2:$F$100, 5, FALSE)</f>
        <v>9603</v>
      </c>
      <c r="M194">
        <f t="shared" si="12"/>
        <v>0</v>
      </c>
      <c r="N194">
        <f t="shared" si="13"/>
        <v>1</v>
      </c>
      <c r="O194">
        <f t="shared" si="14"/>
        <v>1</v>
      </c>
      <c r="P194">
        <f t="shared" si="15"/>
        <v>0</v>
      </c>
      <c r="Q194">
        <f t="shared" si="16"/>
        <v>2</v>
      </c>
      <c r="R194" t="str">
        <f t="shared" si="17"/>
        <v>Medium Risk</v>
      </c>
    </row>
    <row r="195" spans="1:18">
      <c r="A195" t="s">
        <v>266</v>
      </c>
      <c r="B195" t="s">
        <v>14</v>
      </c>
      <c r="C195" s="1">
        <v>45497.511805555558</v>
      </c>
      <c r="D195">
        <v>10748</v>
      </c>
      <c r="E195" t="s">
        <v>58</v>
      </c>
      <c r="F195" t="s">
        <v>374</v>
      </c>
      <c r="G195" t="s">
        <v>376</v>
      </c>
      <c r="H195" t="s">
        <v>381</v>
      </c>
      <c r="I195" t="s">
        <v>576</v>
      </c>
      <c r="J195" t="str">
        <f>VLOOKUP(B195, Customer_Info!$A$2:$F$100, 3, FALSE)</f>
        <v>India</v>
      </c>
      <c r="K195" t="str">
        <f>VLOOKUP(B195, Customer_Info!$A$2:$F$100, 4, FALSE)</f>
        <v>Web</v>
      </c>
      <c r="L195">
        <f>VLOOKUP(B195, Customer_Info!$A$2:$F$100, 5, FALSE)</f>
        <v>8265</v>
      </c>
      <c r="M195">
        <f t="shared" ref="M195:M258" si="18">IF(D195&gt;2*L195,1,0)</f>
        <v>0</v>
      </c>
      <c r="N195">
        <f t="shared" ref="N195:N258" si="19">IF(E195&lt;&gt;J195,1,0)</f>
        <v>0</v>
      </c>
      <c r="O195">
        <f t="shared" ref="O195:O258" si="20">IF(F195&lt;&gt;K195,1,0)</f>
        <v>1</v>
      </c>
      <c r="P195">
        <f t="shared" ref="P195:P258" si="21">IF(OR(HOUR(C195)&lt;4,HOUR(C195)&gt;23),1,0)</f>
        <v>0</v>
      </c>
      <c r="Q195">
        <f t="shared" ref="Q195:Q258" si="22">M195+N195+O195+P195</f>
        <v>1</v>
      </c>
      <c r="R195" t="str">
        <f t="shared" ref="R195:R258" si="23">IF(Q195&gt;=3, "High Risk", IF(Q195=2, "Medium Risk", "Low Risk"))</f>
        <v>Low Risk</v>
      </c>
    </row>
    <row r="196" spans="1:18">
      <c r="A196" t="s">
        <v>267</v>
      </c>
      <c r="B196" t="s">
        <v>21</v>
      </c>
      <c r="C196" s="1">
        <v>45482.695138888892</v>
      </c>
      <c r="D196">
        <v>7900</v>
      </c>
      <c r="E196" t="s">
        <v>62</v>
      </c>
      <c r="F196" t="s">
        <v>63</v>
      </c>
      <c r="G196" t="s">
        <v>376</v>
      </c>
      <c r="H196" t="s">
        <v>381</v>
      </c>
      <c r="I196" t="s">
        <v>577</v>
      </c>
      <c r="J196" t="str">
        <f>VLOOKUP(B196, Customer_Info!$A$2:$F$100, 3, FALSE)</f>
        <v>India</v>
      </c>
      <c r="K196" t="str">
        <f>VLOOKUP(B196, Customer_Info!$A$2:$F$100, 4, FALSE)</f>
        <v>Mobile</v>
      </c>
      <c r="L196">
        <f>VLOOKUP(B196, Customer_Info!$A$2:$F$100, 5, FALSE)</f>
        <v>5171</v>
      </c>
      <c r="M196">
        <f t="shared" si="18"/>
        <v>0</v>
      </c>
      <c r="N196">
        <f t="shared" si="19"/>
        <v>1</v>
      </c>
      <c r="O196">
        <f t="shared" si="20"/>
        <v>0</v>
      </c>
      <c r="P196">
        <f t="shared" si="21"/>
        <v>0</v>
      </c>
      <c r="Q196">
        <f t="shared" si="22"/>
        <v>1</v>
      </c>
      <c r="R196" t="str">
        <f t="shared" si="23"/>
        <v>Low Risk</v>
      </c>
    </row>
    <row r="197" spans="1:18">
      <c r="A197" t="s">
        <v>268</v>
      </c>
      <c r="B197" t="s">
        <v>48</v>
      </c>
      <c r="C197" s="1">
        <v>45477.895833333343</v>
      </c>
      <c r="D197">
        <v>10374</v>
      </c>
      <c r="E197" t="s">
        <v>58</v>
      </c>
      <c r="F197" t="s">
        <v>63</v>
      </c>
      <c r="G197" t="s">
        <v>375</v>
      </c>
      <c r="H197" t="s">
        <v>382</v>
      </c>
      <c r="I197" t="s">
        <v>578</v>
      </c>
      <c r="J197" t="str">
        <f>VLOOKUP(B197, Customer_Info!$A$2:$F$100, 3, FALSE)</f>
        <v>USA</v>
      </c>
      <c r="K197" t="str">
        <f>VLOOKUP(B197, Customer_Info!$A$2:$F$100, 4, FALSE)</f>
        <v>Web</v>
      </c>
      <c r="L197">
        <f>VLOOKUP(B197, Customer_Info!$A$2:$F$100, 5, FALSE)</f>
        <v>4047</v>
      </c>
      <c r="M197">
        <f t="shared" si="18"/>
        <v>1</v>
      </c>
      <c r="N197">
        <f t="shared" si="19"/>
        <v>1</v>
      </c>
      <c r="O197">
        <f t="shared" si="20"/>
        <v>1</v>
      </c>
      <c r="P197">
        <f t="shared" si="21"/>
        <v>0</v>
      </c>
      <c r="Q197">
        <f t="shared" si="22"/>
        <v>3</v>
      </c>
      <c r="R197" t="str">
        <f t="shared" si="23"/>
        <v>High Risk</v>
      </c>
    </row>
    <row r="198" spans="1:18">
      <c r="A198" t="s">
        <v>269</v>
      </c>
      <c r="B198" t="s">
        <v>53</v>
      </c>
      <c r="C198" s="1">
        <v>45484.984027777777</v>
      </c>
      <c r="D198">
        <v>15651</v>
      </c>
      <c r="E198" t="s">
        <v>62</v>
      </c>
      <c r="F198" t="s">
        <v>374</v>
      </c>
      <c r="G198" t="s">
        <v>376</v>
      </c>
      <c r="H198" t="s">
        <v>382</v>
      </c>
      <c r="I198" t="s">
        <v>579</v>
      </c>
      <c r="J198" t="str">
        <f>VLOOKUP(B198, Customer_Info!$A$2:$F$100, 3, FALSE)</f>
        <v>Canada</v>
      </c>
      <c r="K198" t="str">
        <f>VLOOKUP(B198, Customer_Info!$A$2:$F$100, 4, FALSE)</f>
        <v>Mobile</v>
      </c>
      <c r="L198">
        <f>VLOOKUP(B198, Customer_Info!$A$2:$F$100, 5, FALSE)</f>
        <v>2189</v>
      </c>
      <c r="M198">
        <f t="shared" si="18"/>
        <v>1</v>
      </c>
      <c r="N198">
        <f t="shared" si="19"/>
        <v>1</v>
      </c>
      <c r="O198">
        <f t="shared" si="20"/>
        <v>1</v>
      </c>
      <c r="P198">
        <f t="shared" si="21"/>
        <v>0</v>
      </c>
      <c r="Q198">
        <f t="shared" si="22"/>
        <v>3</v>
      </c>
      <c r="R198" t="str">
        <f t="shared" si="23"/>
        <v>High Risk</v>
      </c>
    </row>
    <row r="199" spans="1:18">
      <c r="A199" t="s">
        <v>270</v>
      </c>
      <c r="B199" t="s">
        <v>18</v>
      </c>
      <c r="C199" s="1">
        <v>45492.496527777781</v>
      </c>
      <c r="D199">
        <v>19139</v>
      </c>
      <c r="E199" t="s">
        <v>60</v>
      </c>
      <c r="F199" t="s">
        <v>374</v>
      </c>
      <c r="G199" t="s">
        <v>378</v>
      </c>
      <c r="H199" t="s">
        <v>382</v>
      </c>
      <c r="I199" t="s">
        <v>580</v>
      </c>
      <c r="J199" t="str">
        <f>VLOOKUP(B199, Customer_Info!$A$2:$F$100, 3, FALSE)</f>
        <v>UK</v>
      </c>
      <c r="K199" t="str">
        <f>VLOOKUP(B199, Customer_Info!$A$2:$F$100, 4, FALSE)</f>
        <v>Mobile</v>
      </c>
      <c r="L199">
        <f>VLOOKUP(B199, Customer_Info!$A$2:$F$100, 5, FALSE)</f>
        <v>7578</v>
      </c>
      <c r="M199">
        <f t="shared" si="18"/>
        <v>1</v>
      </c>
      <c r="N199">
        <f t="shared" si="19"/>
        <v>0</v>
      </c>
      <c r="O199">
        <f t="shared" si="20"/>
        <v>1</v>
      </c>
      <c r="P199">
        <f t="shared" si="21"/>
        <v>0</v>
      </c>
      <c r="Q199">
        <f t="shared" si="22"/>
        <v>2</v>
      </c>
      <c r="R199" t="str">
        <f t="shared" si="23"/>
        <v>Medium Risk</v>
      </c>
    </row>
    <row r="200" spans="1:18">
      <c r="A200" t="s">
        <v>271</v>
      </c>
      <c r="B200" t="s">
        <v>37</v>
      </c>
      <c r="C200" s="1">
        <v>45496.23541666667</v>
      </c>
      <c r="D200">
        <v>1654</v>
      </c>
      <c r="E200" t="s">
        <v>61</v>
      </c>
      <c r="F200" t="s">
        <v>374</v>
      </c>
      <c r="G200" t="s">
        <v>377</v>
      </c>
      <c r="H200" t="s">
        <v>379</v>
      </c>
      <c r="I200" t="s">
        <v>581</v>
      </c>
      <c r="J200" t="str">
        <f>VLOOKUP(B200, Customer_Info!$A$2:$F$100, 3, FALSE)</f>
        <v>USA</v>
      </c>
      <c r="K200" t="str">
        <f>VLOOKUP(B200, Customer_Info!$A$2:$F$100, 4, FALSE)</f>
        <v>Web</v>
      </c>
      <c r="L200">
        <f>VLOOKUP(B200, Customer_Info!$A$2:$F$100, 5, FALSE)</f>
        <v>6555</v>
      </c>
      <c r="M200">
        <f t="shared" si="18"/>
        <v>0</v>
      </c>
      <c r="N200">
        <f t="shared" si="19"/>
        <v>1</v>
      </c>
      <c r="O200">
        <f t="shared" si="20"/>
        <v>1</v>
      </c>
      <c r="P200">
        <f t="shared" si="21"/>
        <v>0</v>
      </c>
      <c r="Q200">
        <f t="shared" si="22"/>
        <v>2</v>
      </c>
      <c r="R200" t="str">
        <f t="shared" si="23"/>
        <v>Medium Risk</v>
      </c>
    </row>
    <row r="201" spans="1:18">
      <c r="A201" t="s">
        <v>272</v>
      </c>
      <c r="B201" t="s">
        <v>24</v>
      </c>
      <c r="C201" s="1">
        <v>45499.26666666667</v>
      </c>
      <c r="D201">
        <v>4999</v>
      </c>
      <c r="E201" t="s">
        <v>61</v>
      </c>
      <c r="F201" t="s">
        <v>64</v>
      </c>
      <c r="G201" t="s">
        <v>376</v>
      </c>
      <c r="H201" t="s">
        <v>379</v>
      </c>
      <c r="I201" t="s">
        <v>582</v>
      </c>
      <c r="J201" t="str">
        <f>VLOOKUP(B201, Customer_Info!$A$2:$F$100, 3, FALSE)</f>
        <v>India</v>
      </c>
      <c r="K201" t="str">
        <f>VLOOKUP(B201, Customer_Info!$A$2:$F$100, 4, FALSE)</f>
        <v>Mobile</v>
      </c>
      <c r="L201">
        <f>VLOOKUP(B201, Customer_Info!$A$2:$F$100, 5, FALSE)</f>
        <v>2130</v>
      </c>
      <c r="M201">
        <f t="shared" si="18"/>
        <v>1</v>
      </c>
      <c r="N201">
        <f t="shared" si="19"/>
        <v>1</v>
      </c>
      <c r="O201">
        <f t="shared" si="20"/>
        <v>1</v>
      </c>
      <c r="P201">
        <f t="shared" si="21"/>
        <v>0</v>
      </c>
      <c r="Q201">
        <f t="shared" si="22"/>
        <v>3</v>
      </c>
      <c r="R201" t="str">
        <f t="shared" si="23"/>
        <v>High Risk</v>
      </c>
    </row>
    <row r="202" spans="1:18">
      <c r="A202" t="s">
        <v>273</v>
      </c>
      <c r="B202" t="s">
        <v>54</v>
      </c>
      <c r="C202" s="1">
        <v>45484.936805555553</v>
      </c>
      <c r="D202">
        <v>6795</v>
      </c>
      <c r="E202" t="s">
        <v>60</v>
      </c>
      <c r="F202" t="s">
        <v>63</v>
      </c>
      <c r="G202" t="s">
        <v>375</v>
      </c>
      <c r="H202" t="s">
        <v>379</v>
      </c>
      <c r="I202" t="s">
        <v>583</v>
      </c>
      <c r="J202" t="str">
        <f>VLOOKUP(B202, Customer_Info!$A$2:$F$100, 3, FALSE)</f>
        <v>Canada</v>
      </c>
      <c r="K202" t="str">
        <f>VLOOKUP(B202, Customer_Info!$A$2:$F$100, 4, FALSE)</f>
        <v>Mobile</v>
      </c>
      <c r="L202">
        <f>VLOOKUP(B202, Customer_Info!$A$2:$F$100, 5, FALSE)</f>
        <v>9101</v>
      </c>
      <c r="M202">
        <f t="shared" si="18"/>
        <v>0</v>
      </c>
      <c r="N202">
        <f t="shared" si="19"/>
        <v>1</v>
      </c>
      <c r="O202">
        <f t="shared" si="20"/>
        <v>0</v>
      </c>
      <c r="P202">
        <f t="shared" si="21"/>
        <v>0</v>
      </c>
      <c r="Q202">
        <f t="shared" si="22"/>
        <v>1</v>
      </c>
      <c r="R202" t="str">
        <f t="shared" si="23"/>
        <v>Low Risk</v>
      </c>
    </row>
    <row r="203" spans="1:18">
      <c r="A203" t="s">
        <v>274</v>
      </c>
      <c r="B203" t="s">
        <v>31</v>
      </c>
      <c r="C203" s="1">
        <v>45495.667361111111</v>
      </c>
      <c r="D203">
        <v>12683</v>
      </c>
      <c r="E203" t="s">
        <v>58</v>
      </c>
      <c r="F203" t="s">
        <v>64</v>
      </c>
      <c r="G203" t="s">
        <v>376</v>
      </c>
      <c r="H203" t="s">
        <v>381</v>
      </c>
      <c r="I203" t="s">
        <v>584</v>
      </c>
      <c r="J203" t="str">
        <f>VLOOKUP(B203, Customer_Info!$A$2:$F$100, 3, FALSE)</f>
        <v>Canada</v>
      </c>
      <c r="K203" t="str">
        <f>VLOOKUP(B203, Customer_Info!$A$2:$F$100, 4, FALSE)</f>
        <v>Mobile</v>
      </c>
      <c r="L203">
        <f>VLOOKUP(B203, Customer_Info!$A$2:$F$100, 5, FALSE)</f>
        <v>8949</v>
      </c>
      <c r="M203">
        <f t="shared" si="18"/>
        <v>0</v>
      </c>
      <c r="N203">
        <f t="shared" si="19"/>
        <v>1</v>
      </c>
      <c r="O203">
        <f t="shared" si="20"/>
        <v>1</v>
      </c>
      <c r="P203">
        <f t="shared" si="21"/>
        <v>0</v>
      </c>
      <c r="Q203">
        <f t="shared" si="22"/>
        <v>2</v>
      </c>
      <c r="R203" t="str">
        <f t="shared" si="23"/>
        <v>Medium Risk</v>
      </c>
    </row>
    <row r="204" spans="1:18">
      <c r="A204" t="s">
        <v>275</v>
      </c>
      <c r="B204" t="s">
        <v>51</v>
      </c>
      <c r="C204" s="1">
        <v>45503.395138888889</v>
      </c>
      <c r="D204">
        <v>13374</v>
      </c>
      <c r="E204" t="s">
        <v>60</v>
      </c>
      <c r="F204" t="s">
        <v>64</v>
      </c>
      <c r="G204" t="s">
        <v>378</v>
      </c>
      <c r="H204" t="s">
        <v>382</v>
      </c>
      <c r="I204" t="s">
        <v>585</v>
      </c>
      <c r="J204" t="str">
        <f>VLOOKUP(B204, Customer_Info!$A$2:$F$100, 3, FALSE)</f>
        <v>Canada</v>
      </c>
      <c r="K204" t="str">
        <f>VLOOKUP(B204, Customer_Info!$A$2:$F$100, 4, FALSE)</f>
        <v>Web</v>
      </c>
      <c r="L204">
        <f>VLOOKUP(B204, Customer_Info!$A$2:$F$100, 5, FALSE)</f>
        <v>2975</v>
      </c>
      <c r="M204">
        <f t="shared" si="18"/>
        <v>1</v>
      </c>
      <c r="N204">
        <f t="shared" si="19"/>
        <v>1</v>
      </c>
      <c r="O204">
        <f t="shared" si="20"/>
        <v>0</v>
      </c>
      <c r="P204">
        <f t="shared" si="21"/>
        <v>0</v>
      </c>
      <c r="Q204">
        <f t="shared" si="22"/>
        <v>2</v>
      </c>
      <c r="R204" t="str">
        <f t="shared" si="23"/>
        <v>Medium Risk</v>
      </c>
    </row>
    <row r="205" spans="1:18">
      <c r="A205" t="s">
        <v>276</v>
      </c>
      <c r="B205" t="s">
        <v>10</v>
      </c>
      <c r="C205" s="1">
        <v>45496.337500000001</v>
      </c>
      <c r="D205">
        <v>18532</v>
      </c>
      <c r="E205" t="s">
        <v>62</v>
      </c>
      <c r="F205" t="s">
        <v>63</v>
      </c>
      <c r="G205" t="s">
        <v>376</v>
      </c>
      <c r="H205" t="s">
        <v>383</v>
      </c>
      <c r="I205" t="s">
        <v>586</v>
      </c>
      <c r="J205" t="str">
        <f>VLOOKUP(B205, Customer_Info!$A$2:$F$100, 3, FALSE)</f>
        <v>UK</v>
      </c>
      <c r="K205" t="str">
        <f>VLOOKUP(B205, Customer_Info!$A$2:$F$100, 4, FALSE)</f>
        <v>Web</v>
      </c>
      <c r="L205">
        <f>VLOOKUP(B205, Customer_Info!$A$2:$F$100, 5, FALSE)</f>
        <v>7191</v>
      </c>
      <c r="M205">
        <f t="shared" si="18"/>
        <v>1</v>
      </c>
      <c r="N205">
        <f t="shared" si="19"/>
        <v>1</v>
      </c>
      <c r="O205">
        <f t="shared" si="20"/>
        <v>1</v>
      </c>
      <c r="P205">
        <f t="shared" si="21"/>
        <v>0</v>
      </c>
      <c r="Q205">
        <f t="shared" si="22"/>
        <v>3</v>
      </c>
      <c r="R205" t="str">
        <f t="shared" si="23"/>
        <v>High Risk</v>
      </c>
    </row>
    <row r="206" spans="1:18">
      <c r="A206" t="s">
        <v>277</v>
      </c>
      <c r="B206" t="s">
        <v>53</v>
      </c>
      <c r="C206" s="1">
        <v>45494.396527777782</v>
      </c>
      <c r="D206">
        <v>6039</v>
      </c>
      <c r="E206" t="s">
        <v>62</v>
      </c>
      <c r="F206" t="s">
        <v>373</v>
      </c>
      <c r="G206" t="s">
        <v>376</v>
      </c>
      <c r="H206" t="s">
        <v>379</v>
      </c>
      <c r="I206" t="s">
        <v>587</v>
      </c>
      <c r="J206" t="str">
        <f>VLOOKUP(B206, Customer_Info!$A$2:$F$100, 3, FALSE)</f>
        <v>Canada</v>
      </c>
      <c r="K206" t="str">
        <f>VLOOKUP(B206, Customer_Info!$A$2:$F$100, 4, FALSE)</f>
        <v>Mobile</v>
      </c>
      <c r="L206">
        <f>VLOOKUP(B206, Customer_Info!$A$2:$F$100, 5, FALSE)</f>
        <v>2189</v>
      </c>
      <c r="M206">
        <f t="shared" si="18"/>
        <v>1</v>
      </c>
      <c r="N206">
        <f t="shared" si="19"/>
        <v>1</v>
      </c>
      <c r="O206">
        <f t="shared" si="20"/>
        <v>1</v>
      </c>
      <c r="P206">
        <f t="shared" si="21"/>
        <v>0</v>
      </c>
      <c r="Q206">
        <f t="shared" si="22"/>
        <v>3</v>
      </c>
      <c r="R206" t="str">
        <f t="shared" si="23"/>
        <v>High Risk</v>
      </c>
    </row>
    <row r="207" spans="1:18">
      <c r="A207" t="s">
        <v>278</v>
      </c>
      <c r="B207" t="s">
        <v>13</v>
      </c>
      <c r="C207" s="1">
        <v>45474.784722222219</v>
      </c>
      <c r="D207">
        <v>10137</v>
      </c>
      <c r="E207" t="s">
        <v>58</v>
      </c>
      <c r="F207" t="s">
        <v>63</v>
      </c>
      <c r="G207" t="s">
        <v>375</v>
      </c>
      <c r="H207" t="s">
        <v>379</v>
      </c>
      <c r="I207" t="s">
        <v>588</v>
      </c>
      <c r="J207" t="str">
        <f>VLOOKUP(B207, Customer_Info!$A$2:$F$100, 3, FALSE)</f>
        <v>Bangladesh</v>
      </c>
      <c r="K207" t="str">
        <f>VLOOKUP(B207, Customer_Info!$A$2:$F$100, 4, FALSE)</f>
        <v>Mobile</v>
      </c>
      <c r="L207">
        <f>VLOOKUP(B207, Customer_Info!$A$2:$F$100, 5, FALSE)</f>
        <v>7734</v>
      </c>
      <c r="M207">
        <f t="shared" si="18"/>
        <v>0</v>
      </c>
      <c r="N207">
        <f t="shared" si="19"/>
        <v>1</v>
      </c>
      <c r="O207">
        <f t="shared" si="20"/>
        <v>0</v>
      </c>
      <c r="P207">
        <f t="shared" si="21"/>
        <v>0</v>
      </c>
      <c r="Q207">
        <f t="shared" si="22"/>
        <v>1</v>
      </c>
      <c r="R207" t="str">
        <f t="shared" si="23"/>
        <v>Low Risk</v>
      </c>
    </row>
    <row r="208" spans="1:18">
      <c r="A208" t="s">
        <v>279</v>
      </c>
      <c r="B208" t="s">
        <v>53</v>
      </c>
      <c r="C208" s="1">
        <v>45478.234722222223</v>
      </c>
      <c r="D208">
        <v>16086</v>
      </c>
      <c r="E208" t="s">
        <v>60</v>
      </c>
      <c r="F208" t="s">
        <v>373</v>
      </c>
      <c r="G208" t="s">
        <v>378</v>
      </c>
      <c r="H208" t="s">
        <v>381</v>
      </c>
      <c r="I208" t="s">
        <v>589</v>
      </c>
      <c r="J208" t="str">
        <f>VLOOKUP(B208, Customer_Info!$A$2:$F$100, 3, FALSE)</f>
        <v>Canada</v>
      </c>
      <c r="K208" t="str">
        <f>VLOOKUP(B208, Customer_Info!$A$2:$F$100, 4, FALSE)</f>
        <v>Mobile</v>
      </c>
      <c r="L208">
        <f>VLOOKUP(B208, Customer_Info!$A$2:$F$100, 5, FALSE)</f>
        <v>2189</v>
      </c>
      <c r="M208">
        <f t="shared" si="18"/>
        <v>1</v>
      </c>
      <c r="N208">
        <f t="shared" si="19"/>
        <v>1</v>
      </c>
      <c r="O208">
        <f t="shared" si="20"/>
        <v>1</v>
      </c>
      <c r="P208">
        <f t="shared" si="21"/>
        <v>0</v>
      </c>
      <c r="Q208">
        <f t="shared" si="22"/>
        <v>3</v>
      </c>
      <c r="R208" t="str">
        <f t="shared" si="23"/>
        <v>High Risk</v>
      </c>
    </row>
    <row r="209" spans="1:18">
      <c r="A209" t="s">
        <v>280</v>
      </c>
      <c r="B209" t="s">
        <v>18</v>
      </c>
      <c r="C209" s="1">
        <v>45487.390972222223</v>
      </c>
      <c r="D209">
        <v>3057</v>
      </c>
      <c r="E209" t="s">
        <v>62</v>
      </c>
      <c r="F209" t="s">
        <v>373</v>
      </c>
      <c r="G209" t="s">
        <v>376</v>
      </c>
      <c r="H209" t="s">
        <v>383</v>
      </c>
      <c r="I209" t="s">
        <v>590</v>
      </c>
      <c r="J209" t="str">
        <f>VLOOKUP(B209, Customer_Info!$A$2:$F$100, 3, FALSE)</f>
        <v>UK</v>
      </c>
      <c r="K209" t="str">
        <f>VLOOKUP(B209, Customer_Info!$A$2:$F$100, 4, FALSE)</f>
        <v>Mobile</v>
      </c>
      <c r="L209">
        <f>VLOOKUP(B209, Customer_Info!$A$2:$F$100, 5, FALSE)</f>
        <v>7578</v>
      </c>
      <c r="M209">
        <f t="shared" si="18"/>
        <v>0</v>
      </c>
      <c r="N209">
        <f t="shared" si="19"/>
        <v>1</v>
      </c>
      <c r="O209">
        <f t="shared" si="20"/>
        <v>1</v>
      </c>
      <c r="P209">
        <f t="shared" si="21"/>
        <v>0</v>
      </c>
      <c r="Q209">
        <f t="shared" si="22"/>
        <v>2</v>
      </c>
      <c r="R209" t="str">
        <f t="shared" si="23"/>
        <v>Medium Risk</v>
      </c>
    </row>
    <row r="210" spans="1:18">
      <c r="A210" t="s">
        <v>281</v>
      </c>
      <c r="B210" t="s">
        <v>10</v>
      </c>
      <c r="C210" s="1">
        <v>45484.084722222222</v>
      </c>
      <c r="D210">
        <v>6092</v>
      </c>
      <c r="E210" t="s">
        <v>60</v>
      </c>
      <c r="F210" t="s">
        <v>64</v>
      </c>
      <c r="G210" t="s">
        <v>378</v>
      </c>
      <c r="H210" t="s">
        <v>383</v>
      </c>
      <c r="I210" t="s">
        <v>591</v>
      </c>
      <c r="J210" t="str">
        <f>VLOOKUP(B210, Customer_Info!$A$2:$F$100, 3, FALSE)</f>
        <v>UK</v>
      </c>
      <c r="K210" t="str">
        <f>VLOOKUP(B210, Customer_Info!$A$2:$F$100, 4, FALSE)</f>
        <v>Web</v>
      </c>
      <c r="L210">
        <f>VLOOKUP(B210, Customer_Info!$A$2:$F$100, 5, FALSE)</f>
        <v>7191</v>
      </c>
      <c r="M210">
        <f t="shared" si="18"/>
        <v>0</v>
      </c>
      <c r="N210">
        <f t="shared" si="19"/>
        <v>0</v>
      </c>
      <c r="O210">
        <f t="shared" si="20"/>
        <v>0</v>
      </c>
      <c r="P210">
        <f t="shared" si="21"/>
        <v>1</v>
      </c>
      <c r="Q210">
        <f t="shared" si="22"/>
        <v>1</v>
      </c>
      <c r="R210" t="str">
        <f t="shared" si="23"/>
        <v>Low Risk</v>
      </c>
    </row>
    <row r="211" spans="1:18">
      <c r="A211" t="s">
        <v>282</v>
      </c>
      <c r="B211" t="s">
        <v>26</v>
      </c>
      <c r="C211" s="1">
        <v>45492.404166666667</v>
      </c>
      <c r="D211">
        <v>16982</v>
      </c>
      <c r="E211" t="s">
        <v>59</v>
      </c>
      <c r="F211" t="s">
        <v>64</v>
      </c>
      <c r="G211" t="s">
        <v>376</v>
      </c>
      <c r="H211" t="s">
        <v>382</v>
      </c>
      <c r="I211" t="s">
        <v>592</v>
      </c>
      <c r="J211" t="str">
        <f>VLOOKUP(B211, Customer_Info!$A$2:$F$100, 3, FALSE)</f>
        <v>Canada</v>
      </c>
      <c r="K211" t="str">
        <f>VLOOKUP(B211, Customer_Info!$A$2:$F$100, 4, FALSE)</f>
        <v>Web</v>
      </c>
      <c r="L211">
        <f>VLOOKUP(B211, Customer_Info!$A$2:$F$100, 5, FALSE)</f>
        <v>9476</v>
      </c>
      <c r="M211">
        <f t="shared" si="18"/>
        <v>0</v>
      </c>
      <c r="N211">
        <f t="shared" si="19"/>
        <v>0</v>
      </c>
      <c r="O211">
        <f t="shared" si="20"/>
        <v>0</v>
      </c>
      <c r="P211">
        <f t="shared" si="21"/>
        <v>0</v>
      </c>
      <c r="Q211">
        <f t="shared" si="22"/>
        <v>0</v>
      </c>
      <c r="R211" t="str">
        <f t="shared" si="23"/>
        <v>Low Risk</v>
      </c>
    </row>
    <row r="212" spans="1:18">
      <c r="A212" t="s">
        <v>283</v>
      </c>
      <c r="B212" t="s">
        <v>41</v>
      </c>
      <c r="C212" s="1">
        <v>45485.072916666657</v>
      </c>
      <c r="D212">
        <v>2700</v>
      </c>
      <c r="E212" t="s">
        <v>62</v>
      </c>
      <c r="F212" t="s">
        <v>373</v>
      </c>
      <c r="G212" t="s">
        <v>376</v>
      </c>
      <c r="H212" t="s">
        <v>380</v>
      </c>
      <c r="I212" t="s">
        <v>593</v>
      </c>
      <c r="J212" t="str">
        <f>VLOOKUP(B212, Customer_Info!$A$2:$F$100, 3, FALSE)</f>
        <v>Canada</v>
      </c>
      <c r="K212" t="str">
        <f>VLOOKUP(B212, Customer_Info!$A$2:$F$100, 4, FALSE)</f>
        <v>Mobile</v>
      </c>
      <c r="L212">
        <f>VLOOKUP(B212, Customer_Info!$A$2:$F$100, 5, FALSE)</f>
        <v>6843</v>
      </c>
      <c r="M212">
        <f t="shared" si="18"/>
        <v>0</v>
      </c>
      <c r="N212">
        <f t="shared" si="19"/>
        <v>1</v>
      </c>
      <c r="O212">
        <f t="shared" si="20"/>
        <v>1</v>
      </c>
      <c r="P212">
        <f t="shared" si="21"/>
        <v>1</v>
      </c>
      <c r="Q212">
        <f t="shared" si="22"/>
        <v>3</v>
      </c>
      <c r="R212" t="str">
        <f t="shared" si="23"/>
        <v>High Risk</v>
      </c>
    </row>
    <row r="213" spans="1:18">
      <c r="A213" t="s">
        <v>284</v>
      </c>
      <c r="B213" t="s">
        <v>20</v>
      </c>
      <c r="C213" s="1">
        <v>45487.935416666667</v>
      </c>
      <c r="D213">
        <v>14672</v>
      </c>
      <c r="E213" t="s">
        <v>58</v>
      </c>
      <c r="F213" t="s">
        <v>64</v>
      </c>
      <c r="G213" t="s">
        <v>376</v>
      </c>
      <c r="H213" t="s">
        <v>380</v>
      </c>
      <c r="I213" t="s">
        <v>594</v>
      </c>
      <c r="J213" t="str">
        <f>VLOOKUP(B213, Customer_Info!$A$2:$F$100, 3, FALSE)</f>
        <v>UK</v>
      </c>
      <c r="K213" t="str">
        <f>VLOOKUP(B213, Customer_Info!$A$2:$F$100, 4, FALSE)</f>
        <v>Web</v>
      </c>
      <c r="L213">
        <f>VLOOKUP(B213, Customer_Info!$A$2:$F$100, 5, FALSE)</f>
        <v>5444</v>
      </c>
      <c r="M213">
        <f t="shared" si="18"/>
        <v>1</v>
      </c>
      <c r="N213">
        <f t="shared" si="19"/>
        <v>1</v>
      </c>
      <c r="O213">
        <f t="shared" si="20"/>
        <v>0</v>
      </c>
      <c r="P213">
        <f t="shared" si="21"/>
        <v>0</v>
      </c>
      <c r="Q213">
        <f t="shared" si="22"/>
        <v>2</v>
      </c>
      <c r="R213" t="str">
        <f t="shared" si="23"/>
        <v>Medium Risk</v>
      </c>
    </row>
    <row r="214" spans="1:18">
      <c r="A214" t="s">
        <v>285</v>
      </c>
      <c r="B214" t="s">
        <v>35</v>
      </c>
      <c r="C214" s="1">
        <v>45500.466666666667</v>
      </c>
      <c r="D214">
        <v>3461</v>
      </c>
      <c r="E214" t="s">
        <v>62</v>
      </c>
      <c r="F214" t="s">
        <v>64</v>
      </c>
      <c r="G214" t="s">
        <v>377</v>
      </c>
      <c r="H214" t="s">
        <v>381</v>
      </c>
      <c r="I214" t="s">
        <v>595</v>
      </c>
      <c r="J214" t="str">
        <f>VLOOKUP(B214, Customer_Info!$A$2:$F$100, 3, FALSE)</f>
        <v>USA</v>
      </c>
      <c r="K214" t="str">
        <f>VLOOKUP(B214, Customer_Info!$A$2:$F$100, 4, FALSE)</f>
        <v>Mobile</v>
      </c>
      <c r="L214">
        <f>VLOOKUP(B214, Customer_Info!$A$2:$F$100, 5, FALSE)</f>
        <v>8420</v>
      </c>
      <c r="M214">
        <f t="shared" si="18"/>
        <v>0</v>
      </c>
      <c r="N214">
        <f t="shared" si="19"/>
        <v>0</v>
      </c>
      <c r="O214">
        <f t="shared" si="20"/>
        <v>1</v>
      </c>
      <c r="P214">
        <f t="shared" si="21"/>
        <v>0</v>
      </c>
      <c r="Q214">
        <f t="shared" si="22"/>
        <v>1</v>
      </c>
      <c r="R214" t="str">
        <f t="shared" si="23"/>
        <v>Low Risk</v>
      </c>
    </row>
    <row r="215" spans="1:18">
      <c r="A215" t="s">
        <v>286</v>
      </c>
      <c r="B215" t="s">
        <v>30</v>
      </c>
      <c r="C215" s="1">
        <v>45490.794444444437</v>
      </c>
      <c r="D215">
        <v>14707</v>
      </c>
      <c r="E215" t="s">
        <v>61</v>
      </c>
      <c r="F215" t="s">
        <v>63</v>
      </c>
      <c r="G215" t="s">
        <v>378</v>
      </c>
      <c r="H215" t="s">
        <v>380</v>
      </c>
      <c r="I215" t="s">
        <v>596</v>
      </c>
      <c r="J215" t="str">
        <f>VLOOKUP(B215, Customer_Info!$A$2:$F$100, 3, FALSE)</f>
        <v>India</v>
      </c>
      <c r="K215" t="str">
        <f>VLOOKUP(B215, Customer_Info!$A$2:$F$100, 4, FALSE)</f>
        <v>Mobile</v>
      </c>
      <c r="L215">
        <f>VLOOKUP(B215, Customer_Info!$A$2:$F$100, 5, FALSE)</f>
        <v>9581</v>
      </c>
      <c r="M215">
        <f t="shared" si="18"/>
        <v>0</v>
      </c>
      <c r="N215">
        <f t="shared" si="19"/>
        <v>1</v>
      </c>
      <c r="O215">
        <f t="shared" si="20"/>
        <v>0</v>
      </c>
      <c r="P215">
        <f t="shared" si="21"/>
        <v>0</v>
      </c>
      <c r="Q215">
        <f t="shared" si="22"/>
        <v>1</v>
      </c>
      <c r="R215" t="str">
        <f t="shared" si="23"/>
        <v>Low Risk</v>
      </c>
    </row>
    <row r="216" spans="1:18">
      <c r="A216" t="s">
        <v>287</v>
      </c>
      <c r="B216" t="s">
        <v>24</v>
      </c>
      <c r="C216" s="1">
        <v>45495.538194444453</v>
      </c>
      <c r="D216">
        <v>12469</v>
      </c>
      <c r="E216" t="s">
        <v>59</v>
      </c>
      <c r="F216" t="s">
        <v>64</v>
      </c>
      <c r="G216" t="s">
        <v>376</v>
      </c>
      <c r="H216" t="s">
        <v>381</v>
      </c>
      <c r="I216" t="s">
        <v>597</v>
      </c>
      <c r="J216" t="str">
        <f>VLOOKUP(B216, Customer_Info!$A$2:$F$100, 3, FALSE)</f>
        <v>India</v>
      </c>
      <c r="K216" t="str">
        <f>VLOOKUP(B216, Customer_Info!$A$2:$F$100, 4, FALSE)</f>
        <v>Mobile</v>
      </c>
      <c r="L216">
        <f>VLOOKUP(B216, Customer_Info!$A$2:$F$100, 5, FALSE)</f>
        <v>2130</v>
      </c>
      <c r="M216">
        <f t="shared" si="18"/>
        <v>1</v>
      </c>
      <c r="N216">
        <f t="shared" si="19"/>
        <v>1</v>
      </c>
      <c r="O216">
        <f t="shared" si="20"/>
        <v>1</v>
      </c>
      <c r="P216">
        <f t="shared" si="21"/>
        <v>0</v>
      </c>
      <c r="Q216">
        <f t="shared" si="22"/>
        <v>3</v>
      </c>
      <c r="R216" t="str">
        <f t="shared" si="23"/>
        <v>High Risk</v>
      </c>
    </row>
    <row r="217" spans="1:18">
      <c r="A217" t="s">
        <v>288</v>
      </c>
      <c r="B217" t="s">
        <v>33</v>
      </c>
      <c r="C217" s="1">
        <v>45499.188888888893</v>
      </c>
      <c r="D217">
        <v>3369</v>
      </c>
      <c r="E217" t="s">
        <v>59</v>
      </c>
      <c r="F217" t="s">
        <v>64</v>
      </c>
      <c r="G217" t="s">
        <v>376</v>
      </c>
      <c r="H217" t="s">
        <v>382</v>
      </c>
      <c r="I217" t="s">
        <v>598</v>
      </c>
      <c r="J217" t="str">
        <f>VLOOKUP(B217, Customer_Info!$A$2:$F$100, 3, FALSE)</f>
        <v>India</v>
      </c>
      <c r="K217" t="str">
        <f>VLOOKUP(B217, Customer_Info!$A$2:$F$100, 4, FALSE)</f>
        <v>Web</v>
      </c>
      <c r="L217">
        <f>VLOOKUP(B217, Customer_Info!$A$2:$F$100, 5, FALSE)</f>
        <v>7311</v>
      </c>
      <c r="M217">
        <f t="shared" si="18"/>
        <v>0</v>
      </c>
      <c r="N217">
        <f t="shared" si="19"/>
        <v>1</v>
      </c>
      <c r="O217">
        <f t="shared" si="20"/>
        <v>0</v>
      </c>
      <c r="P217">
        <f t="shared" si="21"/>
        <v>0</v>
      </c>
      <c r="Q217">
        <f t="shared" si="22"/>
        <v>1</v>
      </c>
      <c r="R217" t="str">
        <f t="shared" si="23"/>
        <v>Low Risk</v>
      </c>
    </row>
    <row r="218" spans="1:18">
      <c r="A218" t="s">
        <v>289</v>
      </c>
      <c r="B218" t="s">
        <v>17</v>
      </c>
      <c r="C218" s="1">
        <v>45498.162499999999</v>
      </c>
      <c r="D218">
        <v>17840</v>
      </c>
      <c r="E218" t="s">
        <v>58</v>
      </c>
      <c r="F218" t="s">
        <v>64</v>
      </c>
      <c r="G218" t="s">
        <v>377</v>
      </c>
      <c r="H218" t="s">
        <v>382</v>
      </c>
      <c r="I218" t="s">
        <v>599</v>
      </c>
      <c r="J218" t="str">
        <f>VLOOKUP(B218, Customer_Info!$A$2:$F$100, 3, FALSE)</f>
        <v>USA</v>
      </c>
      <c r="K218" t="str">
        <f>VLOOKUP(B218, Customer_Info!$A$2:$F$100, 4, FALSE)</f>
        <v>Web</v>
      </c>
      <c r="L218">
        <f>VLOOKUP(B218, Customer_Info!$A$2:$F$100, 5, FALSE)</f>
        <v>6426</v>
      </c>
      <c r="M218">
        <f t="shared" si="18"/>
        <v>1</v>
      </c>
      <c r="N218">
        <f t="shared" si="19"/>
        <v>1</v>
      </c>
      <c r="O218">
        <f t="shared" si="20"/>
        <v>0</v>
      </c>
      <c r="P218">
        <f t="shared" si="21"/>
        <v>1</v>
      </c>
      <c r="Q218">
        <f t="shared" si="22"/>
        <v>3</v>
      </c>
      <c r="R218" t="str">
        <f t="shared" si="23"/>
        <v>High Risk</v>
      </c>
    </row>
    <row r="219" spans="1:18">
      <c r="A219" t="s">
        <v>290</v>
      </c>
      <c r="B219" t="s">
        <v>40</v>
      </c>
      <c r="C219" s="1">
        <v>45489.644444444442</v>
      </c>
      <c r="D219">
        <v>14492</v>
      </c>
      <c r="E219" t="s">
        <v>59</v>
      </c>
      <c r="F219" t="s">
        <v>373</v>
      </c>
      <c r="G219" t="s">
        <v>375</v>
      </c>
      <c r="H219" t="s">
        <v>383</v>
      </c>
      <c r="I219" t="s">
        <v>600</v>
      </c>
      <c r="J219" t="str">
        <f>VLOOKUP(B219, Customer_Info!$A$2:$F$100, 3, FALSE)</f>
        <v>India</v>
      </c>
      <c r="K219" t="str">
        <f>VLOOKUP(B219, Customer_Info!$A$2:$F$100, 4, FALSE)</f>
        <v>Mobile</v>
      </c>
      <c r="L219">
        <f>VLOOKUP(B219, Customer_Info!$A$2:$F$100, 5, FALSE)</f>
        <v>8396</v>
      </c>
      <c r="M219">
        <f t="shared" si="18"/>
        <v>0</v>
      </c>
      <c r="N219">
        <f t="shared" si="19"/>
        <v>1</v>
      </c>
      <c r="O219">
        <f t="shared" si="20"/>
        <v>1</v>
      </c>
      <c r="P219">
        <f t="shared" si="21"/>
        <v>0</v>
      </c>
      <c r="Q219">
        <f t="shared" si="22"/>
        <v>2</v>
      </c>
      <c r="R219" t="str">
        <f t="shared" si="23"/>
        <v>Medium Risk</v>
      </c>
    </row>
    <row r="220" spans="1:18">
      <c r="A220" t="s">
        <v>291</v>
      </c>
      <c r="B220" t="s">
        <v>5</v>
      </c>
      <c r="C220" s="1">
        <v>45493.364583333343</v>
      </c>
      <c r="D220">
        <v>6199</v>
      </c>
      <c r="E220" t="s">
        <v>60</v>
      </c>
      <c r="F220" t="s">
        <v>64</v>
      </c>
      <c r="G220" t="s">
        <v>377</v>
      </c>
      <c r="H220" t="s">
        <v>381</v>
      </c>
      <c r="I220" t="s">
        <v>601</v>
      </c>
      <c r="J220" t="str">
        <f>VLOOKUP(B220, Customer_Info!$A$2:$F$100, 3, FALSE)</f>
        <v>India</v>
      </c>
      <c r="K220" t="str">
        <f>VLOOKUP(B220, Customer_Info!$A$2:$F$100, 4, FALSE)</f>
        <v>Mobile</v>
      </c>
      <c r="L220">
        <f>VLOOKUP(B220, Customer_Info!$A$2:$F$100, 5, FALSE)</f>
        <v>9270</v>
      </c>
      <c r="M220">
        <f t="shared" si="18"/>
        <v>0</v>
      </c>
      <c r="N220">
        <f t="shared" si="19"/>
        <v>1</v>
      </c>
      <c r="O220">
        <f t="shared" si="20"/>
        <v>1</v>
      </c>
      <c r="P220">
        <f t="shared" si="21"/>
        <v>0</v>
      </c>
      <c r="Q220">
        <f t="shared" si="22"/>
        <v>2</v>
      </c>
      <c r="R220" t="str">
        <f t="shared" si="23"/>
        <v>Medium Risk</v>
      </c>
    </row>
    <row r="221" spans="1:18">
      <c r="A221" t="s">
        <v>292</v>
      </c>
      <c r="B221" t="s">
        <v>51</v>
      </c>
      <c r="C221" s="1">
        <v>45499.048611111109</v>
      </c>
      <c r="D221">
        <v>4487</v>
      </c>
      <c r="E221" t="s">
        <v>62</v>
      </c>
      <c r="F221" t="s">
        <v>64</v>
      </c>
      <c r="G221" t="s">
        <v>376</v>
      </c>
      <c r="H221" t="s">
        <v>383</v>
      </c>
      <c r="I221" t="s">
        <v>602</v>
      </c>
      <c r="J221" t="str">
        <f>VLOOKUP(B221, Customer_Info!$A$2:$F$100, 3, FALSE)</f>
        <v>Canada</v>
      </c>
      <c r="K221" t="str">
        <f>VLOOKUP(B221, Customer_Info!$A$2:$F$100, 4, FALSE)</f>
        <v>Web</v>
      </c>
      <c r="L221">
        <f>VLOOKUP(B221, Customer_Info!$A$2:$F$100, 5, FALSE)</f>
        <v>2975</v>
      </c>
      <c r="M221">
        <f t="shared" si="18"/>
        <v>0</v>
      </c>
      <c r="N221">
        <f t="shared" si="19"/>
        <v>1</v>
      </c>
      <c r="O221">
        <f t="shared" si="20"/>
        <v>0</v>
      </c>
      <c r="P221">
        <f t="shared" si="21"/>
        <v>1</v>
      </c>
      <c r="Q221">
        <f t="shared" si="22"/>
        <v>2</v>
      </c>
      <c r="R221" t="str">
        <f t="shared" si="23"/>
        <v>Medium Risk</v>
      </c>
    </row>
    <row r="222" spans="1:18">
      <c r="A222" t="s">
        <v>293</v>
      </c>
      <c r="B222" t="s">
        <v>31</v>
      </c>
      <c r="C222" s="1">
        <v>45489.054166666669</v>
      </c>
      <c r="D222">
        <v>13946</v>
      </c>
      <c r="E222" t="s">
        <v>58</v>
      </c>
      <c r="F222" t="s">
        <v>374</v>
      </c>
      <c r="G222" t="s">
        <v>377</v>
      </c>
      <c r="H222" t="s">
        <v>379</v>
      </c>
      <c r="I222" t="s">
        <v>603</v>
      </c>
      <c r="J222" t="str">
        <f>VLOOKUP(B222, Customer_Info!$A$2:$F$100, 3, FALSE)</f>
        <v>Canada</v>
      </c>
      <c r="K222" t="str">
        <f>VLOOKUP(B222, Customer_Info!$A$2:$F$100, 4, FALSE)</f>
        <v>Mobile</v>
      </c>
      <c r="L222">
        <f>VLOOKUP(B222, Customer_Info!$A$2:$F$100, 5, FALSE)</f>
        <v>8949</v>
      </c>
      <c r="M222">
        <f t="shared" si="18"/>
        <v>0</v>
      </c>
      <c r="N222">
        <f t="shared" si="19"/>
        <v>1</v>
      </c>
      <c r="O222">
        <f t="shared" si="20"/>
        <v>1</v>
      </c>
      <c r="P222">
        <f t="shared" si="21"/>
        <v>1</v>
      </c>
      <c r="Q222">
        <f t="shared" si="22"/>
        <v>3</v>
      </c>
      <c r="R222" t="str">
        <f t="shared" si="23"/>
        <v>High Risk</v>
      </c>
    </row>
    <row r="223" spans="1:18">
      <c r="A223" t="s">
        <v>294</v>
      </c>
      <c r="B223" t="s">
        <v>40</v>
      </c>
      <c r="C223" s="1">
        <v>45490.011111111111</v>
      </c>
      <c r="D223">
        <v>1718</v>
      </c>
      <c r="E223" t="s">
        <v>59</v>
      </c>
      <c r="F223" t="s">
        <v>63</v>
      </c>
      <c r="G223" t="s">
        <v>375</v>
      </c>
      <c r="H223" t="s">
        <v>383</v>
      </c>
      <c r="I223" t="s">
        <v>604</v>
      </c>
      <c r="J223" t="str">
        <f>VLOOKUP(B223, Customer_Info!$A$2:$F$100, 3, FALSE)</f>
        <v>India</v>
      </c>
      <c r="K223" t="str">
        <f>VLOOKUP(B223, Customer_Info!$A$2:$F$100, 4, FALSE)</f>
        <v>Mobile</v>
      </c>
      <c r="L223">
        <f>VLOOKUP(B223, Customer_Info!$A$2:$F$100, 5, FALSE)</f>
        <v>8396</v>
      </c>
      <c r="M223">
        <f t="shared" si="18"/>
        <v>0</v>
      </c>
      <c r="N223">
        <f t="shared" si="19"/>
        <v>1</v>
      </c>
      <c r="O223">
        <f t="shared" si="20"/>
        <v>0</v>
      </c>
      <c r="P223">
        <f t="shared" si="21"/>
        <v>1</v>
      </c>
      <c r="Q223">
        <f t="shared" si="22"/>
        <v>2</v>
      </c>
      <c r="R223" t="str">
        <f t="shared" si="23"/>
        <v>Medium Risk</v>
      </c>
    </row>
    <row r="224" spans="1:18">
      <c r="A224" t="s">
        <v>295</v>
      </c>
      <c r="B224" t="s">
        <v>42</v>
      </c>
      <c r="C224" s="1">
        <v>45494.65</v>
      </c>
      <c r="D224">
        <v>5235</v>
      </c>
      <c r="E224" t="s">
        <v>59</v>
      </c>
      <c r="F224" t="s">
        <v>374</v>
      </c>
      <c r="G224" t="s">
        <v>378</v>
      </c>
      <c r="H224" t="s">
        <v>380</v>
      </c>
      <c r="I224" t="s">
        <v>605</v>
      </c>
      <c r="J224" t="str">
        <f>VLOOKUP(B224, Customer_Info!$A$2:$F$100, 3, FALSE)</f>
        <v>USA</v>
      </c>
      <c r="K224" t="str">
        <f>VLOOKUP(B224, Customer_Info!$A$2:$F$100, 4, FALSE)</f>
        <v>Web</v>
      </c>
      <c r="L224">
        <f>VLOOKUP(B224, Customer_Info!$A$2:$F$100, 5, FALSE)</f>
        <v>4904</v>
      </c>
      <c r="M224">
        <f t="shared" si="18"/>
        <v>0</v>
      </c>
      <c r="N224">
        <f t="shared" si="19"/>
        <v>1</v>
      </c>
      <c r="O224">
        <f t="shared" si="20"/>
        <v>1</v>
      </c>
      <c r="P224">
        <f t="shared" si="21"/>
        <v>0</v>
      </c>
      <c r="Q224">
        <f t="shared" si="22"/>
        <v>2</v>
      </c>
      <c r="R224" t="str">
        <f t="shared" si="23"/>
        <v>Medium Risk</v>
      </c>
    </row>
    <row r="225" spans="1:18">
      <c r="A225" t="s">
        <v>296</v>
      </c>
      <c r="B225" t="s">
        <v>38</v>
      </c>
      <c r="C225" s="1">
        <v>45486.32916666667</v>
      </c>
      <c r="D225">
        <v>11796</v>
      </c>
      <c r="E225" t="s">
        <v>61</v>
      </c>
      <c r="F225" t="s">
        <v>64</v>
      </c>
      <c r="G225" t="s">
        <v>377</v>
      </c>
      <c r="H225" t="s">
        <v>382</v>
      </c>
      <c r="I225" t="s">
        <v>606</v>
      </c>
      <c r="J225" t="str">
        <f>VLOOKUP(B225, Customer_Info!$A$2:$F$100, 3, FALSE)</f>
        <v>Canada</v>
      </c>
      <c r="K225" t="str">
        <f>VLOOKUP(B225, Customer_Info!$A$2:$F$100, 4, FALSE)</f>
        <v>Web</v>
      </c>
      <c r="L225">
        <f>VLOOKUP(B225, Customer_Info!$A$2:$F$100, 5, FALSE)</f>
        <v>5385</v>
      </c>
      <c r="M225">
        <f t="shared" si="18"/>
        <v>1</v>
      </c>
      <c r="N225">
        <f t="shared" si="19"/>
        <v>1</v>
      </c>
      <c r="O225">
        <f t="shared" si="20"/>
        <v>0</v>
      </c>
      <c r="P225">
        <f t="shared" si="21"/>
        <v>0</v>
      </c>
      <c r="Q225">
        <f t="shared" si="22"/>
        <v>2</v>
      </c>
      <c r="R225" t="str">
        <f t="shared" si="23"/>
        <v>Medium Risk</v>
      </c>
    </row>
    <row r="226" spans="1:18">
      <c r="A226" t="s">
        <v>297</v>
      </c>
      <c r="B226" t="s">
        <v>23</v>
      </c>
      <c r="C226" s="1">
        <v>45487.95416666667</v>
      </c>
      <c r="D226">
        <v>5055</v>
      </c>
      <c r="E226" t="s">
        <v>58</v>
      </c>
      <c r="F226" t="s">
        <v>373</v>
      </c>
      <c r="G226" t="s">
        <v>376</v>
      </c>
      <c r="H226" t="s">
        <v>383</v>
      </c>
      <c r="I226" t="s">
        <v>607</v>
      </c>
      <c r="J226" t="str">
        <f>VLOOKUP(B226, Customer_Info!$A$2:$F$100, 3, FALSE)</f>
        <v>India</v>
      </c>
      <c r="K226" t="str">
        <f>VLOOKUP(B226, Customer_Info!$A$2:$F$100, 4, FALSE)</f>
        <v>Web</v>
      </c>
      <c r="L226">
        <f>VLOOKUP(B226, Customer_Info!$A$2:$F$100, 5, FALSE)</f>
        <v>9831</v>
      </c>
      <c r="M226">
        <f t="shared" si="18"/>
        <v>0</v>
      </c>
      <c r="N226">
        <f t="shared" si="19"/>
        <v>0</v>
      </c>
      <c r="O226">
        <f t="shared" si="20"/>
        <v>1</v>
      </c>
      <c r="P226">
        <f t="shared" si="21"/>
        <v>0</v>
      </c>
      <c r="Q226">
        <f t="shared" si="22"/>
        <v>1</v>
      </c>
      <c r="R226" t="str">
        <f t="shared" si="23"/>
        <v>Low Risk</v>
      </c>
    </row>
    <row r="227" spans="1:18">
      <c r="A227" t="s">
        <v>298</v>
      </c>
      <c r="B227" t="s">
        <v>8</v>
      </c>
      <c r="C227" s="1">
        <v>45485.440972222219</v>
      </c>
      <c r="D227">
        <v>9646</v>
      </c>
      <c r="E227" t="s">
        <v>58</v>
      </c>
      <c r="F227" t="s">
        <v>64</v>
      </c>
      <c r="G227" t="s">
        <v>377</v>
      </c>
      <c r="H227" t="s">
        <v>380</v>
      </c>
      <c r="I227" t="s">
        <v>608</v>
      </c>
      <c r="J227" t="str">
        <f>VLOOKUP(B227, Customer_Info!$A$2:$F$100, 3, FALSE)</f>
        <v>Canada</v>
      </c>
      <c r="K227" t="str">
        <f>VLOOKUP(B227, Customer_Info!$A$2:$F$100, 4, FALSE)</f>
        <v>Web</v>
      </c>
      <c r="L227">
        <f>VLOOKUP(B227, Customer_Info!$A$2:$F$100, 5, FALSE)</f>
        <v>7390</v>
      </c>
      <c r="M227">
        <f t="shared" si="18"/>
        <v>0</v>
      </c>
      <c r="N227">
        <f t="shared" si="19"/>
        <v>1</v>
      </c>
      <c r="O227">
        <f t="shared" si="20"/>
        <v>0</v>
      </c>
      <c r="P227">
        <f t="shared" si="21"/>
        <v>0</v>
      </c>
      <c r="Q227">
        <f t="shared" si="22"/>
        <v>1</v>
      </c>
      <c r="R227" t="str">
        <f t="shared" si="23"/>
        <v>Low Risk</v>
      </c>
    </row>
    <row r="228" spans="1:18">
      <c r="A228" t="s">
        <v>299</v>
      </c>
      <c r="B228" t="s">
        <v>38</v>
      </c>
      <c r="C228" s="1">
        <v>45484.491666666669</v>
      </c>
      <c r="D228">
        <v>8550</v>
      </c>
      <c r="E228" t="s">
        <v>58</v>
      </c>
      <c r="F228" t="s">
        <v>64</v>
      </c>
      <c r="G228" t="s">
        <v>377</v>
      </c>
      <c r="H228" t="s">
        <v>381</v>
      </c>
      <c r="I228" t="s">
        <v>609</v>
      </c>
      <c r="J228" t="str">
        <f>VLOOKUP(B228, Customer_Info!$A$2:$F$100, 3, FALSE)</f>
        <v>Canada</v>
      </c>
      <c r="K228" t="str">
        <f>VLOOKUP(B228, Customer_Info!$A$2:$F$100, 4, FALSE)</f>
        <v>Web</v>
      </c>
      <c r="L228">
        <f>VLOOKUP(B228, Customer_Info!$A$2:$F$100, 5, FALSE)</f>
        <v>5385</v>
      </c>
      <c r="M228">
        <f t="shared" si="18"/>
        <v>0</v>
      </c>
      <c r="N228">
        <f t="shared" si="19"/>
        <v>1</v>
      </c>
      <c r="O228">
        <f t="shared" si="20"/>
        <v>0</v>
      </c>
      <c r="P228">
        <f t="shared" si="21"/>
        <v>0</v>
      </c>
      <c r="Q228">
        <f t="shared" si="22"/>
        <v>1</v>
      </c>
      <c r="R228" t="str">
        <f t="shared" si="23"/>
        <v>Low Risk</v>
      </c>
    </row>
    <row r="229" spans="1:18">
      <c r="A229" t="s">
        <v>300</v>
      </c>
      <c r="B229" t="s">
        <v>21</v>
      </c>
      <c r="C229" s="1">
        <v>45479.490972222222</v>
      </c>
      <c r="D229">
        <v>13257</v>
      </c>
      <c r="E229" t="s">
        <v>60</v>
      </c>
      <c r="F229" t="s">
        <v>63</v>
      </c>
      <c r="G229" t="s">
        <v>378</v>
      </c>
      <c r="H229" t="s">
        <v>383</v>
      </c>
      <c r="I229" t="s">
        <v>610</v>
      </c>
      <c r="J229" t="str">
        <f>VLOOKUP(B229, Customer_Info!$A$2:$F$100, 3, FALSE)</f>
        <v>India</v>
      </c>
      <c r="K229" t="str">
        <f>VLOOKUP(B229, Customer_Info!$A$2:$F$100, 4, FALSE)</f>
        <v>Mobile</v>
      </c>
      <c r="L229">
        <f>VLOOKUP(B229, Customer_Info!$A$2:$F$100, 5, FALSE)</f>
        <v>5171</v>
      </c>
      <c r="M229">
        <f t="shared" si="18"/>
        <v>1</v>
      </c>
      <c r="N229">
        <f t="shared" si="19"/>
        <v>1</v>
      </c>
      <c r="O229">
        <f t="shared" si="20"/>
        <v>0</v>
      </c>
      <c r="P229">
        <f t="shared" si="21"/>
        <v>0</v>
      </c>
      <c r="Q229">
        <f t="shared" si="22"/>
        <v>2</v>
      </c>
      <c r="R229" t="str">
        <f t="shared" si="23"/>
        <v>Medium Risk</v>
      </c>
    </row>
    <row r="230" spans="1:18">
      <c r="A230" t="s">
        <v>301</v>
      </c>
      <c r="B230" t="s">
        <v>20</v>
      </c>
      <c r="C230" s="1">
        <v>45482.76458333333</v>
      </c>
      <c r="D230">
        <v>17929</v>
      </c>
      <c r="E230" t="s">
        <v>61</v>
      </c>
      <c r="F230" t="s">
        <v>64</v>
      </c>
      <c r="G230" t="s">
        <v>378</v>
      </c>
      <c r="H230" t="s">
        <v>383</v>
      </c>
      <c r="I230" t="s">
        <v>611</v>
      </c>
      <c r="J230" t="str">
        <f>VLOOKUP(B230, Customer_Info!$A$2:$F$100, 3, FALSE)</f>
        <v>UK</v>
      </c>
      <c r="K230" t="str">
        <f>VLOOKUP(B230, Customer_Info!$A$2:$F$100, 4, FALSE)</f>
        <v>Web</v>
      </c>
      <c r="L230">
        <f>VLOOKUP(B230, Customer_Info!$A$2:$F$100, 5, FALSE)</f>
        <v>5444</v>
      </c>
      <c r="M230">
        <f t="shared" si="18"/>
        <v>1</v>
      </c>
      <c r="N230">
        <f t="shared" si="19"/>
        <v>1</v>
      </c>
      <c r="O230">
        <f t="shared" si="20"/>
        <v>0</v>
      </c>
      <c r="P230">
        <f t="shared" si="21"/>
        <v>0</v>
      </c>
      <c r="Q230">
        <f t="shared" si="22"/>
        <v>2</v>
      </c>
      <c r="R230" t="str">
        <f t="shared" si="23"/>
        <v>Medium Risk</v>
      </c>
    </row>
    <row r="231" spans="1:18">
      <c r="A231" t="s">
        <v>302</v>
      </c>
      <c r="B231" t="s">
        <v>47</v>
      </c>
      <c r="C231" s="1">
        <v>45488.36041666667</v>
      </c>
      <c r="D231">
        <v>7393</v>
      </c>
      <c r="E231" t="s">
        <v>59</v>
      </c>
      <c r="F231" t="s">
        <v>64</v>
      </c>
      <c r="G231" t="s">
        <v>375</v>
      </c>
      <c r="H231" t="s">
        <v>380</v>
      </c>
      <c r="I231" t="s">
        <v>612</v>
      </c>
      <c r="J231" t="str">
        <f>VLOOKUP(B231, Customer_Info!$A$2:$F$100, 3, FALSE)</f>
        <v>UK</v>
      </c>
      <c r="K231" t="str">
        <f>VLOOKUP(B231, Customer_Info!$A$2:$F$100, 4, FALSE)</f>
        <v>Mobile</v>
      </c>
      <c r="L231">
        <f>VLOOKUP(B231, Customer_Info!$A$2:$F$100, 5, FALSE)</f>
        <v>9849</v>
      </c>
      <c r="M231">
        <f t="shared" si="18"/>
        <v>0</v>
      </c>
      <c r="N231">
        <f t="shared" si="19"/>
        <v>1</v>
      </c>
      <c r="O231">
        <f t="shared" si="20"/>
        <v>1</v>
      </c>
      <c r="P231">
        <f t="shared" si="21"/>
        <v>0</v>
      </c>
      <c r="Q231">
        <f t="shared" si="22"/>
        <v>2</v>
      </c>
      <c r="R231" t="str">
        <f t="shared" si="23"/>
        <v>Medium Risk</v>
      </c>
    </row>
    <row r="232" spans="1:18">
      <c r="A232" t="s">
        <v>303</v>
      </c>
      <c r="B232" t="s">
        <v>40</v>
      </c>
      <c r="C232" s="1">
        <v>45479.440972222219</v>
      </c>
      <c r="D232">
        <v>18577</v>
      </c>
      <c r="E232" t="s">
        <v>58</v>
      </c>
      <c r="F232" t="s">
        <v>63</v>
      </c>
      <c r="G232" t="s">
        <v>377</v>
      </c>
      <c r="H232" t="s">
        <v>383</v>
      </c>
      <c r="I232" t="s">
        <v>613</v>
      </c>
      <c r="J232" t="str">
        <f>VLOOKUP(B232, Customer_Info!$A$2:$F$100, 3, FALSE)</f>
        <v>India</v>
      </c>
      <c r="K232" t="str">
        <f>VLOOKUP(B232, Customer_Info!$A$2:$F$100, 4, FALSE)</f>
        <v>Mobile</v>
      </c>
      <c r="L232">
        <f>VLOOKUP(B232, Customer_Info!$A$2:$F$100, 5, FALSE)</f>
        <v>8396</v>
      </c>
      <c r="M232">
        <f t="shared" si="18"/>
        <v>1</v>
      </c>
      <c r="N232">
        <f t="shared" si="19"/>
        <v>0</v>
      </c>
      <c r="O232">
        <f t="shared" si="20"/>
        <v>0</v>
      </c>
      <c r="P232">
        <f t="shared" si="21"/>
        <v>0</v>
      </c>
      <c r="Q232">
        <f t="shared" si="22"/>
        <v>1</v>
      </c>
      <c r="R232" t="str">
        <f t="shared" si="23"/>
        <v>Low Risk</v>
      </c>
    </row>
    <row r="233" spans="1:18">
      <c r="A233" t="s">
        <v>304</v>
      </c>
      <c r="B233" t="s">
        <v>20</v>
      </c>
      <c r="C233" s="1">
        <v>45498.387499999997</v>
      </c>
      <c r="D233">
        <v>14873</v>
      </c>
      <c r="E233" t="s">
        <v>61</v>
      </c>
      <c r="F233" t="s">
        <v>374</v>
      </c>
      <c r="G233" t="s">
        <v>376</v>
      </c>
      <c r="H233" t="s">
        <v>379</v>
      </c>
      <c r="I233" t="s">
        <v>614</v>
      </c>
      <c r="J233" t="str">
        <f>VLOOKUP(B233, Customer_Info!$A$2:$F$100, 3, FALSE)</f>
        <v>UK</v>
      </c>
      <c r="K233" t="str">
        <f>VLOOKUP(B233, Customer_Info!$A$2:$F$100, 4, FALSE)</f>
        <v>Web</v>
      </c>
      <c r="L233">
        <f>VLOOKUP(B233, Customer_Info!$A$2:$F$100, 5, FALSE)</f>
        <v>5444</v>
      </c>
      <c r="M233">
        <f t="shared" si="18"/>
        <v>1</v>
      </c>
      <c r="N233">
        <f t="shared" si="19"/>
        <v>1</v>
      </c>
      <c r="O233">
        <f t="shared" si="20"/>
        <v>1</v>
      </c>
      <c r="P233">
        <f t="shared" si="21"/>
        <v>0</v>
      </c>
      <c r="Q233">
        <f t="shared" si="22"/>
        <v>3</v>
      </c>
      <c r="R233" t="str">
        <f t="shared" si="23"/>
        <v>High Risk</v>
      </c>
    </row>
    <row r="234" spans="1:18">
      <c r="A234" t="s">
        <v>305</v>
      </c>
      <c r="B234" t="s">
        <v>20</v>
      </c>
      <c r="C234" s="1">
        <v>45482.425694444442</v>
      </c>
      <c r="D234">
        <v>15065</v>
      </c>
      <c r="E234" t="s">
        <v>59</v>
      </c>
      <c r="F234" t="s">
        <v>373</v>
      </c>
      <c r="G234" t="s">
        <v>378</v>
      </c>
      <c r="H234" t="s">
        <v>382</v>
      </c>
      <c r="I234" t="s">
        <v>615</v>
      </c>
      <c r="J234" t="str">
        <f>VLOOKUP(B234, Customer_Info!$A$2:$F$100, 3, FALSE)</f>
        <v>UK</v>
      </c>
      <c r="K234" t="str">
        <f>VLOOKUP(B234, Customer_Info!$A$2:$F$100, 4, FALSE)</f>
        <v>Web</v>
      </c>
      <c r="L234">
        <f>VLOOKUP(B234, Customer_Info!$A$2:$F$100, 5, FALSE)</f>
        <v>5444</v>
      </c>
      <c r="M234">
        <f t="shared" si="18"/>
        <v>1</v>
      </c>
      <c r="N234">
        <f t="shared" si="19"/>
        <v>1</v>
      </c>
      <c r="O234">
        <f t="shared" si="20"/>
        <v>1</v>
      </c>
      <c r="P234">
        <f t="shared" si="21"/>
        <v>0</v>
      </c>
      <c r="Q234">
        <f t="shared" si="22"/>
        <v>3</v>
      </c>
      <c r="R234" t="str">
        <f t="shared" si="23"/>
        <v>High Risk</v>
      </c>
    </row>
    <row r="235" spans="1:18">
      <c r="A235" t="s">
        <v>306</v>
      </c>
      <c r="B235" t="s">
        <v>25</v>
      </c>
      <c r="C235" s="1">
        <v>45482.716666666667</v>
      </c>
      <c r="D235">
        <v>3936</v>
      </c>
      <c r="E235" t="s">
        <v>60</v>
      </c>
      <c r="F235" t="s">
        <v>63</v>
      </c>
      <c r="G235" t="s">
        <v>378</v>
      </c>
      <c r="H235" t="s">
        <v>380</v>
      </c>
      <c r="I235" t="s">
        <v>616</v>
      </c>
      <c r="J235" t="str">
        <f>VLOOKUP(B235, Customer_Info!$A$2:$F$100, 3, FALSE)</f>
        <v>India</v>
      </c>
      <c r="K235" t="str">
        <f>VLOOKUP(B235, Customer_Info!$A$2:$F$100, 4, FALSE)</f>
        <v>Web</v>
      </c>
      <c r="L235">
        <f>VLOOKUP(B235, Customer_Info!$A$2:$F$100, 5, FALSE)</f>
        <v>3685</v>
      </c>
      <c r="M235">
        <f t="shared" si="18"/>
        <v>0</v>
      </c>
      <c r="N235">
        <f t="shared" si="19"/>
        <v>1</v>
      </c>
      <c r="O235">
        <f t="shared" si="20"/>
        <v>1</v>
      </c>
      <c r="P235">
        <f t="shared" si="21"/>
        <v>0</v>
      </c>
      <c r="Q235">
        <f t="shared" si="22"/>
        <v>2</v>
      </c>
      <c r="R235" t="str">
        <f t="shared" si="23"/>
        <v>Medium Risk</v>
      </c>
    </row>
    <row r="236" spans="1:18">
      <c r="A236" t="s">
        <v>307</v>
      </c>
      <c r="B236" t="s">
        <v>25</v>
      </c>
      <c r="C236" s="1">
        <v>45483.847222222219</v>
      </c>
      <c r="D236">
        <v>9254</v>
      </c>
      <c r="E236" t="s">
        <v>59</v>
      </c>
      <c r="F236" t="s">
        <v>374</v>
      </c>
      <c r="G236" t="s">
        <v>377</v>
      </c>
      <c r="H236" t="s">
        <v>381</v>
      </c>
      <c r="I236" t="s">
        <v>617</v>
      </c>
      <c r="J236" t="str">
        <f>VLOOKUP(B236, Customer_Info!$A$2:$F$100, 3, FALSE)</f>
        <v>India</v>
      </c>
      <c r="K236" t="str">
        <f>VLOOKUP(B236, Customer_Info!$A$2:$F$100, 4, FALSE)</f>
        <v>Web</v>
      </c>
      <c r="L236">
        <f>VLOOKUP(B236, Customer_Info!$A$2:$F$100, 5, FALSE)</f>
        <v>3685</v>
      </c>
      <c r="M236">
        <f t="shared" si="18"/>
        <v>1</v>
      </c>
      <c r="N236">
        <f t="shared" si="19"/>
        <v>1</v>
      </c>
      <c r="O236">
        <f t="shared" si="20"/>
        <v>1</v>
      </c>
      <c r="P236">
        <f t="shared" si="21"/>
        <v>0</v>
      </c>
      <c r="Q236">
        <f t="shared" si="22"/>
        <v>3</v>
      </c>
      <c r="R236" t="str">
        <f t="shared" si="23"/>
        <v>High Risk</v>
      </c>
    </row>
    <row r="237" spans="1:18">
      <c r="A237" t="s">
        <v>308</v>
      </c>
      <c r="B237" t="s">
        <v>19</v>
      </c>
      <c r="C237" s="1">
        <v>45496.036111111112</v>
      </c>
      <c r="D237">
        <v>11177</v>
      </c>
      <c r="E237" t="s">
        <v>59</v>
      </c>
      <c r="F237" t="s">
        <v>63</v>
      </c>
      <c r="G237" t="s">
        <v>376</v>
      </c>
      <c r="H237" t="s">
        <v>381</v>
      </c>
      <c r="I237" t="s">
        <v>618</v>
      </c>
      <c r="J237" t="str">
        <f>VLOOKUP(B237, Customer_Info!$A$2:$F$100, 3, FALSE)</f>
        <v>Canada</v>
      </c>
      <c r="K237" t="str">
        <f>VLOOKUP(B237, Customer_Info!$A$2:$F$100, 4, FALSE)</f>
        <v>Web</v>
      </c>
      <c r="L237">
        <f>VLOOKUP(B237, Customer_Info!$A$2:$F$100, 5, FALSE)</f>
        <v>8231</v>
      </c>
      <c r="M237">
        <f t="shared" si="18"/>
        <v>0</v>
      </c>
      <c r="N237">
        <f t="shared" si="19"/>
        <v>0</v>
      </c>
      <c r="O237">
        <f t="shared" si="20"/>
        <v>1</v>
      </c>
      <c r="P237">
        <f t="shared" si="21"/>
        <v>1</v>
      </c>
      <c r="Q237">
        <f t="shared" si="22"/>
        <v>2</v>
      </c>
      <c r="R237" t="str">
        <f t="shared" si="23"/>
        <v>Medium Risk</v>
      </c>
    </row>
    <row r="238" spans="1:18">
      <c r="A238" t="s">
        <v>309</v>
      </c>
      <c r="B238" t="s">
        <v>11</v>
      </c>
      <c r="C238" s="1">
        <v>45486.583333333343</v>
      </c>
      <c r="D238">
        <v>6395</v>
      </c>
      <c r="E238" t="s">
        <v>60</v>
      </c>
      <c r="F238" t="s">
        <v>373</v>
      </c>
      <c r="G238" t="s">
        <v>375</v>
      </c>
      <c r="H238" t="s">
        <v>380</v>
      </c>
      <c r="I238" t="s">
        <v>619</v>
      </c>
      <c r="J238" t="str">
        <f>VLOOKUP(B238, Customer_Info!$A$2:$F$100, 3, FALSE)</f>
        <v>Bangladesh</v>
      </c>
      <c r="K238" t="str">
        <f>VLOOKUP(B238, Customer_Info!$A$2:$F$100, 4, FALSE)</f>
        <v>Mobile</v>
      </c>
      <c r="L238">
        <f>VLOOKUP(B238, Customer_Info!$A$2:$F$100, 5, FALSE)</f>
        <v>5772</v>
      </c>
      <c r="M238">
        <f t="shared" si="18"/>
        <v>0</v>
      </c>
      <c r="N238">
        <f t="shared" si="19"/>
        <v>1</v>
      </c>
      <c r="O238">
        <f t="shared" si="20"/>
        <v>1</v>
      </c>
      <c r="P238">
        <f t="shared" si="21"/>
        <v>0</v>
      </c>
      <c r="Q238">
        <f t="shared" si="22"/>
        <v>2</v>
      </c>
      <c r="R238" t="str">
        <f t="shared" si="23"/>
        <v>Medium Risk</v>
      </c>
    </row>
    <row r="239" spans="1:18">
      <c r="A239" t="s">
        <v>310</v>
      </c>
      <c r="B239" t="s">
        <v>26</v>
      </c>
      <c r="C239" s="1">
        <v>45500.832638888889</v>
      </c>
      <c r="D239">
        <v>17109</v>
      </c>
      <c r="E239" t="s">
        <v>59</v>
      </c>
      <c r="F239" t="s">
        <v>373</v>
      </c>
      <c r="G239" t="s">
        <v>378</v>
      </c>
      <c r="H239" t="s">
        <v>382</v>
      </c>
      <c r="I239" t="s">
        <v>620</v>
      </c>
      <c r="J239" t="str">
        <f>VLOOKUP(B239, Customer_Info!$A$2:$F$100, 3, FALSE)</f>
        <v>Canada</v>
      </c>
      <c r="K239" t="str">
        <f>VLOOKUP(B239, Customer_Info!$A$2:$F$100, 4, FALSE)</f>
        <v>Web</v>
      </c>
      <c r="L239">
        <f>VLOOKUP(B239, Customer_Info!$A$2:$F$100, 5, FALSE)</f>
        <v>9476</v>
      </c>
      <c r="M239">
        <f t="shared" si="18"/>
        <v>0</v>
      </c>
      <c r="N239">
        <f t="shared" si="19"/>
        <v>0</v>
      </c>
      <c r="O239">
        <f t="shared" si="20"/>
        <v>1</v>
      </c>
      <c r="P239">
        <f t="shared" si="21"/>
        <v>0</v>
      </c>
      <c r="Q239">
        <f t="shared" si="22"/>
        <v>1</v>
      </c>
      <c r="R239" t="str">
        <f t="shared" si="23"/>
        <v>Low Risk</v>
      </c>
    </row>
    <row r="240" spans="1:18">
      <c r="A240" t="s">
        <v>311</v>
      </c>
      <c r="B240" t="s">
        <v>52</v>
      </c>
      <c r="C240" s="1">
        <v>45497.876388888893</v>
      </c>
      <c r="D240">
        <v>16136</v>
      </c>
      <c r="E240" t="s">
        <v>59</v>
      </c>
      <c r="F240" t="s">
        <v>63</v>
      </c>
      <c r="G240" t="s">
        <v>378</v>
      </c>
      <c r="H240" t="s">
        <v>381</v>
      </c>
      <c r="I240" t="s">
        <v>621</v>
      </c>
      <c r="J240" t="str">
        <f>VLOOKUP(B240, Customer_Info!$A$2:$F$100, 3, FALSE)</f>
        <v>USA</v>
      </c>
      <c r="K240" t="str">
        <f>VLOOKUP(B240, Customer_Info!$A$2:$F$100, 4, FALSE)</f>
        <v>Web</v>
      </c>
      <c r="L240">
        <f>VLOOKUP(B240, Customer_Info!$A$2:$F$100, 5, FALSE)</f>
        <v>3806</v>
      </c>
      <c r="M240">
        <f t="shared" si="18"/>
        <v>1</v>
      </c>
      <c r="N240">
        <f t="shared" si="19"/>
        <v>1</v>
      </c>
      <c r="O240">
        <f t="shared" si="20"/>
        <v>1</v>
      </c>
      <c r="P240">
        <f t="shared" si="21"/>
        <v>0</v>
      </c>
      <c r="Q240">
        <f t="shared" si="22"/>
        <v>3</v>
      </c>
      <c r="R240" t="str">
        <f t="shared" si="23"/>
        <v>High Risk</v>
      </c>
    </row>
    <row r="241" spans="1:18">
      <c r="A241" t="s">
        <v>312</v>
      </c>
      <c r="B241" t="s">
        <v>38</v>
      </c>
      <c r="C241" s="1">
        <v>45501.160416666673</v>
      </c>
      <c r="D241">
        <v>7522</v>
      </c>
      <c r="E241" t="s">
        <v>60</v>
      </c>
      <c r="F241" t="s">
        <v>374</v>
      </c>
      <c r="G241" t="s">
        <v>376</v>
      </c>
      <c r="H241" t="s">
        <v>379</v>
      </c>
      <c r="I241" t="s">
        <v>622</v>
      </c>
      <c r="J241" t="str">
        <f>VLOOKUP(B241, Customer_Info!$A$2:$F$100, 3, FALSE)</f>
        <v>Canada</v>
      </c>
      <c r="K241" t="str">
        <f>VLOOKUP(B241, Customer_Info!$A$2:$F$100, 4, FALSE)</f>
        <v>Web</v>
      </c>
      <c r="L241">
        <f>VLOOKUP(B241, Customer_Info!$A$2:$F$100, 5, FALSE)</f>
        <v>5385</v>
      </c>
      <c r="M241">
        <f t="shared" si="18"/>
        <v>0</v>
      </c>
      <c r="N241">
        <f t="shared" si="19"/>
        <v>1</v>
      </c>
      <c r="O241">
        <f t="shared" si="20"/>
        <v>1</v>
      </c>
      <c r="P241">
        <f t="shared" si="21"/>
        <v>1</v>
      </c>
      <c r="Q241">
        <f t="shared" si="22"/>
        <v>3</v>
      </c>
      <c r="R241" t="str">
        <f t="shared" si="23"/>
        <v>High Risk</v>
      </c>
    </row>
    <row r="242" spans="1:18">
      <c r="A242" t="s">
        <v>313</v>
      </c>
      <c r="B242" t="s">
        <v>50</v>
      </c>
      <c r="C242" s="1">
        <v>45486.879166666673</v>
      </c>
      <c r="D242">
        <v>9651</v>
      </c>
      <c r="E242" t="s">
        <v>58</v>
      </c>
      <c r="F242" t="s">
        <v>64</v>
      </c>
      <c r="G242" t="s">
        <v>376</v>
      </c>
      <c r="H242" t="s">
        <v>382</v>
      </c>
      <c r="I242" t="s">
        <v>623</v>
      </c>
      <c r="J242" t="str">
        <f>VLOOKUP(B242, Customer_Info!$A$2:$F$100, 3, FALSE)</f>
        <v>India</v>
      </c>
      <c r="K242" t="str">
        <f>VLOOKUP(B242, Customer_Info!$A$2:$F$100, 4, FALSE)</f>
        <v>Mobile</v>
      </c>
      <c r="L242">
        <f>VLOOKUP(B242, Customer_Info!$A$2:$F$100, 5, FALSE)</f>
        <v>4747</v>
      </c>
      <c r="M242">
        <f t="shared" si="18"/>
        <v>1</v>
      </c>
      <c r="N242">
        <f t="shared" si="19"/>
        <v>0</v>
      </c>
      <c r="O242">
        <f t="shared" si="20"/>
        <v>1</v>
      </c>
      <c r="P242">
        <f t="shared" si="21"/>
        <v>0</v>
      </c>
      <c r="Q242">
        <f t="shared" si="22"/>
        <v>2</v>
      </c>
      <c r="R242" t="str">
        <f t="shared" si="23"/>
        <v>Medium Risk</v>
      </c>
    </row>
    <row r="243" spans="1:18">
      <c r="A243" t="s">
        <v>314</v>
      </c>
      <c r="B243" t="s">
        <v>35</v>
      </c>
      <c r="C243" s="1">
        <v>45478.574999999997</v>
      </c>
      <c r="D243">
        <v>6100</v>
      </c>
      <c r="E243" t="s">
        <v>59</v>
      </c>
      <c r="F243" t="s">
        <v>374</v>
      </c>
      <c r="G243" t="s">
        <v>376</v>
      </c>
      <c r="H243" t="s">
        <v>382</v>
      </c>
      <c r="I243" t="s">
        <v>624</v>
      </c>
      <c r="J243" t="str">
        <f>VLOOKUP(B243, Customer_Info!$A$2:$F$100, 3, FALSE)</f>
        <v>USA</v>
      </c>
      <c r="K243" t="str">
        <f>VLOOKUP(B243, Customer_Info!$A$2:$F$100, 4, FALSE)</f>
        <v>Mobile</v>
      </c>
      <c r="L243">
        <f>VLOOKUP(B243, Customer_Info!$A$2:$F$100, 5, FALSE)</f>
        <v>8420</v>
      </c>
      <c r="M243">
        <f t="shared" si="18"/>
        <v>0</v>
      </c>
      <c r="N243">
        <f t="shared" si="19"/>
        <v>1</v>
      </c>
      <c r="O243">
        <f t="shared" si="20"/>
        <v>1</v>
      </c>
      <c r="P243">
        <f t="shared" si="21"/>
        <v>0</v>
      </c>
      <c r="Q243">
        <f t="shared" si="22"/>
        <v>2</v>
      </c>
      <c r="R243" t="str">
        <f t="shared" si="23"/>
        <v>Medium Risk</v>
      </c>
    </row>
    <row r="244" spans="1:18">
      <c r="A244" t="s">
        <v>315</v>
      </c>
      <c r="B244" t="s">
        <v>20</v>
      </c>
      <c r="C244" s="1">
        <v>45482.834027777782</v>
      </c>
      <c r="D244">
        <v>8496</v>
      </c>
      <c r="E244" t="s">
        <v>58</v>
      </c>
      <c r="F244" t="s">
        <v>373</v>
      </c>
      <c r="G244" t="s">
        <v>378</v>
      </c>
      <c r="H244" t="s">
        <v>383</v>
      </c>
      <c r="I244" t="s">
        <v>625</v>
      </c>
      <c r="J244" t="str">
        <f>VLOOKUP(B244, Customer_Info!$A$2:$F$100, 3, FALSE)</f>
        <v>UK</v>
      </c>
      <c r="K244" t="str">
        <f>VLOOKUP(B244, Customer_Info!$A$2:$F$100, 4, FALSE)</f>
        <v>Web</v>
      </c>
      <c r="L244">
        <f>VLOOKUP(B244, Customer_Info!$A$2:$F$100, 5, FALSE)</f>
        <v>5444</v>
      </c>
      <c r="M244">
        <f t="shared" si="18"/>
        <v>0</v>
      </c>
      <c r="N244">
        <f t="shared" si="19"/>
        <v>1</v>
      </c>
      <c r="O244">
        <f t="shared" si="20"/>
        <v>1</v>
      </c>
      <c r="P244">
        <f t="shared" si="21"/>
        <v>0</v>
      </c>
      <c r="Q244">
        <f t="shared" si="22"/>
        <v>2</v>
      </c>
      <c r="R244" t="str">
        <f t="shared" si="23"/>
        <v>Medium Risk</v>
      </c>
    </row>
    <row r="245" spans="1:18">
      <c r="A245" t="s">
        <v>316</v>
      </c>
      <c r="B245" t="s">
        <v>32</v>
      </c>
      <c r="C245" s="1">
        <v>45487.481944444437</v>
      </c>
      <c r="D245">
        <v>9507</v>
      </c>
      <c r="E245" t="s">
        <v>61</v>
      </c>
      <c r="F245" t="s">
        <v>63</v>
      </c>
      <c r="G245" t="s">
        <v>378</v>
      </c>
      <c r="H245" t="s">
        <v>383</v>
      </c>
      <c r="I245" t="s">
        <v>626</v>
      </c>
      <c r="J245" t="str">
        <f>VLOOKUP(B245, Customer_Info!$A$2:$F$100, 3, FALSE)</f>
        <v>USA</v>
      </c>
      <c r="K245" t="str">
        <f>VLOOKUP(B245, Customer_Info!$A$2:$F$100, 4, FALSE)</f>
        <v>Web</v>
      </c>
      <c r="L245">
        <f>VLOOKUP(B245, Customer_Info!$A$2:$F$100, 5, FALSE)</f>
        <v>4433</v>
      </c>
      <c r="M245">
        <f t="shared" si="18"/>
        <v>1</v>
      </c>
      <c r="N245">
        <f t="shared" si="19"/>
        <v>1</v>
      </c>
      <c r="O245">
        <f t="shared" si="20"/>
        <v>1</v>
      </c>
      <c r="P245">
        <f t="shared" si="21"/>
        <v>0</v>
      </c>
      <c r="Q245">
        <f t="shared" si="22"/>
        <v>3</v>
      </c>
      <c r="R245" t="str">
        <f t="shared" si="23"/>
        <v>High Risk</v>
      </c>
    </row>
    <row r="246" spans="1:18">
      <c r="A246" t="s">
        <v>317</v>
      </c>
      <c r="B246" t="s">
        <v>5</v>
      </c>
      <c r="C246" s="1">
        <v>45484.352777777778</v>
      </c>
      <c r="D246">
        <v>13446</v>
      </c>
      <c r="E246" t="s">
        <v>58</v>
      </c>
      <c r="F246" t="s">
        <v>63</v>
      </c>
      <c r="G246" t="s">
        <v>376</v>
      </c>
      <c r="H246" t="s">
        <v>380</v>
      </c>
      <c r="I246" t="s">
        <v>627</v>
      </c>
      <c r="J246" t="str">
        <f>VLOOKUP(B246, Customer_Info!$A$2:$F$100, 3, FALSE)</f>
        <v>India</v>
      </c>
      <c r="K246" t="str">
        <f>VLOOKUP(B246, Customer_Info!$A$2:$F$100, 4, FALSE)</f>
        <v>Mobile</v>
      </c>
      <c r="L246">
        <f>VLOOKUP(B246, Customer_Info!$A$2:$F$100, 5, FALSE)</f>
        <v>9270</v>
      </c>
      <c r="M246">
        <f t="shared" si="18"/>
        <v>0</v>
      </c>
      <c r="N246">
        <f t="shared" si="19"/>
        <v>0</v>
      </c>
      <c r="O246">
        <f t="shared" si="20"/>
        <v>0</v>
      </c>
      <c r="P246">
        <f t="shared" si="21"/>
        <v>0</v>
      </c>
      <c r="Q246">
        <f t="shared" si="22"/>
        <v>0</v>
      </c>
      <c r="R246" t="str">
        <f t="shared" si="23"/>
        <v>Low Risk</v>
      </c>
    </row>
    <row r="247" spans="1:18">
      <c r="A247" t="s">
        <v>318</v>
      </c>
      <c r="B247" t="s">
        <v>19</v>
      </c>
      <c r="C247" s="1">
        <v>45490.423611111109</v>
      </c>
      <c r="D247">
        <v>5142</v>
      </c>
      <c r="E247" t="s">
        <v>60</v>
      </c>
      <c r="F247" t="s">
        <v>64</v>
      </c>
      <c r="G247" t="s">
        <v>376</v>
      </c>
      <c r="H247" t="s">
        <v>382</v>
      </c>
      <c r="I247" t="s">
        <v>628</v>
      </c>
      <c r="J247" t="str">
        <f>VLOOKUP(B247, Customer_Info!$A$2:$F$100, 3, FALSE)</f>
        <v>Canada</v>
      </c>
      <c r="K247" t="str">
        <f>VLOOKUP(B247, Customer_Info!$A$2:$F$100, 4, FALSE)</f>
        <v>Web</v>
      </c>
      <c r="L247">
        <f>VLOOKUP(B247, Customer_Info!$A$2:$F$100, 5, FALSE)</f>
        <v>8231</v>
      </c>
      <c r="M247">
        <f t="shared" si="18"/>
        <v>0</v>
      </c>
      <c r="N247">
        <f t="shared" si="19"/>
        <v>1</v>
      </c>
      <c r="O247">
        <f t="shared" si="20"/>
        <v>0</v>
      </c>
      <c r="P247">
        <f t="shared" si="21"/>
        <v>0</v>
      </c>
      <c r="Q247">
        <f t="shared" si="22"/>
        <v>1</v>
      </c>
      <c r="R247" t="str">
        <f t="shared" si="23"/>
        <v>Low Risk</v>
      </c>
    </row>
    <row r="248" spans="1:18">
      <c r="A248" t="s">
        <v>319</v>
      </c>
      <c r="B248" t="s">
        <v>26</v>
      </c>
      <c r="C248" s="1">
        <v>45482.165972222218</v>
      </c>
      <c r="D248">
        <v>11812</v>
      </c>
      <c r="E248" t="s">
        <v>60</v>
      </c>
      <c r="F248" t="s">
        <v>63</v>
      </c>
      <c r="G248" t="s">
        <v>376</v>
      </c>
      <c r="H248" t="s">
        <v>382</v>
      </c>
      <c r="I248" t="s">
        <v>629</v>
      </c>
      <c r="J248" t="str">
        <f>VLOOKUP(B248, Customer_Info!$A$2:$F$100, 3, FALSE)</f>
        <v>Canada</v>
      </c>
      <c r="K248" t="str">
        <f>VLOOKUP(B248, Customer_Info!$A$2:$F$100, 4, FALSE)</f>
        <v>Web</v>
      </c>
      <c r="L248">
        <f>VLOOKUP(B248, Customer_Info!$A$2:$F$100, 5, FALSE)</f>
        <v>9476</v>
      </c>
      <c r="M248">
        <f t="shared" si="18"/>
        <v>0</v>
      </c>
      <c r="N248">
        <f t="shared" si="19"/>
        <v>1</v>
      </c>
      <c r="O248">
        <f t="shared" si="20"/>
        <v>1</v>
      </c>
      <c r="P248">
        <f t="shared" si="21"/>
        <v>1</v>
      </c>
      <c r="Q248">
        <f t="shared" si="22"/>
        <v>3</v>
      </c>
      <c r="R248" t="str">
        <f t="shared" si="23"/>
        <v>High Risk</v>
      </c>
    </row>
    <row r="249" spans="1:18">
      <c r="A249" t="s">
        <v>320</v>
      </c>
      <c r="B249" t="s">
        <v>33</v>
      </c>
      <c r="C249" s="1">
        <v>45487.756249999999</v>
      </c>
      <c r="D249">
        <v>8179</v>
      </c>
      <c r="E249" t="s">
        <v>60</v>
      </c>
      <c r="F249" t="s">
        <v>63</v>
      </c>
      <c r="G249" t="s">
        <v>375</v>
      </c>
      <c r="H249" t="s">
        <v>383</v>
      </c>
      <c r="I249" t="s">
        <v>630</v>
      </c>
      <c r="J249" t="str">
        <f>VLOOKUP(B249, Customer_Info!$A$2:$F$100, 3, FALSE)</f>
        <v>India</v>
      </c>
      <c r="K249" t="str">
        <f>VLOOKUP(B249, Customer_Info!$A$2:$F$100, 4, FALSE)</f>
        <v>Web</v>
      </c>
      <c r="L249">
        <f>VLOOKUP(B249, Customer_Info!$A$2:$F$100, 5, FALSE)</f>
        <v>7311</v>
      </c>
      <c r="M249">
        <f t="shared" si="18"/>
        <v>0</v>
      </c>
      <c r="N249">
        <f t="shared" si="19"/>
        <v>1</v>
      </c>
      <c r="O249">
        <f t="shared" si="20"/>
        <v>1</v>
      </c>
      <c r="P249">
        <f t="shared" si="21"/>
        <v>0</v>
      </c>
      <c r="Q249">
        <f t="shared" si="22"/>
        <v>2</v>
      </c>
      <c r="R249" t="str">
        <f t="shared" si="23"/>
        <v>Medium Risk</v>
      </c>
    </row>
    <row r="250" spans="1:18">
      <c r="A250" t="s">
        <v>321</v>
      </c>
      <c r="B250" t="s">
        <v>37</v>
      </c>
      <c r="C250" s="1">
        <v>45474.643750000003</v>
      </c>
      <c r="D250">
        <v>8708</v>
      </c>
      <c r="E250" t="s">
        <v>61</v>
      </c>
      <c r="F250" t="s">
        <v>374</v>
      </c>
      <c r="G250" t="s">
        <v>378</v>
      </c>
      <c r="H250" t="s">
        <v>382</v>
      </c>
      <c r="I250" t="s">
        <v>631</v>
      </c>
      <c r="J250" t="str">
        <f>VLOOKUP(B250, Customer_Info!$A$2:$F$100, 3, FALSE)</f>
        <v>USA</v>
      </c>
      <c r="K250" t="str">
        <f>VLOOKUP(B250, Customer_Info!$A$2:$F$100, 4, FALSE)</f>
        <v>Web</v>
      </c>
      <c r="L250">
        <f>VLOOKUP(B250, Customer_Info!$A$2:$F$100, 5, FALSE)</f>
        <v>6555</v>
      </c>
      <c r="M250">
        <f t="shared" si="18"/>
        <v>0</v>
      </c>
      <c r="N250">
        <f t="shared" si="19"/>
        <v>1</v>
      </c>
      <c r="O250">
        <f t="shared" si="20"/>
        <v>1</v>
      </c>
      <c r="P250">
        <f t="shared" si="21"/>
        <v>0</v>
      </c>
      <c r="Q250">
        <f t="shared" si="22"/>
        <v>2</v>
      </c>
      <c r="R250" t="str">
        <f t="shared" si="23"/>
        <v>Medium Risk</v>
      </c>
    </row>
    <row r="251" spans="1:18">
      <c r="A251" t="s">
        <v>322</v>
      </c>
      <c r="B251" t="s">
        <v>28</v>
      </c>
      <c r="C251" s="1">
        <v>45498.309027777781</v>
      </c>
      <c r="D251">
        <v>19089</v>
      </c>
      <c r="E251" t="s">
        <v>61</v>
      </c>
      <c r="F251" t="s">
        <v>63</v>
      </c>
      <c r="G251" t="s">
        <v>378</v>
      </c>
      <c r="H251" t="s">
        <v>381</v>
      </c>
      <c r="I251" t="s">
        <v>632</v>
      </c>
      <c r="J251" t="str">
        <f>VLOOKUP(B251, Customer_Info!$A$2:$F$100, 3, FALSE)</f>
        <v>India</v>
      </c>
      <c r="K251" t="str">
        <f>VLOOKUP(B251, Customer_Info!$A$2:$F$100, 4, FALSE)</f>
        <v>Web</v>
      </c>
      <c r="L251">
        <f>VLOOKUP(B251, Customer_Info!$A$2:$F$100, 5, FALSE)</f>
        <v>4391</v>
      </c>
      <c r="M251">
        <f t="shared" si="18"/>
        <v>1</v>
      </c>
      <c r="N251">
        <f t="shared" si="19"/>
        <v>1</v>
      </c>
      <c r="O251">
        <f t="shared" si="20"/>
        <v>1</v>
      </c>
      <c r="P251">
        <f t="shared" si="21"/>
        <v>0</v>
      </c>
      <c r="Q251">
        <f t="shared" si="22"/>
        <v>3</v>
      </c>
      <c r="R251" t="str">
        <f t="shared" si="23"/>
        <v>High Risk</v>
      </c>
    </row>
    <row r="252" spans="1:18">
      <c r="A252" t="s">
        <v>323</v>
      </c>
      <c r="B252" t="s">
        <v>27</v>
      </c>
      <c r="C252" s="1">
        <v>45479.760416666657</v>
      </c>
      <c r="D252">
        <v>11216</v>
      </c>
      <c r="E252" t="s">
        <v>60</v>
      </c>
      <c r="F252" t="s">
        <v>374</v>
      </c>
      <c r="G252" t="s">
        <v>377</v>
      </c>
      <c r="H252" t="s">
        <v>380</v>
      </c>
      <c r="I252" t="s">
        <v>633</v>
      </c>
      <c r="J252" t="str">
        <f>VLOOKUP(B252, Customer_Info!$A$2:$F$100, 3, FALSE)</f>
        <v>Canada</v>
      </c>
      <c r="K252" t="str">
        <f>VLOOKUP(B252, Customer_Info!$A$2:$F$100, 4, FALSE)</f>
        <v>Web</v>
      </c>
      <c r="L252">
        <f>VLOOKUP(B252, Customer_Info!$A$2:$F$100, 5, FALSE)</f>
        <v>2769</v>
      </c>
      <c r="M252">
        <f t="shared" si="18"/>
        <v>1</v>
      </c>
      <c r="N252">
        <f t="shared" si="19"/>
        <v>1</v>
      </c>
      <c r="O252">
        <f t="shared" si="20"/>
        <v>1</v>
      </c>
      <c r="P252">
        <f t="shared" si="21"/>
        <v>0</v>
      </c>
      <c r="Q252">
        <f t="shared" si="22"/>
        <v>3</v>
      </c>
      <c r="R252" t="str">
        <f t="shared" si="23"/>
        <v>High Risk</v>
      </c>
    </row>
    <row r="253" spans="1:18">
      <c r="A253" t="s">
        <v>324</v>
      </c>
      <c r="B253" t="s">
        <v>15</v>
      </c>
      <c r="C253" s="1">
        <v>45486.484027777777</v>
      </c>
      <c r="D253">
        <v>17953</v>
      </c>
      <c r="E253" t="s">
        <v>61</v>
      </c>
      <c r="F253" t="s">
        <v>373</v>
      </c>
      <c r="G253" t="s">
        <v>375</v>
      </c>
      <c r="H253" t="s">
        <v>381</v>
      </c>
      <c r="I253" t="s">
        <v>634</v>
      </c>
      <c r="J253" t="str">
        <f>VLOOKUP(B253, Customer_Info!$A$2:$F$100, 3, FALSE)</f>
        <v>Canada</v>
      </c>
      <c r="K253" t="str">
        <f>VLOOKUP(B253, Customer_Info!$A$2:$F$100, 4, FALSE)</f>
        <v>Web</v>
      </c>
      <c r="L253">
        <f>VLOOKUP(B253, Customer_Info!$A$2:$F$100, 5, FALSE)</f>
        <v>2466</v>
      </c>
      <c r="M253">
        <f t="shared" si="18"/>
        <v>1</v>
      </c>
      <c r="N253">
        <f t="shared" si="19"/>
        <v>1</v>
      </c>
      <c r="O253">
        <f t="shared" si="20"/>
        <v>1</v>
      </c>
      <c r="P253">
        <f t="shared" si="21"/>
        <v>0</v>
      </c>
      <c r="Q253">
        <f t="shared" si="22"/>
        <v>3</v>
      </c>
      <c r="R253" t="str">
        <f t="shared" si="23"/>
        <v>High Risk</v>
      </c>
    </row>
    <row r="254" spans="1:18">
      <c r="A254" t="s">
        <v>325</v>
      </c>
      <c r="B254" t="s">
        <v>28</v>
      </c>
      <c r="C254" s="1">
        <v>45476.070833333331</v>
      </c>
      <c r="D254">
        <v>3944</v>
      </c>
      <c r="E254" t="s">
        <v>60</v>
      </c>
      <c r="F254" t="s">
        <v>64</v>
      </c>
      <c r="G254" t="s">
        <v>378</v>
      </c>
      <c r="H254" t="s">
        <v>379</v>
      </c>
      <c r="I254" t="s">
        <v>635</v>
      </c>
      <c r="J254" t="str">
        <f>VLOOKUP(B254, Customer_Info!$A$2:$F$100, 3, FALSE)</f>
        <v>India</v>
      </c>
      <c r="K254" t="str">
        <f>VLOOKUP(B254, Customer_Info!$A$2:$F$100, 4, FALSE)</f>
        <v>Web</v>
      </c>
      <c r="L254">
        <f>VLOOKUP(B254, Customer_Info!$A$2:$F$100, 5, FALSE)</f>
        <v>4391</v>
      </c>
      <c r="M254">
        <f t="shared" si="18"/>
        <v>0</v>
      </c>
      <c r="N254">
        <f t="shared" si="19"/>
        <v>1</v>
      </c>
      <c r="O254">
        <f t="shared" si="20"/>
        <v>0</v>
      </c>
      <c r="P254">
        <f t="shared" si="21"/>
        <v>1</v>
      </c>
      <c r="Q254">
        <f t="shared" si="22"/>
        <v>2</v>
      </c>
      <c r="R254" t="str">
        <f t="shared" si="23"/>
        <v>Medium Risk</v>
      </c>
    </row>
    <row r="255" spans="1:18">
      <c r="A255" t="s">
        <v>326</v>
      </c>
      <c r="B255" t="s">
        <v>50</v>
      </c>
      <c r="C255" s="1">
        <v>45476.481249999997</v>
      </c>
      <c r="D255">
        <v>11257</v>
      </c>
      <c r="E255" t="s">
        <v>61</v>
      </c>
      <c r="F255" t="s">
        <v>373</v>
      </c>
      <c r="G255" t="s">
        <v>375</v>
      </c>
      <c r="H255" t="s">
        <v>381</v>
      </c>
      <c r="I255" t="s">
        <v>636</v>
      </c>
      <c r="J255" t="str">
        <f>VLOOKUP(B255, Customer_Info!$A$2:$F$100, 3, FALSE)</f>
        <v>India</v>
      </c>
      <c r="K255" t="str">
        <f>VLOOKUP(B255, Customer_Info!$A$2:$F$100, 4, FALSE)</f>
        <v>Mobile</v>
      </c>
      <c r="L255">
        <f>VLOOKUP(B255, Customer_Info!$A$2:$F$100, 5, FALSE)</f>
        <v>4747</v>
      </c>
      <c r="M255">
        <f t="shared" si="18"/>
        <v>1</v>
      </c>
      <c r="N255">
        <f t="shared" si="19"/>
        <v>1</v>
      </c>
      <c r="O255">
        <f t="shared" si="20"/>
        <v>1</v>
      </c>
      <c r="P255">
        <f t="shared" si="21"/>
        <v>0</v>
      </c>
      <c r="Q255">
        <f t="shared" si="22"/>
        <v>3</v>
      </c>
      <c r="R255" t="str">
        <f t="shared" si="23"/>
        <v>High Risk</v>
      </c>
    </row>
    <row r="256" spans="1:18">
      <c r="A256" t="s">
        <v>327</v>
      </c>
      <c r="B256" t="s">
        <v>44</v>
      </c>
      <c r="C256" s="1">
        <v>45499.183333333327</v>
      </c>
      <c r="D256">
        <v>14934</v>
      </c>
      <c r="E256" t="s">
        <v>58</v>
      </c>
      <c r="F256" t="s">
        <v>373</v>
      </c>
      <c r="G256" t="s">
        <v>377</v>
      </c>
      <c r="H256" t="s">
        <v>381</v>
      </c>
      <c r="I256" t="s">
        <v>637</v>
      </c>
      <c r="J256" t="str">
        <f>VLOOKUP(B256, Customer_Info!$A$2:$F$100, 3, FALSE)</f>
        <v>Bangladesh</v>
      </c>
      <c r="K256" t="str">
        <f>VLOOKUP(B256, Customer_Info!$A$2:$F$100, 4, FALSE)</f>
        <v>Mobile</v>
      </c>
      <c r="L256">
        <f>VLOOKUP(B256, Customer_Info!$A$2:$F$100, 5, FALSE)</f>
        <v>2474</v>
      </c>
      <c r="M256">
        <f t="shared" si="18"/>
        <v>1</v>
      </c>
      <c r="N256">
        <f t="shared" si="19"/>
        <v>1</v>
      </c>
      <c r="O256">
        <f t="shared" si="20"/>
        <v>1</v>
      </c>
      <c r="P256">
        <f t="shared" si="21"/>
        <v>0</v>
      </c>
      <c r="Q256">
        <f t="shared" si="22"/>
        <v>3</v>
      </c>
      <c r="R256" t="str">
        <f t="shared" si="23"/>
        <v>High Risk</v>
      </c>
    </row>
    <row r="257" spans="1:18">
      <c r="A257" t="s">
        <v>328</v>
      </c>
      <c r="B257" t="s">
        <v>13</v>
      </c>
      <c r="C257" s="1">
        <v>45487.295138888891</v>
      </c>
      <c r="D257">
        <v>1560</v>
      </c>
      <c r="E257" t="s">
        <v>61</v>
      </c>
      <c r="F257" t="s">
        <v>373</v>
      </c>
      <c r="G257" t="s">
        <v>378</v>
      </c>
      <c r="H257" t="s">
        <v>380</v>
      </c>
      <c r="I257" t="s">
        <v>638</v>
      </c>
      <c r="J257" t="str">
        <f>VLOOKUP(B257, Customer_Info!$A$2:$F$100, 3, FALSE)</f>
        <v>Bangladesh</v>
      </c>
      <c r="K257" t="str">
        <f>VLOOKUP(B257, Customer_Info!$A$2:$F$100, 4, FALSE)</f>
        <v>Mobile</v>
      </c>
      <c r="L257">
        <f>VLOOKUP(B257, Customer_Info!$A$2:$F$100, 5, FALSE)</f>
        <v>7734</v>
      </c>
      <c r="M257">
        <f t="shared" si="18"/>
        <v>0</v>
      </c>
      <c r="N257">
        <f t="shared" si="19"/>
        <v>0</v>
      </c>
      <c r="O257">
        <f t="shared" si="20"/>
        <v>1</v>
      </c>
      <c r="P257">
        <f t="shared" si="21"/>
        <v>0</v>
      </c>
      <c r="Q257">
        <f t="shared" si="22"/>
        <v>1</v>
      </c>
      <c r="R257" t="str">
        <f t="shared" si="23"/>
        <v>Low Risk</v>
      </c>
    </row>
    <row r="258" spans="1:18">
      <c r="A258" t="s">
        <v>329</v>
      </c>
      <c r="B258" t="s">
        <v>9</v>
      </c>
      <c r="C258" s="1">
        <v>45479.746527777781</v>
      </c>
      <c r="D258">
        <v>19211</v>
      </c>
      <c r="E258" t="s">
        <v>59</v>
      </c>
      <c r="F258" t="s">
        <v>374</v>
      </c>
      <c r="G258" t="s">
        <v>377</v>
      </c>
      <c r="H258" t="s">
        <v>381</v>
      </c>
      <c r="I258" t="s">
        <v>639</v>
      </c>
      <c r="J258" t="str">
        <f>VLOOKUP(B258, Customer_Info!$A$2:$F$100, 3, FALSE)</f>
        <v>UK</v>
      </c>
      <c r="K258" t="str">
        <f>VLOOKUP(B258, Customer_Info!$A$2:$F$100, 4, FALSE)</f>
        <v>Mobile</v>
      </c>
      <c r="L258">
        <f>VLOOKUP(B258, Customer_Info!$A$2:$F$100, 5, FALSE)</f>
        <v>7226</v>
      </c>
      <c r="M258">
        <f t="shared" si="18"/>
        <v>1</v>
      </c>
      <c r="N258">
        <f t="shared" si="19"/>
        <v>1</v>
      </c>
      <c r="O258">
        <f t="shared" si="20"/>
        <v>1</v>
      </c>
      <c r="P258">
        <f t="shared" si="21"/>
        <v>0</v>
      </c>
      <c r="Q258">
        <f t="shared" si="22"/>
        <v>3</v>
      </c>
      <c r="R258" t="str">
        <f t="shared" si="23"/>
        <v>High Risk</v>
      </c>
    </row>
    <row r="259" spans="1:18">
      <c r="A259" t="s">
        <v>330</v>
      </c>
      <c r="B259" t="s">
        <v>30</v>
      </c>
      <c r="C259" s="1">
        <v>45503.029861111107</v>
      </c>
      <c r="D259">
        <v>3920</v>
      </c>
      <c r="E259" t="s">
        <v>58</v>
      </c>
      <c r="F259" t="s">
        <v>373</v>
      </c>
      <c r="G259" t="s">
        <v>377</v>
      </c>
      <c r="H259" t="s">
        <v>382</v>
      </c>
      <c r="I259" t="s">
        <v>640</v>
      </c>
      <c r="J259" t="str">
        <f>VLOOKUP(B259, Customer_Info!$A$2:$F$100, 3, FALSE)</f>
        <v>India</v>
      </c>
      <c r="K259" t="str">
        <f>VLOOKUP(B259, Customer_Info!$A$2:$F$100, 4, FALSE)</f>
        <v>Mobile</v>
      </c>
      <c r="L259">
        <f>VLOOKUP(B259, Customer_Info!$A$2:$F$100, 5, FALSE)</f>
        <v>9581</v>
      </c>
      <c r="M259">
        <f t="shared" ref="M259:M301" si="24">IF(D259&gt;2*L259,1,0)</f>
        <v>0</v>
      </c>
      <c r="N259">
        <f t="shared" ref="N259:N301" si="25">IF(E259&lt;&gt;J259,1,0)</f>
        <v>0</v>
      </c>
      <c r="O259">
        <f t="shared" ref="O259:O301" si="26">IF(F259&lt;&gt;K259,1,0)</f>
        <v>1</v>
      </c>
      <c r="P259">
        <f t="shared" ref="P259:P301" si="27">IF(OR(HOUR(C259)&lt;4,HOUR(C259)&gt;23),1,0)</f>
        <v>1</v>
      </c>
      <c r="Q259">
        <f t="shared" ref="Q259:Q301" si="28">M259+N259+O259+P259</f>
        <v>2</v>
      </c>
      <c r="R259" t="str">
        <f t="shared" ref="R259:R301" si="29">IF(Q259&gt;=3, "High Risk", IF(Q259=2, "Medium Risk", "Low Risk"))</f>
        <v>Medium Risk</v>
      </c>
    </row>
    <row r="260" spans="1:18">
      <c r="A260" t="s">
        <v>331</v>
      </c>
      <c r="B260" t="s">
        <v>36</v>
      </c>
      <c r="C260" s="1">
        <v>45496.340277777781</v>
      </c>
      <c r="D260">
        <v>801</v>
      </c>
      <c r="E260" t="s">
        <v>62</v>
      </c>
      <c r="F260" t="s">
        <v>374</v>
      </c>
      <c r="G260" t="s">
        <v>375</v>
      </c>
      <c r="H260" t="s">
        <v>380</v>
      </c>
      <c r="I260" t="s">
        <v>641</v>
      </c>
      <c r="J260" t="str">
        <f>VLOOKUP(B260, Customer_Info!$A$2:$F$100, 3, FALSE)</f>
        <v>India</v>
      </c>
      <c r="K260" t="str">
        <f>VLOOKUP(B260, Customer_Info!$A$2:$F$100, 4, FALSE)</f>
        <v>Mobile</v>
      </c>
      <c r="L260">
        <f>VLOOKUP(B260, Customer_Info!$A$2:$F$100, 5, FALSE)</f>
        <v>3184</v>
      </c>
      <c r="M260">
        <f t="shared" si="24"/>
        <v>0</v>
      </c>
      <c r="N260">
        <f t="shared" si="25"/>
        <v>1</v>
      </c>
      <c r="O260">
        <f t="shared" si="26"/>
        <v>1</v>
      </c>
      <c r="P260">
        <f t="shared" si="27"/>
        <v>0</v>
      </c>
      <c r="Q260">
        <f t="shared" si="28"/>
        <v>2</v>
      </c>
      <c r="R260" t="str">
        <f t="shared" si="29"/>
        <v>Medium Risk</v>
      </c>
    </row>
    <row r="261" spans="1:18">
      <c r="A261" t="s">
        <v>332</v>
      </c>
      <c r="B261" t="s">
        <v>21</v>
      </c>
      <c r="C261" s="1">
        <v>45478.668749999997</v>
      </c>
      <c r="D261">
        <v>12968</v>
      </c>
      <c r="E261" t="s">
        <v>58</v>
      </c>
      <c r="F261" t="s">
        <v>64</v>
      </c>
      <c r="G261" t="s">
        <v>378</v>
      </c>
      <c r="H261" t="s">
        <v>382</v>
      </c>
      <c r="I261" t="s">
        <v>642</v>
      </c>
      <c r="J261" t="str">
        <f>VLOOKUP(B261, Customer_Info!$A$2:$F$100, 3, FALSE)</f>
        <v>India</v>
      </c>
      <c r="K261" t="str">
        <f>VLOOKUP(B261, Customer_Info!$A$2:$F$100, 4, FALSE)</f>
        <v>Mobile</v>
      </c>
      <c r="L261">
        <f>VLOOKUP(B261, Customer_Info!$A$2:$F$100, 5, FALSE)</f>
        <v>5171</v>
      </c>
      <c r="M261">
        <f t="shared" si="24"/>
        <v>1</v>
      </c>
      <c r="N261">
        <f t="shared" si="25"/>
        <v>0</v>
      </c>
      <c r="O261">
        <f t="shared" si="26"/>
        <v>1</v>
      </c>
      <c r="P261">
        <f t="shared" si="27"/>
        <v>0</v>
      </c>
      <c r="Q261">
        <f t="shared" si="28"/>
        <v>2</v>
      </c>
      <c r="R261" t="str">
        <f t="shared" si="29"/>
        <v>Medium Risk</v>
      </c>
    </row>
    <row r="262" spans="1:18">
      <c r="A262" t="s">
        <v>333</v>
      </c>
      <c r="B262" t="s">
        <v>45</v>
      </c>
      <c r="C262" s="1">
        <v>45474.557638888888</v>
      </c>
      <c r="D262">
        <v>17490</v>
      </c>
      <c r="E262" t="s">
        <v>60</v>
      </c>
      <c r="F262" t="s">
        <v>374</v>
      </c>
      <c r="G262" t="s">
        <v>378</v>
      </c>
      <c r="H262" t="s">
        <v>381</v>
      </c>
      <c r="I262" t="s">
        <v>643</v>
      </c>
      <c r="J262" t="str">
        <f>VLOOKUP(B262, Customer_Info!$A$2:$F$100, 3, FALSE)</f>
        <v>Bangladesh</v>
      </c>
      <c r="K262" t="str">
        <f>VLOOKUP(B262, Customer_Info!$A$2:$F$100, 4, FALSE)</f>
        <v>Mobile</v>
      </c>
      <c r="L262">
        <f>VLOOKUP(B262, Customer_Info!$A$2:$F$100, 5, FALSE)</f>
        <v>3082</v>
      </c>
      <c r="M262">
        <f t="shared" si="24"/>
        <v>1</v>
      </c>
      <c r="N262">
        <f t="shared" si="25"/>
        <v>1</v>
      </c>
      <c r="O262">
        <f t="shared" si="26"/>
        <v>1</v>
      </c>
      <c r="P262">
        <f t="shared" si="27"/>
        <v>0</v>
      </c>
      <c r="Q262">
        <f t="shared" si="28"/>
        <v>3</v>
      </c>
      <c r="R262" t="str">
        <f t="shared" si="29"/>
        <v>High Risk</v>
      </c>
    </row>
    <row r="263" spans="1:18">
      <c r="A263" t="s">
        <v>334</v>
      </c>
      <c r="B263" t="s">
        <v>42</v>
      </c>
      <c r="C263" s="1">
        <v>45500.125694444447</v>
      </c>
      <c r="D263">
        <v>1199</v>
      </c>
      <c r="E263" t="s">
        <v>59</v>
      </c>
      <c r="F263" t="s">
        <v>64</v>
      </c>
      <c r="G263" t="s">
        <v>378</v>
      </c>
      <c r="H263" t="s">
        <v>383</v>
      </c>
      <c r="I263" t="s">
        <v>644</v>
      </c>
      <c r="J263" t="str">
        <f>VLOOKUP(B263, Customer_Info!$A$2:$F$100, 3, FALSE)</f>
        <v>USA</v>
      </c>
      <c r="K263" t="str">
        <f>VLOOKUP(B263, Customer_Info!$A$2:$F$100, 4, FALSE)</f>
        <v>Web</v>
      </c>
      <c r="L263">
        <f>VLOOKUP(B263, Customer_Info!$A$2:$F$100, 5, FALSE)</f>
        <v>4904</v>
      </c>
      <c r="M263">
        <f t="shared" si="24"/>
        <v>0</v>
      </c>
      <c r="N263">
        <f t="shared" si="25"/>
        <v>1</v>
      </c>
      <c r="O263">
        <f t="shared" si="26"/>
        <v>0</v>
      </c>
      <c r="P263">
        <f t="shared" si="27"/>
        <v>1</v>
      </c>
      <c r="Q263">
        <f t="shared" si="28"/>
        <v>2</v>
      </c>
      <c r="R263" t="str">
        <f t="shared" si="29"/>
        <v>Medium Risk</v>
      </c>
    </row>
    <row r="264" spans="1:18">
      <c r="A264" t="s">
        <v>335</v>
      </c>
      <c r="B264" t="s">
        <v>38</v>
      </c>
      <c r="C264" s="1">
        <v>45486.94027777778</v>
      </c>
      <c r="D264">
        <v>690</v>
      </c>
      <c r="E264" t="s">
        <v>58</v>
      </c>
      <c r="F264" t="s">
        <v>64</v>
      </c>
      <c r="G264" t="s">
        <v>378</v>
      </c>
      <c r="H264" t="s">
        <v>380</v>
      </c>
      <c r="I264" t="s">
        <v>645</v>
      </c>
      <c r="J264" t="str">
        <f>VLOOKUP(B264, Customer_Info!$A$2:$F$100, 3, FALSE)</f>
        <v>Canada</v>
      </c>
      <c r="K264" t="str">
        <f>VLOOKUP(B264, Customer_Info!$A$2:$F$100, 4, FALSE)</f>
        <v>Web</v>
      </c>
      <c r="L264">
        <f>VLOOKUP(B264, Customer_Info!$A$2:$F$100, 5, FALSE)</f>
        <v>5385</v>
      </c>
      <c r="M264">
        <f t="shared" si="24"/>
        <v>0</v>
      </c>
      <c r="N264">
        <f t="shared" si="25"/>
        <v>1</v>
      </c>
      <c r="O264">
        <f t="shared" si="26"/>
        <v>0</v>
      </c>
      <c r="P264">
        <f t="shared" si="27"/>
        <v>0</v>
      </c>
      <c r="Q264">
        <f t="shared" si="28"/>
        <v>1</v>
      </c>
      <c r="R264" t="str">
        <f t="shared" si="29"/>
        <v>Low Risk</v>
      </c>
    </row>
    <row r="265" spans="1:18">
      <c r="A265" t="s">
        <v>336</v>
      </c>
      <c r="B265" t="s">
        <v>16</v>
      </c>
      <c r="C265" s="1">
        <v>45495.362500000003</v>
      </c>
      <c r="D265">
        <v>10992</v>
      </c>
      <c r="E265" t="s">
        <v>62</v>
      </c>
      <c r="F265" t="s">
        <v>64</v>
      </c>
      <c r="G265" t="s">
        <v>377</v>
      </c>
      <c r="H265" t="s">
        <v>383</v>
      </c>
      <c r="I265" t="s">
        <v>646</v>
      </c>
      <c r="J265" t="str">
        <f>VLOOKUP(B265, Customer_Info!$A$2:$F$100, 3, FALSE)</f>
        <v>UK</v>
      </c>
      <c r="K265" t="str">
        <f>VLOOKUP(B265, Customer_Info!$A$2:$F$100, 4, FALSE)</f>
        <v>Mobile</v>
      </c>
      <c r="L265">
        <f>VLOOKUP(B265, Customer_Info!$A$2:$F$100, 5, FALSE)</f>
        <v>7334</v>
      </c>
      <c r="M265">
        <f t="shared" si="24"/>
        <v>0</v>
      </c>
      <c r="N265">
        <f t="shared" si="25"/>
        <v>1</v>
      </c>
      <c r="O265">
        <f t="shared" si="26"/>
        <v>1</v>
      </c>
      <c r="P265">
        <f t="shared" si="27"/>
        <v>0</v>
      </c>
      <c r="Q265">
        <f t="shared" si="28"/>
        <v>2</v>
      </c>
      <c r="R265" t="str">
        <f t="shared" si="29"/>
        <v>Medium Risk</v>
      </c>
    </row>
    <row r="266" spans="1:18">
      <c r="A266" t="s">
        <v>337</v>
      </c>
      <c r="B266" t="s">
        <v>14</v>
      </c>
      <c r="C266" s="1">
        <v>45495.786805555559</v>
      </c>
      <c r="D266">
        <v>17864</v>
      </c>
      <c r="E266" t="s">
        <v>58</v>
      </c>
      <c r="F266" t="s">
        <v>373</v>
      </c>
      <c r="G266" t="s">
        <v>375</v>
      </c>
      <c r="H266" t="s">
        <v>382</v>
      </c>
      <c r="I266" t="s">
        <v>647</v>
      </c>
      <c r="J266" t="str">
        <f>VLOOKUP(B266, Customer_Info!$A$2:$F$100, 3, FALSE)</f>
        <v>India</v>
      </c>
      <c r="K266" t="str">
        <f>VLOOKUP(B266, Customer_Info!$A$2:$F$100, 4, FALSE)</f>
        <v>Web</v>
      </c>
      <c r="L266">
        <f>VLOOKUP(B266, Customer_Info!$A$2:$F$100, 5, FALSE)</f>
        <v>8265</v>
      </c>
      <c r="M266">
        <f t="shared" si="24"/>
        <v>1</v>
      </c>
      <c r="N266">
        <f t="shared" si="25"/>
        <v>0</v>
      </c>
      <c r="O266">
        <f t="shared" si="26"/>
        <v>1</v>
      </c>
      <c r="P266">
        <f t="shared" si="27"/>
        <v>0</v>
      </c>
      <c r="Q266">
        <f t="shared" si="28"/>
        <v>2</v>
      </c>
      <c r="R266" t="str">
        <f t="shared" si="29"/>
        <v>Medium Risk</v>
      </c>
    </row>
    <row r="267" spans="1:18">
      <c r="A267" t="s">
        <v>338</v>
      </c>
      <c r="B267" t="s">
        <v>6</v>
      </c>
      <c r="C267" s="1">
        <v>45494.04583333333</v>
      </c>
      <c r="D267">
        <v>3475</v>
      </c>
      <c r="E267" t="s">
        <v>61</v>
      </c>
      <c r="F267" t="s">
        <v>374</v>
      </c>
      <c r="G267" t="s">
        <v>375</v>
      </c>
      <c r="H267" t="s">
        <v>381</v>
      </c>
      <c r="I267" t="s">
        <v>648</v>
      </c>
      <c r="J267" t="str">
        <f>VLOOKUP(B267, Customer_Info!$A$2:$F$100, 3, FALSE)</f>
        <v>India</v>
      </c>
      <c r="K267" t="str">
        <f>VLOOKUP(B267, Customer_Info!$A$2:$F$100, 4, FALSE)</f>
        <v>Web</v>
      </c>
      <c r="L267">
        <f>VLOOKUP(B267, Customer_Info!$A$2:$F$100, 5, FALSE)</f>
        <v>9603</v>
      </c>
      <c r="M267">
        <f t="shared" si="24"/>
        <v>0</v>
      </c>
      <c r="N267">
        <f t="shared" si="25"/>
        <v>1</v>
      </c>
      <c r="O267">
        <f t="shared" si="26"/>
        <v>1</v>
      </c>
      <c r="P267">
        <f t="shared" si="27"/>
        <v>1</v>
      </c>
      <c r="Q267">
        <f t="shared" si="28"/>
        <v>3</v>
      </c>
      <c r="R267" t="str">
        <f t="shared" si="29"/>
        <v>High Risk</v>
      </c>
    </row>
    <row r="268" spans="1:18">
      <c r="A268" t="s">
        <v>339</v>
      </c>
      <c r="B268" t="s">
        <v>17</v>
      </c>
      <c r="C268" s="1">
        <v>45489.505555555559</v>
      </c>
      <c r="D268">
        <v>6602</v>
      </c>
      <c r="E268" t="s">
        <v>59</v>
      </c>
      <c r="F268" t="s">
        <v>373</v>
      </c>
      <c r="G268" t="s">
        <v>375</v>
      </c>
      <c r="H268" t="s">
        <v>383</v>
      </c>
      <c r="I268" t="s">
        <v>649</v>
      </c>
      <c r="J268" t="str">
        <f>VLOOKUP(B268, Customer_Info!$A$2:$F$100, 3, FALSE)</f>
        <v>USA</v>
      </c>
      <c r="K268" t="str">
        <f>VLOOKUP(B268, Customer_Info!$A$2:$F$100, 4, FALSE)</f>
        <v>Web</v>
      </c>
      <c r="L268">
        <f>VLOOKUP(B268, Customer_Info!$A$2:$F$100, 5, FALSE)</f>
        <v>6426</v>
      </c>
      <c r="M268">
        <f t="shared" si="24"/>
        <v>0</v>
      </c>
      <c r="N268">
        <f t="shared" si="25"/>
        <v>1</v>
      </c>
      <c r="O268">
        <f t="shared" si="26"/>
        <v>1</v>
      </c>
      <c r="P268">
        <f t="shared" si="27"/>
        <v>0</v>
      </c>
      <c r="Q268">
        <f t="shared" si="28"/>
        <v>2</v>
      </c>
      <c r="R268" t="str">
        <f t="shared" si="29"/>
        <v>Medium Risk</v>
      </c>
    </row>
    <row r="269" spans="1:18">
      <c r="A269" t="s">
        <v>340</v>
      </c>
      <c r="B269" t="s">
        <v>28</v>
      </c>
      <c r="C269" s="1">
        <v>45482.390277777777</v>
      </c>
      <c r="D269">
        <v>18068</v>
      </c>
      <c r="E269" t="s">
        <v>59</v>
      </c>
      <c r="F269" t="s">
        <v>64</v>
      </c>
      <c r="G269" t="s">
        <v>375</v>
      </c>
      <c r="H269" t="s">
        <v>379</v>
      </c>
      <c r="I269" t="s">
        <v>650</v>
      </c>
      <c r="J269" t="str">
        <f>VLOOKUP(B269, Customer_Info!$A$2:$F$100, 3, FALSE)</f>
        <v>India</v>
      </c>
      <c r="K269" t="str">
        <f>VLOOKUP(B269, Customer_Info!$A$2:$F$100, 4, FALSE)</f>
        <v>Web</v>
      </c>
      <c r="L269">
        <f>VLOOKUP(B269, Customer_Info!$A$2:$F$100, 5, FALSE)</f>
        <v>4391</v>
      </c>
      <c r="M269">
        <f t="shared" si="24"/>
        <v>1</v>
      </c>
      <c r="N269">
        <f t="shared" si="25"/>
        <v>1</v>
      </c>
      <c r="O269">
        <f t="shared" si="26"/>
        <v>0</v>
      </c>
      <c r="P269">
        <f t="shared" si="27"/>
        <v>0</v>
      </c>
      <c r="Q269">
        <f t="shared" si="28"/>
        <v>2</v>
      </c>
      <c r="R269" t="str">
        <f t="shared" si="29"/>
        <v>Medium Risk</v>
      </c>
    </row>
    <row r="270" spans="1:18">
      <c r="A270" t="s">
        <v>341</v>
      </c>
      <c r="B270" t="s">
        <v>47</v>
      </c>
      <c r="C270" s="1">
        <v>45476.338194444441</v>
      </c>
      <c r="D270">
        <v>2316</v>
      </c>
      <c r="E270" t="s">
        <v>59</v>
      </c>
      <c r="F270" t="s">
        <v>63</v>
      </c>
      <c r="G270" t="s">
        <v>377</v>
      </c>
      <c r="H270" t="s">
        <v>382</v>
      </c>
      <c r="I270" t="s">
        <v>651</v>
      </c>
      <c r="J270" t="str">
        <f>VLOOKUP(B270, Customer_Info!$A$2:$F$100, 3, FALSE)</f>
        <v>UK</v>
      </c>
      <c r="K270" t="str">
        <f>VLOOKUP(B270, Customer_Info!$A$2:$F$100, 4, FALSE)</f>
        <v>Mobile</v>
      </c>
      <c r="L270">
        <f>VLOOKUP(B270, Customer_Info!$A$2:$F$100, 5, FALSE)</f>
        <v>9849</v>
      </c>
      <c r="M270">
        <f t="shared" si="24"/>
        <v>0</v>
      </c>
      <c r="N270">
        <f t="shared" si="25"/>
        <v>1</v>
      </c>
      <c r="O270">
        <f t="shared" si="26"/>
        <v>0</v>
      </c>
      <c r="P270">
        <f t="shared" si="27"/>
        <v>0</v>
      </c>
      <c r="Q270">
        <f t="shared" si="28"/>
        <v>1</v>
      </c>
      <c r="R270" t="str">
        <f t="shared" si="29"/>
        <v>Low Risk</v>
      </c>
    </row>
    <row r="271" spans="1:18">
      <c r="A271" t="s">
        <v>342</v>
      </c>
      <c r="B271" t="s">
        <v>8</v>
      </c>
      <c r="C271" s="1">
        <v>45485.490277777782</v>
      </c>
      <c r="D271">
        <v>1069</v>
      </c>
      <c r="E271" t="s">
        <v>58</v>
      </c>
      <c r="F271" t="s">
        <v>64</v>
      </c>
      <c r="G271" t="s">
        <v>377</v>
      </c>
      <c r="H271" t="s">
        <v>379</v>
      </c>
      <c r="I271" t="s">
        <v>652</v>
      </c>
      <c r="J271" t="str">
        <f>VLOOKUP(B271, Customer_Info!$A$2:$F$100, 3, FALSE)</f>
        <v>Canada</v>
      </c>
      <c r="K271" t="str">
        <f>VLOOKUP(B271, Customer_Info!$A$2:$F$100, 4, FALSE)</f>
        <v>Web</v>
      </c>
      <c r="L271">
        <f>VLOOKUP(B271, Customer_Info!$A$2:$F$100, 5, FALSE)</f>
        <v>7390</v>
      </c>
      <c r="M271">
        <f t="shared" si="24"/>
        <v>0</v>
      </c>
      <c r="N271">
        <f t="shared" si="25"/>
        <v>1</v>
      </c>
      <c r="O271">
        <f t="shared" si="26"/>
        <v>0</v>
      </c>
      <c r="P271">
        <f t="shared" si="27"/>
        <v>0</v>
      </c>
      <c r="Q271">
        <f t="shared" si="28"/>
        <v>1</v>
      </c>
      <c r="R271" t="str">
        <f t="shared" si="29"/>
        <v>Low Risk</v>
      </c>
    </row>
    <row r="272" spans="1:18">
      <c r="A272" t="s">
        <v>343</v>
      </c>
      <c r="B272" t="s">
        <v>25</v>
      </c>
      <c r="C272" s="1">
        <v>45495.741666666669</v>
      </c>
      <c r="D272">
        <v>5942</v>
      </c>
      <c r="E272" t="s">
        <v>59</v>
      </c>
      <c r="F272" t="s">
        <v>63</v>
      </c>
      <c r="G272" t="s">
        <v>377</v>
      </c>
      <c r="H272" t="s">
        <v>381</v>
      </c>
      <c r="I272" t="s">
        <v>653</v>
      </c>
      <c r="J272" t="str">
        <f>VLOOKUP(B272, Customer_Info!$A$2:$F$100, 3, FALSE)</f>
        <v>India</v>
      </c>
      <c r="K272" t="str">
        <f>VLOOKUP(B272, Customer_Info!$A$2:$F$100, 4, FALSE)</f>
        <v>Web</v>
      </c>
      <c r="L272">
        <f>VLOOKUP(B272, Customer_Info!$A$2:$F$100, 5, FALSE)</f>
        <v>3685</v>
      </c>
      <c r="M272">
        <f t="shared" si="24"/>
        <v>0</v>
      </c>
      <c r="N272">
        <f t="shared" si="25"/>
        <v>1</v>
      </c>
      <c r="O272">
        <f t="shared" si="26"/>
        <v>1</v>
      </c>
      <c r="P272">
        <f t="shared" si="27"/>
        <v>0</v>
      </c>
      <c r="Q272">
        <f t="shared" si="28"/>
        <v>2</v>
      </c>
      <c r="R272" t="str">
        <f t="shared" si="29"/>
        <v>Medium Risk</v>
      </c>
    </row>
    <row r="273" spans="1:18">
      <c r="A273" t="s">
        <v>344</v>
      </c>
      <c r="B273" t="s">
        <v>36</v>
      </c>
      <c r="C273" s="1">
        <v>45479.191666666673</v>
      </c>
      <c r="D273">
        <v>2395</v>
      </c>
      <c r="E273" t="s">
        <v>59</v>
      </c>
      <c r="F273" t="s">
        <v>64</v>
      </c>
      <c r="G273" t="s">
        <v>376</v>
      </c>
      <c r="H273" t="s">
        <v>380</v>
      </c>
      <c r="I273" t="s">
        <v>654</v>
      </c>
      <c r="J273" t="str">
        <f>VLOOKUP(B273, Customer_Info!$A$2:$F$100, 3, FALSE)</f>
        <v>India</v>
      </c>
      <c r="K273" t="str">
        <f>VLOOKUP(B273, Customer_Info!$A$2:$F$100, 4, FALSE)</f>
        <v>Mobile</v>
      </c>
      <c r="L273">
        <f>VLOOKUP(B273, Customer_Info!$A$2:$F$100, 5, FALSE)</f>
        <v>3184</v>
      </c>
      <c r="M273">
        <f t="shared" si="24"/>
        <v>0</v>
      </c>
      <c r="N273">
        <f t="shared" si="25"/>
        <v>1</v>
      </c>
      <c r="O273">
        <f t="shared" si="26"/>
        <v>1</v>
      </c>
      <c r="P273">
        <f t="shared" si="27"/>
        <v>0</v>
      </c>
      <c r="Q273">
        <f t="shared" si="28"/>
        <v>2</v>
      </c>
      <c r="R273" t="str">
        <f t="shared" si="29"/>
        <v>Medium Risk</v>
      </c>
    </row>
    <row r="274" spans="1:18">
      <c r="A274" t="s">
        <v>345</v>
      </c>
      <c r="B274" t="s">
        <v>14</v>
      </c>
      <c r="C274" s="1">
        <v>45476.973611111112</v>
      </c>
      <c r="D274">
        <v>19617</v>
      </c>
      <c r="E274" t="s">
        <v>62</v>
      </c>
      <c r="F274" t="s">
        <v>64</v>
      </c>
      <c r="G274" t="s">
        <v>376</v>
      </c>
      <c r="H274" t="s">
        <v>379</v>
      </c>
      <c r="I274" t="s">
        <v>655</v>
      </c>
      <c r="J274" t="str">
        <f>VLOOKUP(B274, Customer_Info!$A$2:$F$100, 3, FALSE)</f>
        <v>India</v>
      </c>
      <c r="K274" t="str">
        <f>VLOOKUP(B274, Customer_Info!$A$2:$F$100, 4, FALSE)</f>
        <v>Web</v>
      </c>
      <c r="L274">
        <f>VLOOKUP(B274, Customer_Info!$A$2:$F$100, 5, FALSE)</f>
        <v>8265</v>
      </c>
      <c r="M274">
        <f t="shared" si="24"/>
        <v>1</v>
      </c>
      <c r="N274">
        <f t="shared" si="25"/>
        <v>1</v>
      </c>
      <c r="O274">
        <f t="shared" si="26"/>
        <v>0</v>
      </c>
      <c r="P274">
        <f t="shared" si="27"/>
        <v>0</v>
      </c>
      <c r="Q274">
        <f t="shared" si="28"/>
        <v>2</v>
      </c>
      <c r="R274" t="str">
        <f t="shared" si="29"/>
        <v>Medium Risk</v>
      </c>
    </row>
    <row r="275" spans="1:18">
      <c r="A275" t="s">
        <v>346</v>
      </c>
      <c r="B275" t="s">
        <v>39</v>
      </c>
      <c r="C275" s="1">
        <v>45492.236111111109</v>
      </c>
      <c r="D275">
        <v>4363</v>
      </c>
      <c r="E275" t="s">
        <v>61</v>
      </c>
      <c r="F275" t="s">
        <v>373</v>
      </c>
      <c r="G275" t="s">
        <v>378</v>
      </c>
      <c r="H275" t="s">
        <v>383</v>
      </c>
      <c r="I275" t="s">
        <v>656</v>
      </c>
      <c r="J275" t="str">
        <f>VLOOKUP(B275, Customer_Info!$A$2:$F$100, 3, FALSE)</f>
        <v>India</v>
      </c>
      <c r="K275" t="str">
        <f>VLOOKUP(B275, Customer_Info!$A$2:$F$100, 4, FALSE)</f>
        <v>Mobile</v>
      </c>
      <c r="L275">
        <f>VLOOKUP(B275, Customer_Info!$A$2:$F$100, 5, FALSE)</f>
        <v>6117</v>
      </c>
      <c r="M275">
        <f t="shared" si="24"/>
        <v>0</v>
      </c>
      <c r="N275">
        <f t="shared" si="25"/>
        <v>1</v>
      </c>
      <c r="O275">
        <f t="shared" si="26"/>
        <v>1</v>
      </c>
      <c r="P275">
        <f t="shared" si="27"/>
        <v>0</v>
      </c>
      <c r="Q275">
        <f t="shared" si="28"/>
        <v>2</v>
      </c>
      <c r="R275" t="str">
        <f t="shared" si="29"/>
        <v>Medium Risk</v>
      </c>
    </row>
    <row r="276" spans="1:18">
      <c r="A276" t="s">
        <v>347</v>
      </c>
      <c r="B276" t="s">
        <v>29</v>
      </c>
      <c r="C276" s="1">
        <v>45496.379861111112</v>
      </c>
      <c r="D276">
        <v>13413</v>
      </c>
      <c r="E276" t="s">
        <v>60</v>
      </c>
      <c r="F276" t="s">
        <v>374</v>
      </c>
      <c r="G276" t="s">
        <v>377</v>
      </c>
      <c r="H276" t="s">
        <v>381</v>
      </c>
      <c r="I276" t="s">
        <v>657</v>
      </c>
      <c r="J276" t="str">
        <f>VLOOKUP(B276, Customer_Info!$A$2:$F$100, 3, FALSE)</f>
        <v>UK</v>
      </c>
      <c r="K276" t="str">
        <f>VLOOKUP(B276, Customer_Info!$A$2:$F$100, 4, FALSE)</f>
        <v>Mobile</v>
      </c>
      <c r="L276">
        <f>VLOOKUP(B276, Customer_Info!$A$2:$F$100, 5, FALSE)</f>
        <v>7611</v>
      </c>
      <c r="M276">
        <f t="shared" si="24"/>
        <v>0</v>
      </c>
      <c r="N276">
        <f t="shared" si="25"/>
        <v>0</v>
      </c>
      <c r="O276">
        <f t="shared" si="26"/>
        <v>1</v>
      </c>
      <c r="P276">
        <f t="shared" si="27"/>
        <v>0</v>
      </c>
      <c r="Q276">
        <f t="shared" si="28"/>
        <v>1</v>
      </c>
      <c r="R276" t="str">
        <f t="shared" si="29"/>
        <v>Low Risk</v>
      </c>
    </row>
    <row r="277" spans="1:18">
      <c r="A277" t="s">
        <v>348</v>
      </c>
      <c r="B277" t="s">
        <v>17</v>
      </c>
      <c r="C277" s="1">
        <v>45477.371527777781</v>
      </c>
      <c r="D277">
        <v>7955</v>
      </c>
      <c r="E277" t="s">
        <v>58</v>
      </c>
      <c r="F277" t="s">
        <v>63</v>
      </c>
      <c r="G277" t="s">
        <v>377</v>
      </c>
      <c r="H277" t="s">
        <v>383</v>
      </c>
      <c r="I277" t="s">
        <v>658</v>
      </c>
      <c r="J277" t="str">
        <f>VLOOKUP(B277, Customer_Info!$A$2:$F$100, 3, FALSE)</f>
        <v>USA</v>
      </c>
      <c r="K277" t="str">
        <f>VLOOKUP(B277, Customer_Info!$A$2:$F$100, 4, FALSE)</f>
        <v>Web</v>
      </c>
      <c r="L277">
        <f>VLOOKUP(B277, Customer_Info!$A$2:$F$100, 5, FALSE)</f>
        <v>6426</v>
      </c>
      <c r="M277">
        <f t="shared" si="24"/>
        <v>0</v>
      </c>
      <c r="N277">
        <f t="shared" si="25"/>
        <v>1</v>
      </c>
      <c r="O277">
        <f t="shared" si="26"/>
        <v>1</v>
      </c>
      <c r="P277">
        <f t="shared" si="27"/>
        <v>0</v>
      </c>
      <c r="Q277">
        <f t="shared" si="28"/>
        <v>2</v>
      </c>
      <c r="R277" t="str">
        <f t="shared" si="29"/>
        <v>Medium Risk</v>
      </c>
    </row>
    <row r="278" spans="1:18">
      <c r="A278" t="s">
        <v>349</v>
      </c>
      <c r="B278" t="s">
        <v>37</v>
      </c>
      <c r="C278" s="1">
        <v>45500.260416666657</v>
      </c>
      <c r="D278">
        <v>4514</v>
      </c>
      <c r="E278" t="s">
        <v>60</v>
      </c>
      <c r="F278" t="s">
        <v>373</v>
      </c>
      <c r="G278" t="s">
        <v>378</v>
      </c>
      <c r="H278" t="s">
        <v>382</v>
      </c>
      <c r="I278" t="s">
        <v>659</v>
      </c>
      <c r="J278" t="str">
        <f>VLOOKUP(B278, Customer_Info!$A$2:$F$100, 3, FALSE)</f>
        <v>USA</v>
      </c>
      <c r="K278" t="str">
        <f>VLOOKUP(B278, Customer_Info!$A$2:$F$100, 4, FALSE)</f>
        <v>Web</v>
      </c>
      <c r="L278">
        <f>VLOOKUP(B278, Customer_Info!$A$2:$F$100, 5, FALSE)</f>
        <v>6555</v>
      </c>
      <c r="M278">
        <f t="shared" si="24"/>
        <v>0</v>
      </c>
      <c r="N278">
        <f t="shared" si="25"/>
        <v>1</v>
      </c>
      <c r="O278">
        <f t="shared" si="26"/>
        <v>1</v>
      </c>
      <c r="P278">
        <f t="shared" si="27"/>
        <v>0</v>
      </c>
      <c r="Q278">
        <f t="shared" si="28"/>
        <v>2</v>
      </c>
      <c r="R278" t="str">
        <f t="shared" si="29"/>
        <v>Medium Risk</v>
      </c>
    </row>
    <row r="279" spans="1:18">
      <c r="A279" t="s">
        <v>350</v>
      </c>
      <c r="B279" t="s">
        <v>5</v>
      </c>
      <c r="C279" s="1">
        <v>45502.646527777782</v>
      </c>
      <c r="D279">
        <v>11593</v>
      </c>
      <c r="E279" t="s">
        <v>60</v>
      </c>
      <c r="F279" t="s">
        <v>64</v>
      </c>
      <c r="G279" t="s">
        <v>376</v>
      </c>
      <c r="H279" t="s">
        <v>382</v>
      </c>
      <c r="I279" t="s">
        <v>660</v>
      </c>
      <c r="J279" t="str">
        <f>VLOOKUP(B279, Customer_Info!$A$2:$F$100, 3, FALSE)</f>
        <v>India</v>
      </c>
      <c r="K279" t="str">
        <f>VLOOKUP(B279, Customer_Info!$A$2:$F$100, 4, FALSE)</f>
        <v>Mobile</v>
      </c>
      <c r="L279">
        <f>VLOOKUP(B279, Customer_Info!$A$2:$F$100, 5, FALSE)</f>
        <v>9270</v>
      </c>
      <c r="M279">
        <f t="shared" si="24"/>
        <v>0</v>
      </c>
      <c r="N279">
        <f t="shared" si="25"/>
        <v>1</v>
      </c>
      <c r="O279">
        <f t="shared" si="26"/>
        <v>1</v>
      </c>
      <c r="P279">
        <f t="shared" si="27"/>
        <v>0</v>
      </c>
      <c r="Q279">
        <f t="shared" si="28"/>
        <v>2</v>
      </c>
      <c r="R279" t="str">
        <f t="shared" si="29"/>
        <v>Medium Risk</v>
      </c>
    </row>
    <row r="280" spans="1:18">
      <c r="A280" t="s">
        <v>351</v>
      </c>
      <c r="B280" t="s">
        <v>42</v>
      </c>
      <c r="C280" s="1">
        <v>45476.439583333333</v>
      </c>
      <c r="D280">
        <v>18570</v>
      </c>
      <c r="E280" t="s">
        <v>58</v>
      </c>
      <c r="F280" t="s">
        <v>373</v>
      </c>
      <c r="G280" t="s">
        <v>378</v>
      </c>
      <c r="H280" t="s">
        <v>382</v>
      </c>
      <c r="I280" t="s">
        <v>661</v>
      </c>
      <c r="J280" t="str">
        <f>VLOOKUP(B280, Customer_Info!$A$2:$F$100, 3, FALSE)</f>
        <v>USA</v>
      </c>
      <c r="K280" t="str">
        <f>VLOOKUP(B280, Customer_Info!$A$2:$F$100, 4, FALSE)</f>
        <v>Web</v>
      </c>
      <c r="L280">
        <f>VLOOKUP(B280, Customer_Info!$A$2:$F$100, 5, FALSE)</f>
        <v>4904</v>
      </c>
      <c r="M280">
        <f t="shared" si="24"/>
        <v>1</v>
      </c>
      <c r="N280">
        <f t="shared" si="25"/>
        <v>1</v>
      </c>
      <c r="O280">
        <f t="shared" si="26"/>
        <v>1</v>
      </c>
      <c r="P280">
        <f t="shared" si="27"/>
        <v>0</v>
      </c>
      <c r="Q280">
        <f t="shared" si="28"/>
        <v>3</v>
      </c>
      <c r="R280" t="str">
        <f t="shared" si="29"/>
        <v>High Risk</v>
      </c>
    </row>
    <row r="281" spans="1:18">
      <c r="A281" t="s">
        <v>352</v>
      </c>
      <c r="B281" t="s">
        <v>43</v>
      </c>
      <c r="C281" s="1">
        <v>45480.904861111107</v>
      </c>
      <c r="D281">
        <v>3509</v>
      </c>
      <c r="E281" t="s">
        <v>59</v>
      </c>
      <c r="F281" t="s">
        <v>374</v>
      </c>
      <c r="G281" t="s">
        <v>375</v>
      </c>
      <c r="H281" t="s">
        <v>380</v>
      </c>
      <c r="I281" t="s">
        <v>662</v>
      </c>
      <c r="J281" t="str">
        <f>VLOOKUP(B281, Customer_Info!$A$2:$F$100, 3, FALSE)</f>
        <v>Bangladesh</v>
      </c>
      <c r="K281" t="str">
        <f>VLOOKUP(B281, Customer_Info!$A$2:$F$100, 4, FALSE)</f>
        <v>Web</v>
      </c>
      <c r="L281">
        <f>VLOOKUP(B281, Customer_Info!$A$2:$F$100, 5, FALSE)</f>
        <v>9728</v>
      </c>
      <c r="M281">
        <f t="shared" si="24"/>
        <v>0</v>
      </c>
      <c r="N281">
        <f t="shared" si="25"/>
        <v>1</v>
      </c>
      <c r="O281">
        <f t="shared" si="26"/>
        <v>1</v>
      </c>
      <c r="P281">
        <f t="shared" si="27"/>
        <v>0</v>
      </c>
      <c r="Q281">
        <f t="shared" si="28"/>
        <v>2</v>
      </c>
      <c r="R281" t="str">
        <f t="shared" si="29"/>
        <v>Medium Risk</v>
      </c>
    </row>
    <row r="282" spans="1:18">
      <c r="A282" t="s">
        <v>353</v>
      </c>
      <c r="B282" t="s">
        <v>10</v>
      </c>
      <c r="C282" s="1">
        <v>45480.789583333331</v>
      </c>
      <c r="D282">
        <v>17038</v>
      </c>
      <c r="E282" t="s">
        <v>62</v>
      </c>
      <c r="F282" t="s">
        <v>373</v>
      </c>
      <c r="G282" t="s">
        <v>375</v>
      </c>
      <c r="H282" t="s">
        <v>383</v>
      </c>
      <c r="I282" t="s">
        <v>663</v>
      </c>
      <c r="J282" t="str">
        <f>VLOOKUP(B282, Customer_Info!$A$2:$F$100, 3, FALSE)</f>
        <v>UK</v>
      </c>
      <c r="K282" t="str">
        <f>VLOOKUP(B282, Customer_Info!$A$2:$F$100, 4, FALSE)</f>
        <v>Web</v>
      </c>
      <c r="L282">
        <f>VLOOKUP(B282, Customer_Info!$A$2:$F$100, 5, FALSE)</f>
        <v>7191</v>
      </c>
      <c r="M282">
        <f t="shared" si="24"/>
        <v>1</v>
      </c>
      <c r="N282">
        <f t="shared" si="25"/>
        <v>1</v>
      </c>
      <c r="O282">
        <f t="shared" si="26"/>
        <v>1</v>
      </c>
      <c r="P282">
        <f t="shared" si="27"/>
        <v>0</v>
      </c>
      <c r="Q282">
        <f t="shared" si="28"/>
        <v>3</v>
      </c>
      <c r="R282" t="str">
        <f t="shared" si="29"/>
        <v>High Risk</v>
      </c>
    </row>
    <row r="283" spans="1:18">
      <c r="A283" t="s">
        <v>354</v>
      </c>
      <c r="B283" t="s">
        <v>26</v>
      </c>
      <c r="C283" s="1">
        <v>45499.615277777782</v>
      </c>
      <c r="D283">
        <v>11229</v>
      </c>
      <c r="E283" t="s">
        <v>61</v>
      </c>
      <c r="F283" t="s">
        <v>63</v>
      </c>
      <c r="G283" t="s">
        <v>378</v>
      </c>
      <c r="H283" t="s">
        <v>383</v>
      </c>
      <c r="I283" t="s">
        <v>664</v>
      </c>
      <c r="J283" t="str">
        <f>VLOOKUP(B283, Customer_Info!$A$2:$F$100, 3, FALSE)</f>
        <v>Canada</v>
      </c>
      <c r="K283" t="str">
        <f>VLOOKUP(B283, Customer_Info!$A$2:$F$100, 4, FALSE)</f>
        <v>Web</v>
      </c>
      <c r="L283">
        <f>VLOOKUP(B283, Customer_Info!$A$2:$F$100, 5, FALSE)</f>
        <v>9476</v>
      </c>
      <c r="M283">
        <f t="shared" si="24"/>
        <v>0</v>
      </c>
      <c r="N283">
        <f t="shared" si="25"/>
        <v>1</v>
      </c>
      <c r="O283">
        <f t="shared" si="26"/>
        <v>1</v>
      </c>
      <c r="P283">
        <f t="shared" si="27"/>
        <v>0</v>
      </c>
      <c r="Q283">
        <f t="shared" si="28"/>
        <v>2</v>
      </c>
      <c r="R283" t="str">
        <f t="shared" si="29"/>
        <v>Medium Risk</v>
      </c>
    </row>
    <row r="284" spans="1:18">
      <c r="A284" t="s">
        <v>355</v>
      </c>
      <c r="B284" t="s">
        <v>13</v>
      </c>
      <c r="C284" s="1">
        <v>45487.827777777777</v>
      </c>
      <c r="D284">
        <v>1909</v>
      </c>
      <c r="E284" t="s">
        <v>58</v>
      </c>
      <c r="F284" t="s">
        <v>374</v>
      </c>
      <c r="G284" t="s">
        <v>376</v>
      </c>
      <c r="H284" t="s">
        <v>382</v>
      </c>
      <c r="I284" t="s">
        <v>665</v>
      </c>
      <c r="J284" t="str">
        <f>VLOOKUP(B284, Customer_Info!$A$2:$F$100, 3, FALSE)</f>
        <v>Bangladesh</v>
      </c>
      <c r="K284" t="str">
        <f>VLOOKUP(B284, Customer_Info!$A$2:$F$100, 4, FALSE)</f>
        <v>Mobile</v>
      </c>
      <c r="L284">
        <f>VLOOKUP(B284, Customer_Info!$A$2:$F$100, 5, FALSE)</f>
        <v>7734</v>
      </c>
      <c r="M284">
        <f t="shared" si="24"/>
        <v>0</v>
      </c>
      <c r="N284">
        <f t="shared" si="25"/>
        <v>1</v>
      </c>
      <c r="O284">
        <f t="shared" si="26"/>
        <v>1</v>
      </c>
      <c r="P284">
        <f t="shared" si="27"/>
        <v>0</v>
      </c>
      <c r="Q284">
        <f t="shared" si="28"/>
        <v>2</v>
      </c>
      <c r="R284" t="str">
        <f t="shared" si="29"/>
        <v>Medium Risk</v>
      </c>
    </row>
    <row r="285" spans="1:18">
      <c r="A285" t="s">
        <v>356</v>
      </c>
      <c r="B285" t="s">
        <v>52</v>
      </c>
      <c r="C285" s="1">
        <v>45477.876388888893</v>
      </c>
      <c r="D285">
        <v>12749</v>
      </c>
      <c r="E285" t="s">
        <v>58</v>
      </c>
      <c r="F285" t="s">
        <v>373</v>
      </c>
      <c r="G285" t="s">
        <v>376</v>
      </c>
      <c r="H285" t="s">
        <v>380</v>
      </c>
      <c r="I285" t="s">
        <v>666</v>
      </c>
      <c r="J285" t="str">
        <f>VLOOKUP(B285, Customer_Info!$A$2:$F$100, 3, FALSE)</f>
        <v>USA</v>
      </c>
      <c r="K285" t="str">
        <f>VLOOKUP(B285, Customer_Info!$A$2:$F$100, 4, FALSE)</f>
        <v>Web</v>
      </c>
      <c r="L285">
        <f>VLOOKUP(B285, Customer_Info!$A$2:$F$100, 5, FALSE)</f>
        <v>3806</v>
      </c>
      <c r="M285">
        <f t="shared" si="24"/>
        <v>1</v>
      </c>
      <c r="N285">
        <f t="shared" si="25"/>
        <v>1</v>
      </c>
      <c r="O285">
        <f t="shared" si="26"/>
        <v>1</v>
      </c>
      <c r="P285">
        <f t="shared" si="27"/>
        <v>0</v>
      </c>
      <c r="Q285">
        <f t="shared" si="28"/>
        <v>3</v>
      </c>
      <c r="R285" t="str">
        <f t="shared" si="29"/>
        <v>High Risk</v>
      </c>
    </row>
    <row r="286" spans="1:18">
      <c r="A286" t="s">
        <v>357</v>
      </c>
      <c r="B286" t="s">
        <v>30</v>
      </c>
      <c r="C286" s="1">
        <v>45485.295138888891</v>
      </c>
      <c r="D286">
        <v>1284</v>
      </c>
      <c r="E286" t="s">
        <v>61</v>
      </c>
      <c r="F286" t="s">
        <v>63</v>
      </c>
      <c r="G286" t="s">
        <v>377</v>
      </c>
      <c r="H286" t="s">
        <v>382</v>
      </c>
      <c r="I286" t="s">
        <v>667</v>
      </c>
      <c r="J286" t="str">
        <f>VLOOKUP(B286, Customer_Info!$A$2:$F$100, 3, FALSE)</f>
        <v>India</v>
      </c>
      <c r="K286" t="str">
        <f>VLOOKUP(B286, Customer_Info!$A$2:$F$100, 4, FALSE)</f>
        <v>Mobile</v>
      </c>
      <c r="L286">
        <f>VLOOKUP(B286, Customer_Info!$A$2:$F$100, 5, FALSE)</f>
        <v>9581</v>
      </c>
      <c r="M286">
        <f t="shared" si="24"/>
        <v>0</v>
      </c>
      <c r="N286">
        <f t="shared" si="25"/>
        <v>1</v>
      </c>
      <c r="O286">
        <f t="shared" si="26"/>
        <v>0</v>
      </c>
      <c r="P286">
        <f t="shared" si="27"/>
        <v>0</v>
      </c>
      <c r="Q286">
        <f t="shared" si="28"/>
        <v>1</v>
      </c>
      <c r="R286" t="str">
        <f t="shared" si="29"/>
        <v>Low Risk</v>
      </c>
    </row>
    <row r="287" spans="1:18">
      <c r="A287" t="s">
        <v>358</v>
      </c>
      <c r="B287" t="s">
        <v>7</v>
      </c>
      <c r="C287" s="1">
        <v>45479.390277777777</v>
      </c>
      <c r="D287">
        <v>8596</v>
      </c>
      <c r="E287" t="s">
        <v>58</v>
      </c>
      <c r="F287" t="s">
        <v>373</v>
      </c>
      <c r="G287" t="s">
        <v>376</v>
      </c>
      <c r="H287" t="s">
        <v>382</v>
      </c>
      <c r="I287" t="s">
        <v>668</v>
      </c>
      <c r="J287" t="str">
        <f>VLOOKUP(B287, Customer_Info!$A$2:$F$100, 3, FALSE)</f>
        <v>India</v>
      </c>
      <c r="K287" t="str">
        <f>VLOOKUP(B287, Customer_Info!$A$2:$F$100, 4, FALSE)</f>
        <v>Web</v>
      </c>
      <c r="L287">
        <f>VLOOKUP(B287, Customer_Info!$A$2:$F$100, 5, FALSE)</f>
        <v>2860</v>
      </c>
      <c r="M287">
        <f t="shared" si="24"/>
        <v>1</v>
      </c>
      <c r="N287">
        <f t="shared" si="25"/>
        <v>0</v>
      </c>
      <c r="O287">
        <f t="shared" si="26"/>
        <v>1</v>
      </c>
      <c r="P287">
        <f t="shared" si="27"/>
        <v>0</v>
      </c>
      <c r="Q287">
        <f t="shared" si="28"/>
        <v>2</v>
      </c>
      <c r="R287" t="str">
        <f t="shared" si="29"/>
        <v>Medium Risk</v>
      </c>
    </row>
    <row r="288" spans="1:18">
      <c r="A288" t="s">
        <v>359</v>
      </c>
      <c r="B288" t="s">
        <v>17</v>
      </c>
      <c r="C288" s="1">
        <v>45499.397916666669</v>
      </c>
      <c r="D288">
        <v>8060</v>
      </c>
      <c r="E288" t="s">
        <v>60</v>
      </c>
      <c r="F288" t="s">
        <v>373</v>
      </c>
      <c r="G288" t="s">
        <v>375</v>
      </c>
      <c r="H288" t="s">
        <v>379</v>
      </c>
      <c r="I288" t="s">
        <v>669</v>
      </c>
      <c r="J288" t="str">
        <f>VLOOKUP(B288, Customer_Info!$A$2:$F$100, 3, FALSE)</f>
        <v>USA</v>
      </c>
      <c r="K288" t="str">
        <f>VLOOKUP(B288, Customer_Info!$A$2:$F$100, 4, FALSE)</f>
        <v>Web</v>
      </c>
      <c r="L288">
        <f>VLOOKUP(B288, Customer_Info!$A$2:$F$100, 5, FALSE)</f>
        <v>6426</v>
      </c>
      <c r="M288">
        <f t="shared" si="24"/>
        <v>0</v>
      </c>
      <c r="N288">
        <f t="shared" si="25"/>
        <v>1</v>
      </c>
      <c r="O288">
        <f t="shared" si="26"/>
        <v>1</v>
      </c>
      <c r="P288">
        <f t="shared" si="27"/>
        <v>0</v>
      </c>
      <c r="Q288">
        <f t="shared" si="28"/>
        <v>2</v>
      </c>
      <c r="R288" t="str">
        <f t="shared" si="29"/>
        <v>Medium Risk</v>
      </c>
    </row>
    <row r="289" spans="1:18">
      <c r="A289" t="s">
        <v>360</v>
      </c>
      <c r="B289" t="s">
        <v>47</v>
      </c>
      <c r="C289" s="1">
        <v>45492.94027777778</v>
      </c>
      <c r="D289">
        <v>13033</v>
      </c>
      <c r="E289" t="s">
        <v>58</v>
      </c>
      <c r="F289" t="s">
        <v>374</v>
      </c>
      <c r="G289" t="s">
        <v>378</v>
      </c>
      <c r="H289" t="s">
        <v>379</v>
      </c>
      <c r="I289" t="s">
        <v>670</v>
      </c>
      <c r="J289" t="str">
        <f>VLOOKUP(B289, Customer_Info!$A$2:$F$100, 3, FALSE)</f>
        <v>UK</v>
      </c>
      <c r="K289" t="str">
        <f>VLOOKUP(B289, Customer_Info!$A$2:$F$100, 4, FALSE)</f>
        <v>Mobile</v>
      </c>
      <c r="L289">
        <f>VLOOKUP(B289, Customer_Info!$A$2:$F$100, 5, FALSE)</f>
        <v>9849</v>
      </c>
      <c r="M289">
        <f t="shared" si="24"/>
        <v>0</v>
      </c>
      <c r="N289">
        <f t="shared" si="25"/>
        <v>1</v>
      </c>
      <c r="O289">
        <f t="shared" si="26"/>
        <v>1</v>
      </c>
      <c r="P289">
        <f t="shared" si="27"/>
        <v>0</v>
      </c>
      <c r="Q289">
        <f t="shared" si="28"/>
        <v>2</v>
      </c>
      <c r="R289" t="str">
        <f t="shared" si="29"/>
        <v>Medium Risk</v>
      </c>
    </row>
    <row r="290" spans="1:18">
      <c r="A290" t="s">
        <v>361</v>
      </c>
      <c r="B290" t="s">
        <v>27</v>
      </c>
      <c r="C290" s="1">
        <v>45501.59375</v>
      </c>
      <c r="D290">
        <v>7843</v>
      </c>
      <c r="E290" t="s">
        <v>58</v>
      </c>
      <c r="F290" t="s">
        <v>64</v>
      </c>
      <c r="G290" t="s">
        <v>375</v>
      </c>
      <c r="H290" t="s">
        <v>383</v>
      </c>
      <c r="I290" t="s">
        <v>671</v>
      </c>
      <c r="J290" t="str">
        <f>VLOOKUP(B290, Customer_Info!$A$2:$F$100, 3, FALSE)</f>
        <v>Canada</v>
      </c>
      <c r="K290" t="str">
        <f>VLOOKUP(B290, Customer_Info!$A$2:$F$100, 4, FALSE)</f>
        <v>Web</v>
      </c>
      <c r="L290">
        <f>VLOOKUP(B290, Customer_Info!$A$2:$F$100, 5, FALSE)</f>
        <v>2769</v>
      </c>
      <c r="M290">
        <f t="shared" si="24"/>
        <v>1</v>
      </c>
      <c r="N290">
        <f t="shared" si="25"/>
        <v>1</v>
      </c>
      <c r="O290">
        <f t="shared" si="26"/>
        <v>0</v>
      </c>
      <c r="P290">
        <f t="shared" si="27"/>
        <v>0</v>
      </c>
      <c r="Q290">
        <f t="shared" si="28"/>
        <v>2</v>
      </c>
      <c r="R290" t="str">
        <f t="shared" si="29"/>
        <v>Medium Risk</v>
      </c>
    </row>
    <row r="291" spans="1:18">
      <c r="A291" t="s">
        <v>362</v>
      </c>
      <c r="B291" t="s">
        <v>45</v>
      </c>
      <c r="C291" s="1">
        <v>45501.129861111112</v>
      </c>
      <c r="D291">
        <v>7706</v>
      </c>
      <c r="E291" t="s">
        <v>60</v>
      </c>
      <c r="F291" t="s">
        <v>374</v>
      </c>
      <c r="G291" t="s">
        <v>378</v>
      </c>
      <c r="H291" t="s">
        <v>379</v>
      </c>
      <c r="I291" t="s">
        <v>672</v>
      </c>
      <c r="J291" t="str">
        <f>VLOOKUP(B291, Customer_Info!$A$2:$F$100, 3, FALSE)</f>
        <v>Bangladesh</v>
      </c>
      <c r="K291" t="str">
        <f>VLOOKUP(B291, Customer_Info!$A$2:$F$100, 4, FALSE)</f>
        <v>Mobile</v>
      </c>
      <c r="L291">
        <f>VLOOKUP(B291, Customer_Info!$A$2:$F$100, 5, FALSE)</f>
        <v>3082</v>
      </c>
      <c r="M291">
        <f t="shared" si="24"/>
        <v>1</v>
      </c>
      <c r="N291">
        <f t="shared" si="25"/>
        <v>1</v>
      </c>
      <c r="O291">
        <f t="shared" si="26"/>
        <v>1</v>
      </c>
      <c r="P291">
        <f t="shared" si="27"/>
        <v>1</v>
      </c>
      <c r="Q291">
        <f t="shared" si="28"/>
        <v>4</v>
      </c>
      <c r="R291" t="str">
        <f t="shared" si="29"/>
        <v>High Risk</v>
      </c>
    </row>
    <row r="292" spans="1:18">
      <c r="A292" t="s">
        <v>363</v>
      </c>
      <c r="B292" t="s">
        <v>38</v>
      </c>
      <c r="C292" s="1">
        <v>45502.144444444442</v>
      </c>
      <c r="D292">
        <v>6301</v>
      </c>
      <c r="E292" t="s">
        <v>58</v>
      </c>
      <c r="F292" t="s">
        <v>374</v>
      </c>
      <c r="G292" t="s">
        <v>376</v>
      </c>
      <c r="H292" t="s">
        <v>380</v>
      </c>
      <c r="I292" t="s">
        <v>673</v>
      </c>
      <c r="J292" t="str">
        <f>VLOOKUP(B292, Customer_Info!$A$2:$F$100, 3, FALSE)</f>
        <v>Canada</v>
      </c>
      <c r="K292" t="str">
        <f>VLOOKUP(B292, Customer_Info!$A$2:$F$100, 4, FALSE)</f>
        <v>Web</v>
      </c>
      <c r="L292">
        <f>VLOOKUP(B292, Customer_Info!$A$2:$F$100, 5, FALSE)</f>
        <v>5385</v>
      </c>
      <c r="M292">
        <f t="shared" si="24"/>
        <v>0</v>
      </c>
      <c r="N292">
        <f t="shared" si="25"/>
        <v>1</v>
      </c>
      <c r="O292">
        <f t="shared" si="26"/>
        <v>1</v>
      </c>
      <c r="P292">
        <f t="shared" si="27"/>
        <v>1</v>
      </c>
      <c r="Q292">
        <f t="shared" si="28"/>
        <v>3</v>
      </c>
      <c r="R292" t="str">
        <f t="shared" si="29"/>
        <v>High Risk</v>
      </c>
    </row>
    <row r="293" spans="1:18">
      <c r="A293" t="s">
        <v>364</v>
      </c>
      <c r="B293" t="s">
        <v>54</v>
      </c>
      <c r="C293" s="1">
        <v>45484.270833333343</v>
      </c>
      <c r="D293">
        <v>19690</v>
      </c>
      <c r="E293" t="s">
        <v>60</v>
      </c>
      <c r="F293" t="s">
        <v>374</v>
      </c>
      <c r="G293" t="s">
        <v>377</v>
      </c>
      <c r="H293" t="s">
        <v>381</v>
      </c>
      <c r="I293" t="s">
        <v>674</v>
      </c>
      <c r="J293" t="str">
        <f>VLOOKUP(B293, Customer_Info!$A$2:$F$100, 3, FALSE)</f>
        <v>Canada</v>
      </c>
      <c r="K293" t="str">
        <f>VLOOKUP(B293, Customer_Info!$A$2:$F$100, 4, FALSE)</f>
        <v>Mobile</v>
      </c>
      <c r="L293">
        <f>VLOOKUP(B293, Customer_Info!$A$2:$F$100, 5, FALSE)</f>
        <v>9101</v>
      </c>
      <c r="M293">
        <f t="shared" si="24"/>
        <v>1</v>
      </c>
      <c r="N293">
        <f t="shared" si="25"/>
        <v>1</v>
      </c>
      <c r="O293">
        <f t="shared" si="26"/>
        <v>1</v>
      </c>
      <c r="P293">
        <f t="shared" si="27"/>
        <v>0</v>
      </c>
      <c r="Q293">
        <f t="shared" si="28"/>
        <v>3</v>
      </c>
      <c r="R293" t="str">
        <f t="shared" si="29"/>
        <v>High Risk</v>
      </c>
    </row>
    <row r="294" spans="1:18">
      <c r="A294" t="s">
        <v>365</v>
      </c>
      <c r="B294" t="s">
        <v>34</v>
      </c>
      <c r="C294" s="1">
        <v>45497.782638888893</v>
      </c>
      <c r="D294">
        <v>17421</v>
      </c>
      <c r="E294" t="s">
        <v>62</v>
      </c>
      <c r="F294" t="s">
        <v>63</v>
      </c>
      <c r="G294" t="s">
        <v>376</v>
      </c>
      <c r="H294" t="s">
        <v>379</v>
      </c>
      <c r="I294" t="s">
        <v>675</v>
      </c>
      <c r="J294" t="str">
        <f>VLOOKUP(B294, Customer_Info!$A$2:$F$100, 3, FALSE)</f>
        <v>India</v>
      </c>
      <c r="K294" t="str">
        <f>VLOOKUP(B294, Customer_Info!$A$2:$F$100, 4, FALSE)</f>
        <v>Web</v>
      </c>
      <c r="L294">
        <f>VLOOKUP(B294, Customer_Info!$A$2:$F$100, 5, FALSE)</f>
        <v>7051</v>
      </c>
      <c r="M294">
        <f t="shared" si="24"/>
        <v>1</v>
      </c>
      <c r="N294">
        <f t="shared" si="25"/>
        <v>1</v>
      </c>
      <c r="O294">
        <f t="shared" si="26"/>
        <v>1</v>
      </c>
      <c r="P294">
        <f t="shared" si="27"/>
        <v>0</v>
      </c>
      <c r="Q294">
        <f t="shared" si="28"/>
        <v>3</v>
      </c>
      <c r="R294" t="str">
        <f t="shared" si="29"/>
        <v>High Risk</v>
      </c>
    </row>
    <row r="295" spans="1:18">
      <c r="A295" t="s">
        <v>366</v>
      </c>
      <c r="B295" t="s">
        <v>52</v>
      </c>
      <c r="C295" s="1">
        <v>45491.311111111107</v>
      </c>
      <c r="D295">
        <v>6486</v>
      </c>
      <c r="E295" t="s">
        <v>60</v>
      </c>
      <c r="F295" t="s">
        <v>373</v>
      </c>
      <c r="G295" t="s">
        <v>376</v>
      </c>
      <c r="H295" t="s">
        <v>381</v>
      </c>
      <c r="I295" t="s">
        <v>676</v>
      </c>
      <c r="J295" t="str">
        <f>VLOOKUP(B295, Customer_Info!$A$2:$F$100, 3, FALSE)</f>
        <v>USA</v>
      </c>
      <c r="K295" t="str">
        <f>VLOOKUP(B295, Customer_Info!$A$2:$F$100, 4, FALSE)</f>
        <v>Web</v>
      </c>
      <c r="L295">
        <f>VLOOKUP(B295, Customer_Info!$A$2:$F$100, 5, FALSE)</f>
        <v>3806</v>
      </c>
      <c r="M295">
        <f t="shared" si="24"/>
        <v>0</v>
      </c>
      <c r="N295">
        <f t="shared" si="25"/>
        <v>1</v>
      </c>
      <c r="O295">
        <f t="shared" si="26"/>
        <v>1</v>
      </c>
      <c r="P295">
        <f t="shared" si="27"/>
        <v>0</v>
      </c>
      <c r="Q295">
        <f t="shared" si="28"/>
        <v>2</v>
      </c>
      <c r="R295" t="str">
        <f t="shared" si="29"/>
        <v>Medium Risk</v>
      </c>
    </row>
    <row r="296" spans="1:18">
      <c r="A296" t="s">
        <v>367</v>
      </c>
      <c r="B296" t="s">
        <v>49</v>
      </c>
      <c r="C296" s="1">
        <v>45494.50277777778</v>
      </c>
      <c r="D296">
        <v>18725</v>
      </c>
      <c r="E296" t="s">
        <v>59</v>
      </c>
      <c r="F296" t="s">
        <v>63</v>
      </c>
      <c r="G296" t="s">
        <v>376</v>
      </c>
      <c r="H296" t="s">
        <v>380</v>
      </c>
      <c r="I296" t="s">
        <v>677</v>
      </c>
      <c r="J296" t="str">
        <f>VLOOKUP(B296, Customer_Info!$A$2:$F$100, 3, FALSE)</f>
        <v>Bangladesh</v>
      </c>
      <c r="K296" t="str">
        <f>VLOOKUP(B296, Customer_Info!$A$2:$F$100, 4, FALSE)</f>
        <v>Mobile</v>
      </c>
      <c r="L296">
        <f>VLOOKUP(B296, Customer_Info!$A$2:$F$100, 5, FALSE)</f>
        <v>9643</v>
      </c>
      <c r="M296">
        <f t="shared" si="24"/>
        <v>0</v>
      </c>
      <c r="N296">
        <f t="shared" si="25"/>
        <v>1</v>
      </c>
      <c r="O296">
        <f t="shared" si="26"/>
        <v>0</v>
      </c>
      <c r="P296">
        <f t="shared" si="27"/>
        <v>0</v>
      </c>
      <c r="Q296">
        <f t="shared" si="28"/>
        <v>1</v>
      </c>
      <c r="R296" t="str">
        <f t="shared" si="29"/>
        <v>Low Risk</v>
      </c>
    </row>
    <row r="297" spans="1:18">
      <c r="A297" t="s">
        <v>368</v>
      </c>
      <c r="B297" t="s">
        <v>35</v>
      </c>
      <c r="C297" s="1">
        <v>45494.148611111108</v>
      </c>
      <c r="D297">
        <v>11147</v>
      </c>
      <c r="E297" t="s">
        <v>58</v>
      </c>
      <c r="F297" t="s">
        <v>373</v>
      </c>
      <c r="G297" t="s">
        <v>377</v>
      </c>
      <c r="H297" t="s">
        <v>383</v>
      </c>
      <c r="I297" t="s">
        <v>678</v>
      </c>
      <c r="J297" t="str">
        <f>VLOOKUP(B297, Customer_Info!$A$2:$F$100, 3, FALSE)</f>
        <v>USA</v>
      </c>
      <c r="K297" t="str">
        <f>VLOOKUP(B297, Customer_Info!$A$2:$F$100, 4, FALSE)</f>
        <v>Mobile</v>
      </c>
      <c r="L297">
        <f>VLOOKUP(B297, Customer_Info!$A$2:$F$100, 5, FALSE)</f>
        <v>8420</v>
      </c>
      <c r="M297">
        <f t="shared" si="24"/>
        <v>0</v>
      </c>
      <c r="N297">
        <f t="shared" si="25"/>
        <v>1</v>
      </c>
      <c r="O297">
        <f t="shared" si="26"/>
        <v>1</v>
      </c>
      <c r="P297">
        <f t="shared" si="27"/>
        <v>1</v>
      </c>
      <c r="Q297">
        <f t="shared" si="28"/>
        <v>3</v>
      </c>
      <c r="R297" t="str">
        <f t="shared" si="29"/>
        <v>High Risk</v>
      </c>
    </row>
    <row r="298" spans="1:18">
      <c r="A298" t="s">
        <v>369</v>
      </c>
      <c r="B298" t="s">
        <v>40</v>
      </c>
      <c r="C298" s="1">
        <v>45487.532638888893</v>
      </c>
      <c r="D298">
        <v>9216</v>
      </c>
      <c r="E298" t="s">
        <v>60</v>
      </c>
      <c r="F298" t="s">
        <v>374</v>
      </c>
      <c r="G298" t="s">
        <v>378</v>
      </c>
      <c r="H298" t="s">
        <v>379</v>
      </c>
      <c r="I298" t="s">
        <v>679</v>
      </c>
      <c r="J298" t="str">
        <f>VLOOKUP(B298, Customer_Info!$A$2:$F$100, 3, FALSE)</f>
        <v>India</v>
      </c>
      <c r="K298" t="str">
        <f>VLOOKUP(B298, Customer_Info!$A$2:$F$100, 4, FALSE)</f>
        <v>Mobile</v>
      </c>
      <c r="L298">
        <f>VLOOKUP(B298, Customer_Info!$A$2:$F$100, 5, FALSE)</f>
        <v>8396</v>
      </c>
      <c r="M298">
        <f t="shared" si="24"/>
        <v>0</v>
      </c>
      <c r="N298">
        <f t="shared" si="25"/>
        <v>1</v>
      </c>
      <c r="O298">
        <f t="shared" si="26"/>
        <v>1</v>
      </c>
      <c r="P298">
        <f t="shared" si="27"/>
        <v>0</v>
      </c>
      <c r="Q298">
        <f t="shared" si="28"/>
        <v>2</v>
      </c>
      <c r="R298" t="str">
        <f t="shared" si="29"/>
        <v>Medium Risk</v>
      </c>
    </row>
    <row r="299" spans="1:18">
      <c r="A299" t="s">
        <v>370</v>
      </c>
      <c r="B299" t="s">
        <v>30</v>
      </c>
      <c r="C299" s="1">
        <v>45500.78402777778</v>
      </c>
      <c r="D299">
        <v>19834</v>
      </c>
      <c r="E299" t="s">
        <v>60</v>
      </c>
      <c r="F299" t="s">
        <v>373</v>
      </c>
      <c r="G299" t="s">
        <v>376</v>
      </c>
      <c r="H299" t="s">
        <v>383</v>
      </c>
      <c r="I299" t="s">
        <v>680</v>
      </c>
      <c r="J299" t="str">
        <f>VLOOKUP(B299, Customer_Info!$A$2:$F$100, 3, FALSE)</f>
        <v>India</v>
      </c>
      <c r="K299" t="str">
        <f>VLOOKUP(B299, Customer_Info!$A$2:$F$100, 4, FALSE)</f>
        <v>Mobile</v>
      </c>
      <c r="L299">
        <f>VLOOKUP(B299, Customer_Info!$A$2:$F$100, 5, FALSE)</f>
        <v>9581</v>
      </c>
      <c r="M299">
        <f t="shared" si="24"/>
        <v>1</v>
      </c>
      <c r="N299">
        <f t="shared" si="25"/>
        <v>1</v>
      </c>
      <c r="O299">
        <f t="shared" si="26"/>
        <v>1</v>
      </c>
      <c r="P299">
        <f t="shared" si="27"/>
        <v>0</v>
      </c>
      <c r="Q299">
        <f t="shared" si="28"/>
        <v>3</v>
      </c>
      <c r="R299" t="str">
        <f t="shared" si="29"/>
        <v>High Risk</v>
      </c>
    </row>
    <row r="300" spans="1:18">
      <c r="A300" t="s">
        <v>371</v>
      </c>
      <c r="B300" t="s">
        <v>46</v>
      </c>
      <c r="C300" s="1">
        <v>45493.515972222223</v>
      </c>
      <c r="D300">
        <v>12823</v>
      </c>
      <c r="E300" t="s">
        <v>60</v>
      </c>
      <c r="F300" t="s">
        <v>373</v>
      </c>
      <c r="G300" t="s">
        <v>378</v>
      </c>
      <c r="H300" t="s">
        <v>383</v>
      </c>
      <c r="I300" t="s">
        <v>681</v>
      </c>
      <c r="J300" t="str">
        <f>VLOOKUP(B300, Customer_Info!$A$2:$F$100, 3, FALSE)</f>
        <v>UK</v>
      </c>
      <c r="K300" t="str">
        <f>VLOOKUP(B300, Customer_Info!$A$2:$F$100, 4, FALSE)</f>
        <v>Web</v>
      </c>
      <c r="L300">
        <f>VLOOKUP(B300, Customer_Info!$A$2:$F$100, 5, FALSE)</f>
        <v>4558</v>
      </c>
      <c r="M300">
        <f t="shared" si="24"/>
        <v>1</v>
      </c>
      <c r="N300">
        <f t="shared" si="25"/>
        <v>0</v>
      </c>
      <c r="O300">
        <f t="shared" si="26"/>
        <v>1</v>
      </c>
      <c r="P300">
        <f t="shared" si="27"/>
        <v>0</v>
      </c>
      <c r="Q300">
        <f t="shared" si="28"/>
        <v>2</v>
      </c>
      <c r="R300" t="str">
        <f t="shared" si="29"/>
        <v>Medium Risk</v>
      </c>
    </row>
    <row r="301" spans="1:18">
      <c r="A301" t="s">
        <v>372</v>
      </c>
      <c r="B301" t="s">
        <v>32</v>
      </c>
      <c r="C301" s="1">
        <v>45487.897916666669</v>
      </c>
      <c r="D301">
        <v>5280</v>
      </c>
      <c r="E301" t="s">
        <v>62</v>
      </c>
      <c r="F301" t="s">
        <v>64</v>
      </c>
      <c r="G301" t="s">
        <v>376</v>
      </c>
      <c r="H301" t="s">
        <v>379</v>
      </c>
      <c r="I301" t="s">
        <v>682</v>
      </c>
      <c r="J301" t="str">
        <f>VLOOKUP(B301, Customer_Info!$A$2:$F$100, 3, FALSE)</f>
        <v>USA</v>
      </c>
      <c r="K301" t="str">
        <f>VLOOKUP(B301, Customer_Info!$A$2:$F$100, 4, FALSE)</f>
        <v>Web</v>
      </c>
      <c r="L301">
        <f>VLOOKUP(B301, Customer_Info!$A$2:$F$100, 5, FALSE)</f>
        <v>4433</v>
      </c>
      <c r="M301">
        <f t="shared" si="24"/>
        <v>0</v>
      </c>
      <c r="N301">
        <f t="shared" si="25"/>
        <v>0</v>
      </c>
      <c r="O301">
        <f t="shared" si="26"/>
        <v>0</v>
      </c>
      <c r="P301">
        <f t="shared" si="27"/>
        <v>0</v>
      </c>
      <c r="Q301">
        <f t="shared" si="28"/>
        <v>0</v>
      </c>
      <c r="R301" t="str">
        <f t="shared" si="29"/>
        <v>Low Risk</v>
      </c>
    </row>
  </sheetData>
  <conditionalFormatting sqref="A1:XFD1048576">
    <cfRule type="cellIs" dxfId="0" priority="1" operator="equal">
      <formula>"High risk"</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8CE0-D3CA-4257-8681-CDDFAA842070}">
  <dimension ref="A1:H51"/>
  <sheetViews>
    <sheetView workbookViewId="0">
      <selection activeCell="O51" sqref="A1:O51"/>
    </sheetView>
  </sheetViews>
  <sheetFormatPr defaultRowHeight="14.4"/>
  <cols>
    <col min="1" max="1" width="22.5546875" customWidth="1"/>
    <col min="2" max="2" width="17.109375" customWidth="1"/>
    <col min="3" max="3" width="13.109375" customWidth="1"/>
    <col min="4" max="4" width="19.21875" bestFit="1" customWidth="1"/>
    <col min="5" max="5" width="16" bestFit="1" customWidth="1"/>
    <col min="7" max="7" width="13.44140625" bestFit="1" customWidth="1"/>
    <col min="8" max="8" width="16" bestFit="1" customWidth="1"/>
    <col min="9" max="9" width="17.88671875" bestFit="1" customWidth="1"/>
  </cols>
  <sheetData>
    <row r="1" spans="1:8">
      <c r="A1" s="3" t="s">
        <v>685</v>
      </c>
      <c r="B1" t="s">
        <v>693</v>
      </c>
      <c r="D1" s="3" t="s">
        <v>683</v>
      </c>
      <c r="E1" t="s">
        <v>696</v>
      </c>
      <c r="G1" s="3" t="s">
        <v>694</v>
      </c>
      <c r="H1" t="s">
        <v>696</v>
      </c>
    </row>
    <row r="2" spans="1:8">
      <c r="A2" s="4">
        <v>0</v>
      </c>
      <c r="B2" s="5">
        <v>178</v>
      </c>
      <c r="D2" s="4" t="s">
        <v>61</v>
      </c>
      <c r="E2" s="5">
        <v>73</v>
      </c>
      <c r="G2" s="4" t="s">
        <v>5</v>
      </c>
      <c r="H2" s="5">
        <v>8</v>
      </c>
    </row>
    <row r="3" spans="1:8">
      <c r="A3" s="4">
        <v>1</v>
      </c>
      <c r="B3" s="5">
        <v>122</v>
      </c>
      <c r="D3" s="4" t="s">
        <v>59</v>
      </c>
      <c r="E3" s="5">
        <v>166</v>
      </c>
      <c r="G3" s="4" t="s">
        <v>6</v>
      </c>
      <c r="H3" s="5">
        <v>8</v>
      </c>
    </row>
    <row r="4" spans="1:8">
      <c r="A4" s="4" t="s">
        <v>691</v>
      </c>
      <c r="B4" s="5">
        <v>300</v>
      </c>
      <c r="D4" s="4" t="s">
        <v>58</v>
      </c>
      <c r="E4" s="5">
        <v>168</v>
      </c>
      <c r="G4" s="4" t="s">
        <v>7</v>
      </c>
      <c r="H4" s="5">
        <v>11</v>
      </c>
    </row>
    <row r="5" spans="1:8">
      <c r="D5" s="4" t="s">
        <v>60</v>
      </c>
      <c r="E5" s="5">
        <v>132</v>
      </c>
      <c r="G5" s="4" t="s">
        <v>8</v>
      </c>
      <c r="H5" s="5">
        <v>11</v>
      </c>
    </row>
    <row r="6" spans="1:8">
      <c r="A6" s="3" t="s">
        <v>686</v>
      </c>
      <c r="B6" t="s">
        <v>693</v>
      </c>
      <c r="D6" s="4" t="s">
        <v>62</v>
      </c>
      <c r="E6" s="5">
        <v>99</v>
      </c>
      <c r="G6" s="4" t="s">
        <v>9</v>
      </c>
      <c r="H6" s="5">
        <v>12</v>
      </c>
    </row>
    <row r="7" spans="1:8">
      <c r="A7" s="4">
        <v>0</v>
      </c>
      <c r="B7" s="5">
        <v>64</v>
      </c>
      <c r="D7" s="4" t="s">
        <v>691</v>
      </c>
      <c r="E7" s="5">
        <v>638</v>
      </c>
      <c r="G7" s="4" t="s">
        <v>10</v>
      </c>
      <c r="H7" s="5">
        <v>20</v>
      </c>
    </row>
    <row r="8" spans="1:8">
      <c r="A8" s="4">
        <v>1</v>
      </c>
      <c r="B8" s="5">
        <v>236</v>
      </c>
      <c r="G8" s="4" t="s">
        <v>11</v>
      </c>
      <c r="H8" s="5">
        <v>10</v>
      </c>
    </row>
    <row r="9" spans="1:8">
      <c r="A9" s="4" t="s">
        <v>691</v>
      </c>
      <c r="B9" s="5">
        <v>300</v>
      </c>
      <c r="D9" s="6" t="s">
        <v>695</v>
      </c>
      <c r="E9" s="6" t="s">
        <v>693</v>
      </c>
      <c r="G9" s="4" t="s">
        <v>12</v>
      </c>
      <c r="H9" s="5">
        <v>13</v>
      </c>
    </row>
    <row r="10" spans="1:8">
      <c r="D10" t="s">
        <v>685</v>
      </c>
      <c r="E10">
        <v>122</v>
      </c>
      <c r="G10" s="4" t="s">
        <v>13</v>
      </c>
      <c r="H10" s="5">
        <v>6</v>
      </c>
    </row>
    <row r="11" spans="1:8">
      <c r="A11" s="3" t="s">
        <v>687</v>
      </c>
      <c r="B11" t="s">
        <v>693</v>
      </c>
      <c r="D11" t="s">
        <v>686</v>
      </c>
      <c r="E11">
        <v>236</v>
      </c>
      <c r="G11" s="4" t="s">
        <v>14</v>
      </c>
      <c r="H11" s="5">
        <v>12</v>
      </c>
    </row>
    <row r="12" spans="1:8">
      <c r="A12" s="4">
        <v>0</v>
      </c>
      <c r="B12" s="5">
        <v>66</v>
      </c>
      <c r="D12" t="s">
        <v>687</v>
      </c>
      <c r="E12">
        <v>234</v>
      </c>
      <c r="G12" s="4" t="s">
        <v>15</v>
      </c>
      <c r="H12" s="5">
        <v>17</v>
      </c>
    </row>
    <row r="13" spans="1:8">
      <c r="A13" s="4">
        <v>1</v>
      </c>
      <c r="B13" s="5">
        <v>234</v>
      </c>
      <c r="D13" t="s">
        <v>688</v>
      </c>
      <c r="E13">
        <v>46</v>
      </c>
      <c r="G13" s="4" t="s">
        <v>16</v>
      </c>
      <c r="H13" s="5">
        <v>21</v>
      </c>
    </row>
    <row r="14" spans="1:8">
      <c r="A14" s="4" t="s">
        <v>691</v>
      </c>
      <c r="B14" s="5">
        <v>300</v>
      </c>
      <c r="G14" s="4" t="s">
        <v>17</v>
      </c>
      <c r="H14" s="5">
        <v>15</v>
      </c>
    </row>
    <row r="15" spans="1:8">
      <c r="D15" s="3" t="s">
        <v>697</v>
      </c>
      <c r="E15" t="s">
        <v>696</v>
      </c>
      <c r="G15" s="4" t="s">
        <v>18</v>
      </c>
      <c r="H15" s="5">
        <v>20</v>
      </c>
    </row>
    <row r="16" spans="1:8">
      <c r="A16" s="3" t="s">
        <v>692</v>
      </c>
      <c r="B16" t="s">
        <v>693</v>
      </c>
      <c r="D16" s="4" t="s">
        <v>61</v>
      </c>
      <c r="E16" s="5">
        <v>138</v>
      </c>
      <c r="G16" s="4" t="s">
        <v>19</v>
      </c>
      <c r="H16" s="5">
        <v>8</v>
      </c>
    </row>
    <row r="17" spans="1:8">
      <c r="A17" s="4">
        <v>0</v>
      </c>
      <c r="B17" s="5">
        <v>254</v>
      </c>
      <c r="D17" s="4" t="s">
        <v>59</v>
      </c>
      <c r="E17" s="5">
        <v>110</v>
      </c>
      <c r="G17" s="4" t="s">
        <v>20</v>
      </c>
      <c r="H17" s="5">
        <v>20</v>
      </c>
    </row>
    <row r="18" spans="1:8">
      <c r="A18" s="4">
        <v>1</v>
      </c>
      <c r="B18" s="5">
        <v>46</v>
      </c>
      <c r="D18" s="4" t="s">
        <v>58</v>
      </c>
      <c r="E18" s="5">
        <v>135</v>
      </c>
      <c r="G18" s="4" t="s">
        <v>21</v>
      </c>
      <c r="H18" s="5">
        <v>8</v>
      </c>
    </row>
    <row r="19" spans="1:8">
      <c r="A19" s="4" t="s">
        <v>691</v>
      </c>
      <c r="B19" s="5">
        <v>300</v>
      </c>
      <c r="D19" s="4" t="s">
        <v>60</v>
      </c>
      <c r="E19" s="5">
        <v>133</v>
      </c>
      <c r="G19" s="4" t="s">
        <v>23</v>
      </c>
      <c r="H19" s="5">
        <v>5</v>
      </c>
    </row>
    <row r="20" spans="1:8">
      <c r="D20" s="4" t="s">
        <v>62</v>
      </c>
      <c r="E20" s="5">
        <v>122</v>
      </c>
      <c r="G20" s="4" t="s">
        <v>24</v>
      </c>
      <c r="H20" s="5">
        <v>9</v>
      </c>
    </row>
    <row r="21" spans="1:8">
      <c r="D21" s="4" t="s">
        <v>691</v>
      </c>
      <c r="E21" s="5">
        <v>638</v>
      </c>
      <c r="G21" s="4" t="s">
        <v>25</v>
      </c>
      <c r="H21" s="5">
        <v>16</v>
      </c>
    </row>
    <row r="22" spans="1:8">
      <c r="G22" s="4" t="s">
        <v>26</v>
      </c>
      <c r="H22" s="5">
        <v>14</v>
      </c>
    </row>
    <row r="23" spans="1:8">
      <c r="G23" s="4" t="s">
        <v>27</v>
      </c>
      <c r="H23" s="5">
        <v>16</v>
      </c>
    </row>
    <row r="24" spans="1:8">
      <c r="D24" s="3" t="s">
        <v>3</v>
      </c>
      <c r="E24" t="s">
        <v>696</v>
      </c>
      <c r="G24" s="4" t="s">
        <v>28</v>
      </c>
      <c r="H24" s="5">
        <v>15</v>
      </c>
    </row>
    <row r="25" spans="1:8">
      <c r="D25" s="4" t="s">
        <v>63</v>
      </c>
      <c r="E25" s="5">
        <v>303</v>
      </c>
      <c r="G25" s="4" t="s">
        <v>29</v>
      </c>
      <c r="H25" s="5">
        <v>5</v>
      </c>
    </row>
    <row r="26" spans="1:8">
      <c r="D26" s="4" t="s">
        <v>64</v>
      </c>
      <c r="E26" s="5">
        <v>335</v>
      </c>
      <c r="G26" s="4" t="s">
        <v>30</v>
      </c>
      <c r="H26" s="5">
        <v>9</v>
      </c>
    </row>
    <row r="27" spans="1:8">
      <c r="D27" s="4" t="s">
        <v>691</v>
      </c>
      <c r="E27" s="5">
        <v>638</v>
      </c>
      <c r="G27" s="4" t="s">
        <v>31</v>
      </c>
      <c r="H27" s="5">
        <v>8</v>
      </c>
    </row>
    <row r="28" spans="1:8">
      <c r="G28" s="4" t="s">
        <v>32</v>
      </c>
      <c r="H28" s="5">
        <v>18</v>
      </c>
    </row>
    <row r="29" spans="1:8">
      <c r="G29" s="4" t="s">
        <v>33</v>
      </c>
      <c r="H29" s="5">
        <v>5</v>
      </c>
    </row>
    <row r="30" spans="1:8">
      <c r="G30" s="4" t="s">
        <v>34</v>
      </c>
      <c r="H30" s="5">
        <v>17</v>
      </c>
    </row>
    <row r="31" spans="1:8">
      <c r="G31" s="4" t="s">
        <v>35</v>
      </c>
      <c r="H31" s="5">
        <v>13</v>
      </c>
    </row>
    <row r="32" spans="1:8">
      <c r="G32" s="4" t="s">
        <v>36</v>
      </c>
      <c r="H32" s="5">
        <v>15</v>
      </c>
    </row>
    <row r="33" spans="7:8">
      <c r="G33" s="4" t="s">
        <v>37</v>
      </c>
      <c r="H33" s="5">
        <v>10</v>
      </c>
    </row>
    <row r="34" spans="7:8">
      <c r="G34" s="4" t="s">
        <v>38</v>
      </c>
      <c r="H34" s="5">
        <v>18</v>
      </c>
    </row>
    <row r="35" spans="7:8">
      <c r="G35" s="4" t="s">
        <v>39</v>
      </c>
      <c r="H35" s="5">
        <v>2</v>
      </c>
    </row>
    <row r="36" spans="7:8">
      <c r="G36" s="4" t="s">
        <v>40</v>
      </c>
      <c r="H36" s="5">
        <v>15</v>
      </c>
    </row>
    <row r="37" spans="7:8">
      <c r="G37" s="4" t="s">
        <v>41</v>
      </c>
      <c r="H37" s="5">
        <v>8</v>
      </c>
    </row>
    <row r="38" spans="7:8">
      <c r="G38" s="4" t="s">
        <v>42</v>
      </c>
      <c r="H38" s="5">
        <v>14</v>
      </c>
    </row>
    <row r="39" spans="7:8">
      <c r="G39" s="4" t="s">
        <v>43</v>
      </c>
      <c r="H39" s="5">
        <v>3</v>
      </c>
    </row>
    <row r="40" spans="7:8">
      <c r="G40" s="4" t="s">
        <v>44</v>
      </c>
      <c r="H40" s="5">
        <v>17</v>
      </c>
    </row>
    <row r="41" spans="7:8">
      <c r="G41" s="4" t="s">
        <v>45</v>
      </c>
      <c r="H41" s="5">
        <v>20</v>
      </c>
    </row>
    <row r="42" spans="7:8">
      <c r="G42" s="4" t="s">
        <v>46</v>
      </c>
      <c r="H42" s="5">
        <v>7</v>
      </c>
    </row>
    <row r="43" spans="7:8">
      <c r="G43" s="4" t="s">
        <v>47</v>
      </c>
      <c r="H43" s="5">
        <v>14</v>
      </c>
    </row>
    <row r="44" spans="7:8">
      <c r="G44" s="4" t="s">
        <v>48</v>
      </c>
      <c r="H44" s="5">
        <v>20</v>
      </c>
    </row>
    <row r="45" spans="7:8">
      <c r="G45" s="4" t="s">
        <v>49</v>
      </c>
      <c r="H45" s="5">
        <v>17</v>
      </c>
    </row>
    <row r="46" spans="7:8">
      <c r="G46" s="4" t="s">
        <v>50</v>
      </c>
      <c r="H46" s="5">
        <v>13</v>
      </c>
    </row>
    <row r="47" spans="7:8">
      <c r="G47" s="4" t="s">
        <v>51</v>
      </c>
      <c r="H47" s="5">
        <v>26</v>
      </c>
    </row>
    <row r="48" spans="7:8">
      <c r="G48" s="4" t="s">
        <v>52</v>
      </c>
      <c r="H48" s="5">
        <v>9</v>
      </c>
    </row>
    <row r="49" spans="7:8">
      <c r="G49" s="4" t="s">
        <v>53</v>
      </c>
      <c r="H49" s="5">
        <v>20</v>
      </c>
    </row>
    <row r="50" spans="7:8">
      <c r="G50" s="4" t="s">
        <v>54</v>
      </c>
      <c r="H50" s="5">
        <v>20</v>
      </c>
    </row>
    <row r="51" spans="7:8">
      <c r="G51" s="4" t="s">
        <v>691</v>
      </c>
      <c r="H51" s="5">
        <v>638</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971A-B4FC-4DC2-B87F-9D0DE170D6A8}">
  <dimension ref="A1"/>
  <sheetViews>
    <sheetView workbookViewId="0">
      <selection activeCell="I6" sqref="I6"/>
    </sheetView>
  </sheetViews>
  <sheetFormatPr defaultRowHeight="14.4"/>
  <cols>
    <col min="1" max="1" width="11.6640625" style="7" customWidth="1"/>
    <col min="2" max="7" width="8.88671875" style="7"/>
    <col min="8" max="8" width="13.6640625" style="7" customWidth="1"/>
    <col min="9" max="9" width="15.21875" style="7" customWidth="1"/>
    <col min="10" max="16384" width="8.88671875" style="7"/>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ECA-BC65-45B6-BAB8-43B26B4CE6C3}">
  <dimension ref="A1:B5"/>
  <sheetViews>
    <sheetView workbookViewId="0">
      <selection activeCell="B4" sqref="B4"/>
    </sheetView>
  </sheetViews>
  <sheetFormatPr defaultRowHeight="14.4"/>
  <cols>
    <col min="1" max="1" width="34.5546875" customWidth="1"/>
    <col min="2" max="2" width="33.6640625" customWidth="1"/>
  </cols>
  <sheetData>
    <row r="1" spans="1:2">
      <c r="A1" t="s">
        <v>698</v>
      </c>
      <c r="B1">
        <f>SUM(Fraud_Summary!E10:E14)</f>
        <v>638</v>
      </c>
    </row>
    <row r="2" spans="1:2">
      <c r="A2" s="8" t="s">
        <v>699</v>
      </c>
      <c r="B2">
        <f>COUNTA([1]Transactions!A2:A1001)</f>
        <v>1000</v>
      </c>
    </row>
    <row r="3" spans="1:2">
      <c r="A3" s="8" t="s">
        <v>700</v>
      </c>
      <c r="B3" s="10">
        <f>(B1/B2)*100%</f>
        <v>0.63800000000000001</v>
      </c>
    </row>
    <row r="4" spans="1:2">
      <c r="A4" s="8" t="s">
        <v>701</v>
      </c>
      <c r="B4" s="11" t="str">
        <f>INDEX(Fraud_Summary!D10:D15, MATCH(MAX(Fraud_Summary!E10:E15), Fraud_Summary!E10:E15, 0))</f>
        <v>Cross_Country</v>
      </c>
    </row>
    <row r="5" spans="1:2">
      <c r="A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Customer_Info</vt:lpstr>
      <vt:lpstr>Transaction_Data</vt:lpstr>
      <vt:lpstr>Fraud_Summary</vt:lpstr>
      <vt:lpstr>Dashboard</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Tozammel Hossain Shishir</cp:lastModifiedBy>
  <dcterms:created xsi:type="dcterms:W3CDTF">2025-07-23T16:29:38Z</dcterms:created>
  <dcterms:modified xsi:type="dcterms:W3CDTF">2025-07-23T21:17:59Z</dcterms:modified>
</cp:coreProperties>
</file>