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58.xml" ContentType="application/vnd.openxmlformats-officedocument.drawingml.chart+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7.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53" firstSheet="0" activeTab="2"/>
  </bookViews>
  <sheets>
    <sheet name="TS Summary" sheetId="1" state="visible" r:id="rId2"/>
    <sheet name="Feature_Status" sheetId="2" state="visible" r:id="rId3"/>
    <sheet name="Test_Scenarios" sheetId="3" state="visible" r:id="rId4"/>
    <sheet name="Test_Cases" sheetId="4" state="visible" r:id="rId5"/>
    <sheet name="Data Sheet" sheetId="5" state="visible" r:id="rId6"/>
    <sheet name="Document Control" sheetId="6" state="visible" r:id="rId7"/>
    <sheet name="RTM" sheetId="7" state="visible" r:id="rId8"/>
  </sheets>
  <definedNames>
    <definedName function="false" hidden="true" localSheetId="1" name="_xlnm._FilterDatabase" vbProcedure="false">Feature_Status!$A$1:$K$72</definedName>
    <definedName function="false" hidden="true" localSheetId="6" name="_xlnm._FilterDatabase" vbProcedure="false">RTM!$A$1:$G$5</definedName>
    <definedName function="false" hidden="true" localSheetId="3" name="_xlnm._FilterDatabase" vbProcedure="false">Test_Cases!$A$24:$AA$128</definedName>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name="Total_Test_Script" vbProcedure="false">#ref!</definedName>
    <definedName function="false" hidden="false" localSheetId="0"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localSheetId="0" name="Total_Test_Script" vbProcedure="false">#ref!</definedName>
    <definedName function="false" hidden="false" localSheetId="1" name="_xlnm._FilterDatabase" vbProcedure="false">Feature_Status!$A$1:$K$5</definedName>
    <definedName function="false" hidden="false" localSheetId="1" name="_xlnm._FilterDatabase_0" vbProcedure="false">Feature_Status!$A$1:$K$72</definedName>
    <definedName function="false" hidden="false" localSheetId="1" name="_xlnm._FilterDatabase_0_0" vbProcedure="false">Feature_Status!$A$1:$K$72</definedName>
    <definedName function="false" hidden="false" localSheetId="3"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localSheetId="3" name="Total_Test_Script" vbProcedure="false">#ref!</definedName>
    <definedName function="false" hidden="false" localSheetId="3" name="_xlnm._FilterDatabase" vbProcedure="false">Test_Cases!$A$25:$AB$128</definedName>
    <definedName function="false" hidden="false" localSheetId="3" name="_xlnm._FilterDatabase_0" vbProcedure="false">#ref!!$A$25:$AB$209</definedName>
    <definedName function="false" hidden="false" localSheetId="3" name="_xlnm._FilterDatabase_0_0" vbProcedure="false">#ref!!$A$25:$AB$209</definedName>
    <definedName function="false" hidden="false" localSheetId="4"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localSheetId="4" name="Total_Test_Script" vbProcedure="false">#ref!</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C8" authorId="0">
      <text>
        <r>
          <rPr>
            <b val="true"/>
            <sz val="9"/>
            <color rgb="FF000000"/>
            <rFont val="Tahoma"/>
            <family val="2"/>
            <charset val="1"/>
          </rPr>
          <t xml:space="preserve">Total TC#: </t>
        </r>
        <r>
          <rPr>
            <sz val="9"/>
            <color rgb="FF000000"/>
            <rFont val="Tahoma"/>
            <family val="2"/>
            <charset val="1"/>
          </rPr>
          <t xml:space="preserve">Total number of test cases in the test suit.</t>
        </r>
      </text>
    </comment>
    <comment ref="C9" authorId="0">
      <text>
        <r>
          <rPr>
            <b val="true"/>
            <sz val="9"/>
            <color rgb="FF000000"/>
            <rFont val="Tahoma"/>
            <family val="2"/>
            <charset val="1"/>
          </rPr>
          <t xml:space="preserve">Completed:
</t>
        </r>
        <r>
          <rPr>
            <sz val="9"/>
            <color rgb="FF000000"/>
            <rFont val="Tahoma"/>
            <family val="2"/>
            <charset val="1"/>
          </rPr>
          <t xml:space="preserve">Total number of test cases completed execution.</t>
        </r>
      </text>
    </comment>
    <comment ref="C10" authorId="0">
      <text>
        <r>
          <rPr>
            <b val="true"/>
            <sz val="9"/>
            <color rgb="FF000000"/>
            <rFont val="Tahoma"/>
            <family val="2"/>
            <charset val="1"/>
          </rPr>
          <t xml:space="preserve">Blocked:
</t>
        </r>
        <r>
          <rPr>
            <sz val="9"/>
            <color rgb="FF000000"/>
            <rFont val="Tahoma"/>
            <family val="2"/>
            <charset val="1"/>
          </rPr>
          <t xml:space="preserve">Total number of test cases Pending.</t>
        </r>
      </text>
    </comment>
    <comment ref="C11" authorId="0">
      <text>
        <r>
          <rPr>
            <b val="true"/>
            <sz val="9"/>
            <color rgb="FF000000"/>
            <rFont val="Tahoma"/>
            <family val="2"/>
            <charset val="1"/>
          </rPr>
          <t xml:space="preserve">NA 
Test Cases Not Applicable</t>
        </r>
      </text>
    </comment>
    <comment ref="C12" authorId="0">
      <text>
        <r>
          <rPr>
            <b val="true"/>
            <sz val="9"/>
            <color rgb="FF000000"/>
            <rFont val="Tahoma"/>
            <family val="2"/>
            <charset val="1"/>
          </rPr>
          <t xml:space="preserve">Pass:
</t>
        </r>
        <r>
          <rPr>
            <sz val="9"/>
            <color rgb="FF000000"/>
            <rFont val="Tahoma"/>
            <family val="2"/>
            <charset val="1"/>
          </rPr>
          <t xml:space="preserve">Total number of test cases passes execution.</t>
        </r>
      </text>
    </comment>
    <comment ref="C13" authorId="0">
      <text>
        <r>
          <rPr>
            <b val="true"/>
            <sz val="9"/>
            <color rgb="FF000000"/>
            <rFont val="Tahoma"/>
            <family val="2"/>
            <charset val="1"/>
          </rPr>
          <t xml:space="preserve">Fail:
</t>
        </r>
        <r>
          <rPr>
            <sz val="9"/>
            <color rgb="FF000000"/>
            <rFont val="Tahoma"/>
            <family val="2"/>
            <charset val="1"/>
          </rPr>
          <t xml:space="preserve">Total number of test cases failed on execution.</t>
        </r>
      </text>
    </comment>
    <comment ref="F9" authorId="0">
      <text>
        <r>
          <rPr>
            <b val="true"/>
            <sz val="9"/>
            <color rgb="FF000000"/>
            <rFont val="Tahoma"/>
            <family val="2"/>
            <charset val="1"/>
          </rPr>
          <t xml:space="preserve">% Completed:
</t>
        </r>
        <r>
          <rPr>
            <sz val="9"/>
            <color rgb="FF000000"/>
            <rFont val="Tahoma"/>
            <family val="2"/>
            <charset val="1"/>
          </rPr>
          <t xml:space="preserve">% of test cases completed execution.</t>
        </r>
      </text>
    </comment>
    <comment ref="F10" authorId="0">
      <text>
        <r>
          <rPr>
            <b val="true"/>
            <sz val="9"/>
            <color rgb="FF000000"/>
            <rFont val="Tahoma"/>
            <family val="2"/>
            <charset val="1"/>
          </rPr>
          <t xml:space="preserve">Pending:
% of test cases to be executed.</t>
        </r>
      </text>
    </comment>
    <comment ref="F11" authorId="0">
      <text>
        <r>
          <rPr>
            <b val="true"/>
            <sz val="9"/>
            <color rgb="FF000000"/>
            <rFont val="Tahoma"/>
            <family val="2"/>
            <charset val="1"/>
          </rPr>
          <t xml:space="preserve">% NA:
</t>
        </r>
        <r>
          <rPr>
            <sz val="9"/>
            <color rgb="FF000000"/>
            <rFont val="Tahoma"/>
            <family val="2"/>
            <charset val="1"/>
          </rPr>
          <t xml:space="preserve">% of test cases NA.</t>
        </r>
      </text>
    </comment>
    <comment ref="F12" authorId="0">
      <text>
        <r>
          <rPr>
            <b val="true"/>
            <sz val="9"/>
            <color rgb="FF000000"/>
            <rFont val="Tahoma"/>
            <family val="2"/>
            <charset val="1"/>
          </rPr>
          <t xml:space="preserve">% Pass:
</t>
        </r>
        <r>
          <rPr>
            <sz val="9"/>
            <color rgb="FF000000"/>
            <rFont val="Tahoma"/>
            <family val="2"/>
            <charset val="1"/>
          </rPr>
          <t xml:space="preserve">% of test cases passed on execution.</t>
        </r>
      </text>
    </comment>
    <comment ref="F13" authorId="0">
      <text>
        <r>
          <rPr>
            <b val="true"/>
            <sz val="9"/>
            <color rgb="FF000000"/>
            <rFont val="Tahoma"/>
            <family val="2"/>
            <charset val="1"/>
          </rPr>
          <t xml:space="preserve">% Fail:
</t>
        </r>
        <r>
          <rPr>
            <sz val="9"/>
            <color rgb="FF000000"/>
            <rFont val="Tahoma"/>
            <family val="2"/>
            <charset val="1"/>
          </rPr>
          <t xml:space="preserve">% of test cases failed in execution.</t>
        </r>
      </text>
    </comment>
  </commentList>
</comments>
</file>

<file path=xl/sharedStrings.xml><?xml version="1.0" encoding="utf-8"?>
<sst xmlns="http://schemas.openxmlformats.org/spreadsheetml/2006/main" count="869" uniqueCount="592">
  <si>
    <t>Test Suit Summary</t>
  </si>
  <si>
    <t>Product Name:</t>
  </si>
  <si>
    <t>MoneyControl</t>
  </si>
  <si>
    <t>Developed By:</t>
  </si>
  <si>
    <t>Crediwatch</t>
  </si>
  <si>
    <t>Authoring Start Date:</t>
  </si>
  <si>
    <t>Product Version:</t>
  </si>
  <si>
    <t>Client:</t>
  </si>
  <si>
    <t>CrediwatchClient</t>
  </si>
  <si>
    <t>Authoring End Date:</t>
  </si>
  <si>
    <t>Author Name:</t>
  </si>
  <si>
    <t>Meera</t>
  </si>
  <si>
    <t>Test Suit Name:</t>
  </si>
  <si>
    <t>MoneyControl_Web</t>
  </si>
  <si>
    <t>Test Plan Identifier:</t>
  </si>
  <si>
    <t>Web Application</t>
  </si>
  <si>
    <t>Approved By:</t>
  </si>
  <si>
    <t>Test Suit Version:</t>
  </si>
  <si>
    <t>TC Identifier:</t>
  </si>
  <si>
    <t>UMB</t>
  </si>
  <si>
    <t>Approved On:</t>
  </si>
  <si>
    <t>Total Summary in Numbers</t>
  </si>
  <si>
    <t>Total Summary in Percentage</t>
  </si>
  <si>
    <t>Graphical Summary</t>
  </si>
  <si>
    <t>Total Test Cases</t>
  </si>
  <si>
    <t>Completed</t>
  </si>
  <si>
    <t>Completed:</t>
  </si>
  <si>
    <t>Pending</t>
  </si>
  <si>
    <t>Pending:</t>
  </si>
  <si>
    <t>NA</t>
  </si>
  <si>
    <t>NA:</t>
  </si>
  <si>
    <t>Pass</t>
  </si>
  <si>
    <t>Pass:</t>
  </si>
  <si>
    <t>Fail</t>
  </si>
  <si>
    <t>Fail:</t>
  </si>
  <si>
    <t>Test Info</t>
  </si>
  <si>
    <t>Build Name:</t>
  </si>
  <si>
    <t>Test Start Date:</t>
  </si>
  <si>
    <t>Build Version:</t>
  </si>
  <si>
    <t>Test End Date:</t>
  </si>
  <si>
    <t>Module Summary</t>
  </si>
  <si>
    <t>Modules</t>
  </si>
  <si>
    <t>Test Case Execution Summary</t>
  </si>
  <si>
    <t>Error Category Summary</t>
  </si>
  <si>
    <t>Total TC</t>
  </si>
  <si>
    <t>ShowStopper</t>
  </si>
  <si>
    <t>High</t>
  </si>
  <si>
    <t>Medium</t>
  </si>
  <si>
    <t>Low</t>
  </si>
  <si>
    <t>Enhancement</t>
  </si>
  <si>
    <t>Money Control</t>
  </si>
  <si>
    <t>Sign Up</t>
  </si>
  <si>
    <t>Search</t>
  </si>
  <si>
    <t>News</t>
  </si>
  <si>
    <t>Gneric</t>
  </si>
  <si>
    <t>Platform Summary</t>
  </si>
  <si>
    <t>Mobile Platforms</t>
  </si>
  <si>
    <t>Test Status</t>
  </si>
  <si>
    <t>Android</t>
  </si>
  <si>
    <t>iOS</t>
  </si>
  <si>
    <t>Windows 8</t>
  </si>
  <si>
    <t>Windows 8.1</t>
  </si>
  <si>
    <t>BB7</t>
  </si>
  <si>
    <t>BB10</t>
  </si>
  <si>
    <t>Total</t>
  </si>
  <si>
    <t>J2ME</t>
  </si>
  <si>
    <t>Web Browsers</t>
  </si>
  <si>
    <t>Feature Status</t>
  </si>
  <si>
    <t>Chrome</t>
  </si>
  <si>
    <t>In Progress</t>
  </si>
  <si>
    <t>Firefox</t>
  </si>
  <si>
    <t>IE</t>
  </si>
  <si>
    <t>Safari</t>
  </si>
  <si>
    <t>Opera</t>
  </si>
  <si>
    <t>S No</t>
  </si>
  <si>
    <t>Module</t>
  </si>
  <si>
    <t>Functionality</t>
  </si>
  <si>
    <t>Screen Name</t>
  </si>
  <si>
    <t>Dev Status</t>
  </si>
  <si>
    <t>Testing Release</t>
  </si>
  <si>
    <t>Tester Name</t>
  </si>
  <si>
    <t>Mobile Testing</t>
  </si>
  <si>
    <t>Web Testing</t>
  </si>
  <si>
    <t>Final Status</t>
  </si>
  <si>
    <t>Comments</t>
  </si>
  <si>
    <t>Home Page</t>
  </si>
  <si>
    <t>Released</t>
  </si>
  <si>
    <t>SignUP Home screen</t>
  </si>
  <si>
    <t>SIGN UP</t>
  </si>
  <si>
    <t>Signup Using Email</t>
  </si>
  <si>
    <t>TS_ID</t>
  </si>
  <si>
    <t>Test Scenario</t>
  </si>
  <si>
    <t>MC_1</t>
  </si>
  <si>
    <t>Home</t>
  </si>
  <si>
    <t>Verify and validate the Home screen of Money Control</t>
  </si>
  <si>
    <t>MC_2</t>
  </si>
  <si>
    <t>SignUp</t>
  </si>
  <si>
    <t>Verify and validate the Sign Up Home screen</t>
  </si>
  <si>
    <t>MC_3</t>
  </si>
  <si>
    <t>Verify and validate the Terms and Condtions webpage</t>
  </si>
  <si>
    <t>MC_4</t>
  </si>
  <si>
    <t>Verify and validate the Privacy Policy webpage</t>
  </si>
  <si>
    <t>MC_5</t>
  </si>
  <si>
    <t>Verify and validate the Signup using Email id screen</t>
  </si>
  <si>
    <t>MC_6</t>
  </si>
  <si>
    <t>Verify and validate the functionality of Sign Up with Email without providing any details</t>
  </si>
  <si>
    <t>MC_7</t>
  </si>
  <si>
    <t>Verify and validate the functionality of Sign Up with Email with invalid values</t>
  </si>
  <si>
    <t>MC_8</t>
  </si>
  <si>
    <t>Verify and validate the functionality of Sign Up with Email with invalid Password</t>
  </si>
  <si>
    <t>MC_9</t>
  </si>
  <si>
    <t>Verify and validate that if the entered password is able to view</t>
  </si>
  <si>
    <t>MC_10</t>
  </si>
  <si>
    <t>Verify and validate the functionality of Sign Up with Email with already registered email ID</t>
  </si>
  <si>
    <t>MC_11</t>
  </si>
  <si>
    <t>Verify and validate the functionality of Sign Up with Email with valid details</t>
  </si>
  <si>
    <t>MC_12</t>
  </si>
  <si>
    <t>Verify and validate the sign up with email success screen contents</t>
  </si>
  <si>
    <t>MC_13</t>
  </si>
  <si>
    <t>Verify and validate the functionality of editing the mail id from success screen of sign up</t>
  </si>
  <si>
    <t>MC_14</t>
  </si>
  <si>
    <t>Verify and validate the functionality of Resend Verification code hyperlink in success screen of sign up</t>
  </si>
  <si>
    <t>MC_15</t>
  </si>
  <si>
    <t>Verify and validate the functionality of verifying the account from registered email</t>
  </si>
  <si>
    <t>MC_16</t>
  </si>
  <si>
    <t>Verify and validate the Search functionality for any Company 
With invalid details</t>
  </si>
  <si>
    <t>MC_17</t>
  </si>
  <si>
    <t>Verify and validate the Search functionality for any Company 
With valid details</t>
  </si>
  <si>
    <t>MC_18</t>
  </si>
  <si>
    <t>Validate the BSE and NSE prices is displayed for the resuling company</t>
  </si>
  <si>
    <t>MC_19</t>
  </si>
  <si>
    <t>Verify and validate the News page</t>
  </si>
  <si>
    <t>MC_20</t>
  </si>
  <si>
    <t>Verify and validate the functionality of viewing news articles 
For the last 30 days</t>
  </si>
  <si>
    <t>Non Functional</t>
  </si>
  <si>
    <t>MC_21</t>
  </si>
  <si>
    <t>Generic</t>
  </si>
  <si>
    <t>Verify the Usability of the App</t>
  </si>
  <si>
    <t>MC_22</t>
  </si>
  <si>
    <t>Verify the UI of the App</t>
  </si>
  <si>
    <t>Test Area:</t>
  </si>
  <si>
    <t>Test Case Summary</t>
  </si>
  <si>
    <t>Test Case Name:</t>
  </si>
  <si>
    <t>Total Test Script:</t>
  </si>
  <si>
    <t>TC #:</t>
  </si>
  <si>
    <t>Description:</t>
  </si>
  <si>
    <t>TC Status:</t>
  </si>
  <si>
    <t>TC Start Condition:</t>
  </si>
  <si>
    <t>To Be Executed:</t>
  </si>
  <si>
    <t>CR#:</t>
  </si>
  <si>
    <t>Overall Pass Criteria:</t>
  </si>
  <si>
    <t>Blocked:</t>
  </si>
  <si>
    <t>CR(s):</t>
  </si>
  <si>
    <t>Test Information</t>
  </si>
  <si>
    <t>Name Of Tester:</t>
  </si>
  <si>
    <t>Test Device:</t>
  </si>
  <si>
    <t>Test Device OS:</t>
  </si>
  <si>
    <t>Target Device:</t>
  </si>
  <si>
    <t>Target OS:</t>
  </si>
  <si>
    <t>Version Number:</t>
  </si>
  <si>
    <t>Test Execution Start Date:</t>
  </si>
  <si>
    <t>Test Data Used:</t>
  </si>
  <si>
    <t>Test Execution End Date:</t>
  </si>
  <si>
    <t>Pre-Requisite;-</t>
  </si>
  <si>
    <t>TC ID</t>
  </si>
  <si>
    <t>TS ID</t>
  </si>
  <si>
    <t>Scenario</t>
  </si>
  <si>
    <t>Action</t>
  </si>
  <si>
    <t>Steps</t>
  </si>
  <si>
    <t>Expected Result</t>
  </si>
  <si>
    <t>Web in Windows OS</t>
  </si>
  <si>
    <t>MAC</t>
  </si>
  <si>
    <t>Severity</t>
  </si>
  <si>
    <t>BB 7</t>
  </si>
  <si>
    <t>BB 10</t>
  </si>
  <si>
    <t>MC_1.1</t>
  </si>
  <si>
    <t>Verify the navigation to Home Page of Money Control</t>
  </si>
  <si>
    <t>User enter the valid URL of money control</t>
  </si>
  <si>
    <t>Money Control Home screen should be displayed</t>
  </si>
  <si>
    <t>MC_1.2</t>
  </si>
  <si>
    <t>Verify the contents present in the Home screen of Money Control</t>
  </si>
  <si>
    <t>User checks the content present in the Home screen</t>
  </si>
  <si>
    <t>User should be able to view the following contents:
1)Header
2)Footer
3)Nav bar with menu options
4)News contents
5)Sign Up link
6)Login Link</t>
  </si>
  <si>
    <t>MC_1.3</t>
  </si>
  <si>
    <t>Verify the forward navigation to Sign up Home screen</t>
  </si>
  <si>
    <t>User click on Sign Up link in Money control Home screen</t>
  </si>
  <si>
    <t>Signup Home screen should be displayed</t>
  </si>
  <si>
    <t>MC_2.1</t>
  </si>
  <si>
    <t>Verify the navigation to SignUp Home screen</t>
  </si>
  <si>
    <t>MC_2.2</t>
  </si>
  <si>
    <t>Verify the contents in SignUp screen</t>
  </si>
  <si>
    <t>User views the contents in Sign Up screen</t>
  </si>
  <si>
    <t>User should view the following options available in Sign Up screen:                                                                        
 1.Login with Facebook                                                            2.Login wih Google                                                                3.First Name                                                                             4.Last Name                                                                               5.Email ID                                                                                  6.Password                                                                               7.Valid  Password conditions                                               8.Sign Up with Email button                                                  9.Text content as "By signing up, you agree to Terms &amp; Conditions and Privacy Policy of Money Control             10.Already a user? Login</t>
  </si>
  <si>
    <t>MC_2.3</t>
  </si>
  <si>
    <t>User click on Sign Up with Email button</t>
  </si>
  <si>
    <t>App should displays the Sign Up with Email screen</t>
  </si>
  <si>
    <t>MC_2.4</t>
  </si>
  <si>
    <t>Verify the backward navigation to Sign up Home screen</t>
  </si>
  <si>
    <t>User click on X icon in the frame</t>
  </si>
  <si>
    <t>MC_3.1</t>
  </si>
  <si>
    <t>Verify the navigation to Terms and Conditions webpage</t>
  </si>
  <si>
    <t>User clicks on Terms and Condtions hyperlink in Sign Up Home screen</t>
  </si>
  <si>
    <t>User should be navigated to Terms and Contions webpage</t>
  </si>
  <si>
    <t>MC_3.2</t>
  </si>
  <si>
    <t>Verify the contents in Terms and Condtions webpage</t>
  </si>
  <si>
    <t>User views the contents in Terms and Conditions webpage</t>
  </si>
  <si>
    <t>User should view all Terms of Use information in the screen</t>
  </si>
  <si>
    <t>MC_4.1</t>
  </si>
  <si>
    <t>Verify the navigation to Privacy Policy webpage</t>
  </si>
  <si>
    <t>User clicks on Privacy Policy hyperlink in Sign Up Home screen</t>
  </si>
  <si>
    <t>User should be navigated to Privacy Policy webpage</t>
  </si>
  <si>
    <t>MC_4.2</t>
  </si>
  <si>
    <t>Verify the contents in Privacy Policy webpage</t>
  </si>
  <si>
    <t>User views the contents in Privacy Policy webpage</t>
  </si>
  <si>
    <t>User should view Privacy Statement of Money Control in the screen</t>
  </si>
  <si>
    <t>MC_5.1</t>
  </si>
  <si>
    <t>Verify the navigation to Sign up Home screen for SignUp with Email option</t>
  </si>
  <si>
    <t>MC_5.2</t>
  </si>
  <si>
    <t>Verify the contents present in the Sign Up with Email screen</t>
  </si>
  <si>
    <t>User checks the content present in the Sign Up with Email Screen</t>
  </si>
  <si>
    <t>User should be able to view the following contents:
1)Login With Facebook
2)Login With Google or
3)First Name
4)Last Name
5)Email Id
6)Password
7)Password conditions text
8)Sign Up With Email Button
9)Privacy and policy
10)Terms &amp; conditions
11)Login options</t>
  </si>
  <si>
    <t>MC_5.3</t>
  </si>
  <si>
    <t>Verify the forward navigation from Sign up With Email screen</t>
  </si>
  <si>
    <t>User enter the valid inputs and click on Sign Up Email button</t>
  </si>
  <si>
    <t>App should navigates to the Sign Up with Email success screen</t>
  </si>
  <si>
    <t>MC_5.4</t>
  </si>
  <si>
    <t>Verify the backward navigation from Sign up With Email screen</t>
  </si>
  <si>
    <t>App should navigates to the Money control Home screen</t>
  </si>
  <si>
    <t>MC_6.1</t>
  </si>
  <si>
    <t>Verify and validate the functionality of Sign Up with Email by leaving all the fields blank</t>
  </si>
  <si>
    <t>User leaves all the fields blank and tries to click on Sign Up with Email button</t>
  </si>
  <si>
    <t>SignUp with Email button should be disabled to the user</t>
  </si>
  <si>
    <t>MC_6.2</t>
  </si>
  <si>
    <t>Verify and validate the functionality of Sign Up with Email by leaving First Name blank</t>
  </si>
  <si>
    <t>User leaves the First Name field and checking the screen</t>
  </si>
  <si>
    <t>MC_6.3</t>
  </si>
  <si>
    <t>Verify and validate the functionality of Sign Up with Email by leaving Last Name blank</t>
  </si>
  <si>
    <t>User leaves the Last Name field and checking the screen</t>
  </si>
  <si>
    <t>MC_6.4</t>
  </si>
  <si>
    <t>Verify and validate the functionality of Sign Up with Email by leaving Email ID blank</t>
  </si>
  <si>
    <t>User leaves the Email ID field and checking the screen</t>
  </si>
  <si>
    <t>MC_6.5</t>
  </si>
  <si>
    <t>Verify and validate the functionality of Sign Up with Email by leaving Password blank</t>
  </si>
  <si>
    <t>User leaves the Password field and checking the screen</t>
  </si>
  <si>
    <t>MC_7.1</t>
  </si>
  <si>
    <t>Verify and validate the functionality of Sign Up with Email with invalid values for First Name Field</t>
  </si>
  <si>
    <t>User trying to enter numbers in First Name field</t>
  </si>
  <si>
    <t>First Name field should not allow to enter the numbers</t>
  </si>
  <si>
    <t>MC_7.2</t>
  </si>
  <si>
    <t>User trying to enter Special Characters in First Name field</t>
  </si>
  <si>
    <t>First Name field should not allow to enter the Special Charcters</t>
  </si>
  <si>
    <t>MC_7.3</t>
  </si>
  <si>
    <t>Verify and validate the functionality of Sign Up with Email with invalid values for Last Name Field</t>
  </si>
  <si>
    <t>User trying to enter numbers in  Last Name field</t>
  </si>
  <si>
    <t> Last Name field should not allow to enter the numbers</t>
  </si>
  <si>
    <t>MC_7.4</t>
  </si>
  <si>
    <t>User trying to enter Special Characters in  Last Name field</t>
  </si>
  <si>
    <t> Last Name field should not allow to enter the Special Charcters</t>
  </si>
  <si>
    <t>MC_7.5</t>
  </si>
  <si>
    <t>Verify and validate the functionality of Sign Up with Email with invalid values for Email ID field</t>
  </si>
  <si>
    <t>User enter the invalid Email id format </t>
  </si>
  <si>
    <t>Inline Error alert should be displayed as “Please enter a valid Email”</t>
  </si>
  <si>
    <t>MC_8.1</t>
  </si>
  <si>
    <t>Verify and validate the functionality of Sign Up with Email by entering Password in all lowercase characters</t>
  </si>
  <si>
    <t>User enters Password in all lowercase characters and tabout</t>
  </si>
  <si>
    <t>One lowercase characters condition should be highlighted and seen</t>
  </si>
  <si>
    <t>MC_8.2</t>
  </si>
  <si>
    <t>Verify and validate the functionality of Sign Up with Email by entering Password without any special characters</t>
  </si>
  <si>
    <t>User enters Password without any special characters and tabout</t>
  </si>
  <si>
    <t>One special characters condition should be highlighted and seen</t>
  </si>
  <si>
    <t>MC_8.3</t>
  </si>
  <si>
    <t>Verify and validate the functionality of Sign Up with Email by entering Password in all Uppercase characters</t>
  </si>
  <si>
    <t>User enters Password in all uppercase characters and tabout</t>
  </si>
  <si>
    <t>One uppercase characters condition should be highlighted and seen</t>
  </si>
  <si>
    <t>MC_8.4</t>
  </si>
  <si>
    <t>Verify and validate the functionality of Sign Up with Email by entering Password less than 8 characters</t>
  </si>
  <si>
    <t>User enters Password inputs less than 8 characters and tabout</t>
  </si>
  <si>
    <t>8 characters minimum condition should be highlighted and seen</t>
  </si>
  <si>
    <t>MC_8.5</t>
  </si>
  <si>
    <t>Verify and validate the functionality of Sign Up with Email by entering Password without any number</t>
  </si>
  <si>
    <t>User enters Password without any number</t>
  </si>
  <si>
    <t>One number condition should be highlighted and seen</t>
  </si>
  <si>
    <t>MC_9.1</t>
  </si>
  <si>
    <t>User enters the password</t>
  </si>
  <si>
    <t>Entered Password should be masked</t>
  </si>
  <si>
    <t>MC_9.2</t>
  </si>
  <si>
    <t>User click On View icon</t>
  </si>
  <si>
    <t>Masked password should be able to visible</t>
  </si>
  <si>
    <t>MC_10.1</t>
  </si>
  <si>
    <t>User enters already registered email id in Email ID field</t>
  </si>
  <si>
    <t>User should get error message like “User account already exists”</t>
  </si>
  <si>
    <t>MC_11.1</t>
  </si>
  <si>
    <t>Verify and validate the functionality of Sign Up with Email with all valid details</t>
  </si>
  <si>
    <t>User enters all valid details for First Name,Last Name,Email ID,Passwordand click on SignUp button</t>
  </si>
  <si>
    <t>App should navigates to the signup success screen</t>
  </si>
  <si>
    <t>MC_12.1</t>
  </si>
  <si>
    <t>User checks the content present in the Sign Up with Email Success Screen</t>
  </si>
  <si>
    <t>MC_13.1</t>
  </si>
  <si>
    <t>User clicks on Edit hyperlink of mail id</t>
  </si>
  <si>
    <t>User should go back to screen with Email ID field and should be allowed to edit the field</t>
  </si>
  <si>
    <t>MC_14.1</t>
  </si>
  <si>
    <t>User clicks on Resend Verification code hyperlink in success screen of sign up</t>
  </si>
  <si>
    <t>Verification code should be sent again to the registered user to the registered email id</t>
  </si>
  <si>
    <t>MC_15.1</t>
  </si>
  <si>
    <t>Verify and validate the functionality of verifying the account from registered email by clicking on the link sent to the email</t>
  </si>
  <si>
    <t>User clicks on the link sent to the email</t>
  </si>
  <si>
    <t>User should be redirected to MoneyControl website</t>
  </si>
  <si>
    <t>MC_15.2</t>
  </si>
  <si>
    <t>User checks for the search options available in Home Page</t>
  </si>
  <si>
    <t>User should be able to view the search field at the top of the page with search icon</t>
  </si>
  <si>
    <t>MC_16.1</t>
  </si>
  <si>
    <t>Verify and validate the Search functionality for any Company 
With blank data</t>
  </si>
  <si>
    <t>User clicks on Search icon with no inputs</t>
  </si>
  <si>
    <t>User should get a browser alert says “Search string cannot be blank!!!”</t>
  </si>
  <si>
    <t>MC_16.2</t>
  </si>
  <si>
    <t>Verify and validate the Search functionality for any Company 
With invalid data</t>
  </si>
  <si>
    <t>User enters invalid data and click on search icon</t>
  </si>
  <si>
    <t>User should get a message “No Result Available”</t>
  </si>
  <si>
    <t>MC_17.1</t>
  </si>
  <si>
    <t>User enters valid company name and click on search icon</t>
  </si>
  <si>
    <t>User should get a list for the searched criteria</t>
  </si>
  <si>
    <t>MC_18.1</t>
  </si>
  <si>
    <t>User selects a company</t>
  </si>
  <si>
    <t>Page should display the BSE and NSE prices for the resulting company</t>
  </si>
  <si>
    <t>MC_19.1</t>
  </si>
  <si>
    <t>Verify the navigation to News page</t>
  </si>
  <si>
    <t>User selects News option from Menu</t>
  </si>
  <si>
    <t>News page should be displayed with Top News records</t>
  </si>
  <si>
    <t>MC_19.2</t>
  </si>
  <si>
    <t>User clicks on Search for latest news option at the bottom</t>
  </si>
  <si>
    <t>Page should display more news records with pagination</t>
  </si>
  <si>
    <t>MC_20.1</t>
  </si>
  <si>
    <t>User clicks on next to the pagination</t>
  </si>
  <si>
    <t>User should be able to view last 30 days news records in the screen</t>
  </si>
  <si>
    <t>Non Functional Test Cases</t>
  </si>
  <si>
    <t>MC_21.1</t>
  </si>
  <si>
    <t>Verify and validate the app contents in Home screen.</t>
  </si>
  <si>
    <t>1. launch the app.</t>
  </si>
  <si>
    <t>App contents should be as per requirement.</t>
  </si>
  <si>
    <t>MC_21.2</t>
  </si>
  <si>
    <t>Verify and validate the functionality of all buttons in the app.</t>
  </si>
  <si>
    <t>Navigate throughout the app and check all the buttons.</t>
  </si>
  <si>
    <t>Button functionality should be as per requirement.</t>
  </si>
  <si>
    <t>MC_21.3</t>
  </si>
  <si>
    <t>Verify and validate the functionality of all links in the app.</t>
  </si>
  <si>
    <t>Navigate throughout the app and check all the links.</t>
  </si>
  <si>
    <t>Link functionality should be as per requirement.</t>
  </si>
  <si>
    <t>MC_21.4</t>
  </si>
  <si>
    <t>Verify and validate the functionality of all menu in the app.</t>
  </si>
  <si>
    <t>Navigate throughout the app and check all the menus.</t>
  </si>
  <si>
    <t>Menu functionality should be as per requirement.</t>
  </si>
  <si>
    <t>MC_21.5</t>
  </si>
  <si>
    <t>Verify whether buttons are highlighted on click.</t>
  </si>
  <si>
    <t>Check all buttons on click</t>
  </si>
  <si>
    <t>Should get highlighted on click.</t>
  </si>
  <si>
    <t>MC_21.6</t>
  </si>
  <si>
    <t>Verify whether menus are highlighted on click.</t>
  </si>
  <si>
    <t>Check all menus on click</t>
  </si>
  <si>
    <t>MC_21.7</t>
  </si>
  <si>
    <t>Verify whether links are highlighted on click.</t>
  </si>
  <si>
    <t>Check all links on click</t>
  </si>
  <si>
    <t>MC_21.8</t>
  </si>
  <si>
    <t>Verify the validation for all input fields are present as per requirement.</t>
  </si>
  <si>
    <t>Check all the input fields validations.</t>
  </si>
  <si>
    <t>Validation should be present.</t>
  </si>
  <si>
    <t>MC_21.9</t>
  </si>
  <si>
    <t>Verify whether mandatory fields are marked.</t>
  </si>
  <si>
    <t>Check all mandatory fields.</t>
  </si>
  <si>
    <t>Mandatory fields should be marked.</t>
  </si>
  <si>
    <t>MC_21.10</t>
  </si>
  <si>
    <t>Verify whether the user is not allowed to make entry with a mandatory field blank.</t>
  </si>
  <si>
    <t>Leave mandatory field blank and submit.</t>
  </si>
  <si>
    <t>Should not accept without mandatory field value.</t>
  </si>
  <si>
    <t>MC_21.11</t>
  </si>
  <si>
    <t>Verify whether alert message is shown to enter the required field.</t>
  </si>
  <si>
    <t>Should dhow alert.</t>
  </si>
  <si>
    <t>MC_21.12</t>
  </si>
  <si>
    <t>Verify the validation on entering invalid data to a field.</t>
  </si>
  <si>
    <t>Enter invalid data to input fields.</t>
  </si>
  <si>
    <t>Should not accept.</t>
  </si>
  <si>
    <t>MC_21.13</t>
  </si>
  <si>
    <t>Verify whether the app processes are done in easy way.</t>
  </si>
  <si>
    <t>Check all the process in the app.</t>
  </si>
  <si>
    <t>Should be done in easy way.</t>
  </si>
  <si>
    <t>MC_21.14</t>
  </si>
  <si>
    <t>Verify whether there is not unwanted steps while doing any process.</t>
  </si>
  <si>
    <t>No unwanted step should be present.</t>
  </si>
  <si>
    <t>MC_21.15</t>
  </si>
  <si>
    <t>Verify whether the app is giving hints to user whenever required.</t>
  </si>
  <si>
    <t>Required hints should be present.</t>
  </si>
  <si>
    <t>MC_21.16</t>
  </si>
  <si>
    <t>Verify whether the app is showing loading symbol for lengthy operations.</t>
  </si>
  <si>
    <t>For all the process in the app.</t>
  </si>
  <si>
    <t>Loading symbol should be present.</t>
  </si>
  <si>
    <t>MC_21.17</t>
  </si>
  <si>
    <t>Verify whether the app is highlighting the functional elements on click.</t>
  </si>
  <si>
    <t>Click on functional elements</t>
  </si>
  <si>
    <t>Should highlight.</t>
  </si>
  <si>
    <t>MC_21.18</t>
  </si>
  <si>
    <t>Verify whether the app is showing proper messages for user while any process is not done.</t>
  </si>
  <si>
    <t>For any process</t>
  </si>
  <si>
    <t>Proper message should be shown.</t>
  </si>
  <si>
    <t>MC_21.19</t>
  </si>
  <si>
    <t>Verify whether the app is responding for user inputs.</t>
  </si>
  <si>
    <t>Check for all user inputs.</t>
  </si>
  <si>
    <t>App should respond for all user input.</t>
  </si>
  <si>
    <t>MC_21.20</t>
  </si>
  <si>
    <t>Verify and validate the commands used in the app are consistent.</t>
  </si>
  <si>
    <t>Check all the commands</t>
  </si>
  <si>
    <t>Commands should be same for same functionality.</t>
  </si>
  <si>
    <t>MC_21.21</t>
  </si>
  <si>
    <t>Verify the functionality of same commands are similar in the app.</t>
  </si>
  <si>
    <t>Check all the commands functionality.</t>
  </si>
  <si>
    <t>Functionality should be same for same commands.</t>
  </si>
  <si>
    <t>MC_21.22</t>
  </si>
  <si>
    <t>Verify the functionality of the app is consistent.</t>
  </si>
  <si>
    <t>Check the app functionalities.</t>
  </si>
  <si>
    <t>App functionality should be consistent.</t>
  </si>
  <si>
    <t>MC_21.23</t>
  </si>
  <si>
    <t>Verify and validate the main navigation of the app.</t>
  </si>
  <si>
    <t>Check the main navigation.</t>
  </si>
  <si>
    <t>Main navigation should be as per requirement.</t>
  </si>
  <si>
    <t>MC_21.24</t>
  </si>
  <si>
    <t>Verify and validate the forward navigation of the app.</t>
  </si>
  <si>
    <t>Check the forward navigation.</t>
  </si>
  <si>
    <t>Forward navigation should be as per requirement.</t>
  </si>
  <si>
    <t>MC_21.25</t>
  </si>
  <si>
    <t>Verify and validate the backward navigation of the app.</t>
  </si>
  <si>
    <t>Check the backward navigation.</t>
  </si>
  <si>
    <t>Backward navigation should be as per requirement.</t>
  </si>
  <si>
    <t>MC_21.26</t>
  </si>
  <si>
    <t>Verify and validate the transition in the app is consistent.</t>
  </si>
  <si>
    <t>Check transitions.</t>
  </si>
  <si>
    <t>Transition should be consistent.</t>
  </si>
  <si>
    <t>MC_21.27</t>
  </si>
  <si>
    <t>Verify whether the app is not crashing at anytime.</t>
  </si>
  <si>
    <t>Check for crashes.</t>
  </si>
  <si>
    <t>App should not crash.</t>
  </si>
  <si>
    <t>MC_21.28</t>
  </si>
  <si>
    <t>Verify whether the app is not freezing at anytime.</t>
  </si>
  <si>
    <t>Check for freezing.</t>
  </si>
  <si>
    <t>App should not freeze.</t>
  </si>
  <si>
    <t>MC_21.29</t>
  </si>
  <si>
    <t>Verify whether the app is not responding at anytime.</t>
  </si>
  <si>
    <t>Check for unresponsiveness.</t>
  </si>
  <si>
    <t>App should not become un responsive.</t>
  </si>
  <si>
    <t>MC_21.30</t>
  </si>
  <si>
    <t>Verify and validate the app response on network interruption.</t>
  </si>
  <si>
    <t>Check app on network interrupts.</t>
  </si>
  <si>
    <t>App should behave gracefully on network interruption.</t>
  </si>
  <si>
    <t>MC_21.31</t>
  </si>
  <si>
    <t>Verify and validate the app response on Device interruption.</t>
  </si>
  <si>
    <t>MC_21.32</t>
  </si>
  <si>
    <t>Verify whether the app is not having any difficult terminologies.</t>
  </si>
  <si>
    <t>Check all text.</t>
  </si>
  <si>
    <t>App should not have difficult terminology.</t>
  </si>
  <si>
    <t>MC_21.33</t>
  </si>
  <si>
    <t>Verify and validate whether the app is not having any uncommon acronyms.</t>
  </si>
  <si>
    <t>App should not have uncommon acronyms.</t>
  </si>
  <si>
    <t>MC_21.34</t>
  </si>
  <si>
    <t>Verify whether the app is having any spelling mistakes.</t>
  </si>
  <si>
    <t>Check for spelling mistake.</t>
  </si>
  <si>
    <t>App should not have any spelling mistakes.</t>
  </si>
  <si>
    <t>MC_21.35</t>
  </si>
  <si>
    <t>Verify whether the app is having any text truncations.</t>
  </si>
  <si>
    <t>Check for text truncations.</t>
  </si>
  <si>
    <t>App should not truncate any text.</t>
  </si>
  <si>
    <t>MC_21.36</t>
  </si>
  <si>
    <t>Verify whether the app is having any grammatical errors.</t>
  </si>
  <si>
    <t>Check for grammatical errors.</t>
  </si>
  <si>
    <t>App should not have any grammatical errors.</t>
  </si>
  <si>
    <t>MC_21.37</t>
  </si>
  <si>
    <t>Verify whether the app is showing alert messages when required.</t>
  </si>
  <si>
    <t>App should show alert when required.</t>
  </si>
  <si>
    <t>MC_21.38</t>
  </si>
  <si>
    <t>Verify whether the app is showing confirmation messages when required.</t>
  </si>
  <si>
    <t>App should show confirmation when required.</t>
  </si>
  <si>
    <t>MC_21.39</t>
  </si>
  <si>
    <t>Verify whether the app is showing information popups when required.</t>
  </si>
  <si>
    <t>App should show info popups when required.</t>
  </si>
  <si>
    <t>MC_21.40</t>
  </si>
  <si>
    <t>Verify and validate the UI of the app is consistent.</t>
  </si>
  <si>
    <t>Check the app UI.</t>
  </si>
  <si>
    <t>UI of the app should be consistent.</t>
  </si>
  <si>
    <t>MC_21.41</t>
  </si>
  <si>
    <t>Verify whether all the screens are shown properly with required UI.</t>
  </si>
  <si>
    <t>UI as per requirement.</t>
  </si>
  <si>
    <t>MC_21.42</t>
  </si>
  <si>
    <t>Verify and validate all the graphics present in the app.</t>
  </si>
  <si>
    <t>Check all graphics.</t>
  </si>
  <si>
    <t>Graphics as per requirement.</t>
  </si>
  <si>
    <t>MC_21.43</t>
  </si>
  <si>
    <t>Verify whether all the images are clear and visible.</t>
  </si>
  <si>
    <t>Check all images.</t>
  </si>
  <si>
    <t>Images should be clear.</t>
  </si>
  <si>
    <t>MC_21.44</t>
  </si>
  <si>
    <t>Verify whether all the texts are clear and visible.</t>
  </si>
  <si>
    <t>Check all text and other contents.</t>
  </si>
  <si>
    <t>Text should be clear.</t>
  </si>
  <si>
    <t>MC_22.1</t>
  </si>
  <si>
    <t>Verify and validate the colour scheme in the app is consistent.</t>
  </si>
  <si>
    <t>Check the colour scheme.</t>
  </si>
  <si>
    <t>Colour scheme should be as per requirement.</t>
  </si>
  <si>
    <t>MC_22.2</t>
  </si>
  <si>
    <t>Verify and validate all the screens with the screen size of the browser.</t>
  </si>
  <si>
    <t>Check all screens.</t>
  </si>
  <si>
    <t>Screen size should be proper.</t>
  </si>
  <si>
    <t>MC_22.3</t>
  </si>
  <si>
    <t>Verify and validate all the contents have proper font as per requirement.</t>
  </si>
  <si>
    <t>Check the fonts.</t>
  </si>
  <si>
    <t>Should have proper font.</t>
  </si>
  <si>
    <t>MC_22.4</t>
  </si>
  <si>
    <t>Verify and validate all the contents have proper size as per requirement.</t>
  </si>
  <si>
    <t>Check the size</t>
  </si>
  <si>
    <t>Should have proper size.</t>
  </si>
  <si>
    <t>MC_22.5</t>
  </si>
  <si>
    <t>Verify and validate all the contents have proper resolution as per requirement.</t>
  </si>
  <si>
    <t>Check the resolution</t>
  </si>
  <si>
    <t>Should have proper resolution.</t>
  </si>
  <si>
    <t>MC_22.6</t>
  </si>
  <si>
    <t>Verify and validate all the contents have proper styling as per requirement.</t>
  </si>
  <si>
    <t>Check the styling</t>
  </si>
  <si>
    <t>Should have proper styling.</t>
  </si>
  <si>
    <t>MC_22.7</t>
  </si>
  <si>
    <t>Verify and validate all the contents have proper colour as per requirement.</t>
  </si>
  <si>
    <t>Check the colour.</t>
  </si>
  <si>
    <t>Should have proper colour.</t>
  </si>
  <si>
    <t>MC_22.8</t>
  </si>
  <si>
    <t>Verify the app launch time.</t>
  </si>
  <si>
    <t>Launch the app.</t>
  </si>
  <si>
    <t>App launch time should be minimal.</t>
  </si>
  <si>
    <t>MC_22.9</t>
  </si>
  <si>
    <t>Verify the screen navigation time for all the screens in the app.</t>
  </si>
  <si>
    <t>Check all screen navigation</t>
  </si>
  <si>
    <t>Screen navigation time should be minimal.</t>
  </si>
  <si>
    <t>MC_22.10</t>
  </si>
  <si>
    <t>Verify the Transaction  processing time.</t>
  </si>
  <si>
    <t>Check for all Transactions</t>
  </si>
  <si>
    <t>Transaction  processing time should be minimal.</t>
  </si>
  <si>
    <t>MC_22.11</t>
  </si>
  <si>
    <t>Verify the search request processing time.</t>
  </si>
  <si>
    <t>Check for all search.</t>
  </si>
  <si>
    <t>Request processing time should be minimal.</t>
  </si>
  <si>
    <t>MC_22.12</t>
  </si>
  <si>
    <t>Verify the addition request processing time.</t>
  </si>
  <si>
    <t>Check for all addition.</t>
  </si>
  <si>
    <t>Sl No</t>
  </si>
  <si>
    <t>Screen</t>
  </si>
  <si>
    <t>Field Label</t>
  </si>
  <si>
    <t>Field Type</t>
  </si>
  <si>
    <t>Place Holder Value</t>
  </si>
  <si>
    <t>Mandatory</t>
  </si>
  <si>
    <t>Valid Data</t>
  </si>
  <si>
    <t>Invalid Data</t>
  </si>
  <si>
    <t>Min Range</t>
  </si>
  <si>
    <t>Max Range</t>
  </si>
  <si>
    <t>Readonly</t>
  </si>
  <si>
    <t>Field Value</t>
  </si>
  <si>
    <t>Formatting Requirement</t>
  </si>
  <si>
    <t>Description</t>
  </si>
  <si>
    <t>Input</t>
  </si>
  <si>
    <t>First Name</t>
  </si>
  <si>
    <t>Last Name</t>
  </si>
  <si>
    <t>Email ID</t>
  </si>
  <si>
    <t>input</t>
  </si>
  <si>
    <t>Password</t>
  </si>
  <si>
    <t>SignUp Button</t>
  </si>
  <si>
    <t>Button</t>
  </si>
  <si>
    <t>Sign Up Success screen</t>
  </si>
  <si>
    <t>Edit</t>
  </si>
  <si>
    <t>Link</t>
  </si>
  <si>
    <t>Resend Verification </t>
  </si>
  <si>
    <t>Change Tracker</t>
  </si>
  <si>
    <t>Sl. No</t>
  </si>
  <si>
    <t>Modified By</t>
  </si>
  <si>
    <t>Modified On</t>
  </si>
  <si>
    <t>Version Number</t>
  </si>
  <si>
    <t>Approved On</t>
  </si>
  <si>
    <t>Approved By</t>
  </si>
  <si>
    <t>Meera V</t>
  </si>
  <si>
    <t>S.No</t>
  </si>
  <si>
    <t>BRD(Business Requirement Document)</t>
  </si>
  <si>
    <t>FSD(FUnctional Specification Document)</t>
  </si>
  <si>
    <t>Test Scenario ID</t>
  </si>
  <si>
    <t>Test Case ID</t>
  </si>
  <si>
    <t>Status</t>
  </si>
  <si>
    <t>Defects</t>
  </si>
  <si>
    <t>SignUp with Email</t>
  </si>
  <si>
    <t>MC_2 
MC_3
 MC_4
 MC_5
 MC_6
 MC_7
 MC_8
 MC_9
 MC_10 
MC_11
 MC_12
 MC_13
 MC_14
 MC_15</t>
  </si>
  <si>
    <t>Search for company prices</t>
  </si>
  <si>
    <t>
Mc_16
MC_17
MC_18
</t>
  </si>
  <si>
    <t>MC_19
MC_20
</t>
  </si>
</sst>
</file>

<file path=xl/styles.xml><?xml version="1.0" encoding="utf-8"?>
<styleSheet xmlns="http://schemas.openxmlformats.org/spreadsheetml/2006/main">
  <numFmts count="7">
    <numFmt numFmtId="164" formatCode="GENERAL"/>
    <numFmt numFmtId="165" formatCode="DD/MM/YYYY"/>
    <numFmt numFmtId="166" formatCode="0.0"/>
    <numFmt numFmtId="167" formatCode="D\ MMM\ YY"/>
    <numFmt numFmtId="168" formatCode="0.00%"/>
    <numFmt numFmtId="169" formatCode="D\-MMM\-YY;@"/>
    <numFmt numFmtId="170" formatCode="DD/MMM/YYYY"/>
  </numFmts>
  <fonts count="19">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u val="single"/>
      <sz val="11"/>
      <color rgb="FF0000FF"/>
      <name val="Calibri"/>
      <family val="2"/>
      <charset val="1"/>
    </font>
    <font>
      <b val="true"/>
      <sz val="10"/>
      <color rgb="FFFF0000"/>
      <name val="Calibri"/>
      <family val="2"/>
      <charset val="1"/>
    </font>
    <font>
      <sz val="10"/>
      <color rgb="FFFF0000"/>
      <name val="Calibri"/>
      <family val="2"/>
      <charset val="1"/>
    </font>
    <font>
      <b val="true"/>
      <sz val="9"/>
      <color rgb="FF000000"/>
      <name val="Tahoma"/>
      <family val="2"/>
      <charset val="1"/>
    </font>
    <font>
      <sz val="9"/>
      <color rgb="FF000000"/>
      <name val="Tahoma"/>
      <family val="2"/>
      <charset val="1"/>
    </font>
    <font>
      <b val="true"/>
      <sz val="11"/>
      <color rgb="FF000000"/>
      <name val="Calibri"/>
      <family val="2"/>
      <charset val="1"/>
    </font>
    <font>
      <sz val="13"/>
      <color rgb="FF000000"/>
      <name val="Arial"/>
      <family val="2"/>
      <charset val="1"/>
    </font>
    <font>
      <sz val="12"/>
      <color rgb="FF000000"/>
      <name val="Calibri"/>
      <family val="2"/>
      <charset val="1"/>
    </font>
    <font>
      <b val="true"/>
      <sz val="12"/>
      <color rgb="FF000000"/>
      <name val="Calibri"/>
      <family val="2"/>
      <charset val="1"/>
    </font>
    <font>
      <sz val="12"/>
      <color rgb="FF000000"/>
      <name val="Arial"/>
      <family val="2"/>
      <charset val="1"/>
    </font>
    <font>
      <b val="true"/>
      <sz val="10"/>
      <name val="Calibri"/>
      <family val="2"/>
      <charset val="1"/>
    </font>
    <font>
      <sz val="10"/>
      <name val="Calibri"/>
      <family val="2"/>
      <charset val="1"/>
    </font>
    <font>
      <b val="true"/>
      <sz val="12"/>
      <color rgb="FF000000"/>
      <name val="Arial"/>
      <family val="2"/>
      <charset val="1"/>
    </font>
  </fonts>
  <fills count="12">
    <fill>
      <patternFill patternType="none"/>
    </fill>
    <fill>
      <patternFill patternType="gray125"/>
    </fill>
    <fill>
      <patternFill patternType="solid">
        <fgColor rgb="FF95B3D7"/>
        <bgColor rgb="FF8EB4E3"/>
      </patternFill>
    </fill>
    <fill>
      <patternFill patternType="solid">
        <fgColor rgb="FFC6D9F1"/>
        <bgColor rgb="FFB9CDE5"/>
      </patternFill>
    </fill>
    <fill>
      <patternFill patternType="solid">
        <fgColor rgb="FFB9CDE5"/>
        <bgColor rgb="FFC6D9F1"/>
      </patternFill>
    </fill>
    <fill>
      <patternFill patternType="solid">
        <fgColor rgb="FF558ED5"/>
        <bgColor rgb="FF4F81BD"/>
      </patternFill>
    </fill>
    <fill>
      <patternFill patternType="solid">
        <fgColor rgb="FFFFFFFF"/>
        <bgColor rgb="FFFFFFCC"/>
      </patternFill>
    </fill>
    <fill>
      <patternFill patternType="solid">
        <fgColor rgb="FFD9D9D9"/>
        <bgColor rgb="FFCCCCCC"/>
      </patternFill>
    </fill>
    <fill>
      <patternFill patternType="solid">
        <fgColor rgb="FFCCCCCC"/>
        <bgColor rgb="FFD9D9D9"/>
      </patternFill>
    </fill>
    <fill>
      <patternFill patternType="solid">
        <fgColor rgb="FFAEA79F"/>
        <bgColor rgb="FF95B3D7"/>
      </patternFill>
    </fill>
    <fill>
      <patternFill patternType="solid">
        <fgColor rgb="FF8EB4E3"/>
        <bgColor rgb="FF95B3D7"/>
      </patternFill>
    </fill>
    <fill>
      <patternFill patternType="solid">
        <fgColor rgb="FF83CAFF"/>
        <bgColor rgb="FF8EB4E3"/>
      </patternFill>
    </fill>
  </fills>
  <borders count="40">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medium"/>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right style="thin"/>
      <top style="thin"/>
      <bottom style="medium"/>
      <diagonal/>
    </border>
    <border diagonalUp="false" diagonalDown="false">
      <left style="medium"/>
      <right/>
      <top/>
      <bottom/>
      <diagonal/>
    </border>
    <border diagonalUp="false" diagonalDown="false">
      <left style="medium"/>
      <right/>
      <top style="medium"/>
      <bottom style="medium"/>
      <diagonal/>
    </border>
    <border diagonalUp="false" diagonalDown="false">
      <left style="medium"/>
      <right style="thin"/>
      <top/>
      <bottom style="thin"/>
      <diagonal/>
    </border>
    <border diagonalUp="false" diagonalDown="false">
      <left style="thin"/>
      <right/>
      <top/>
      <bottom style="thin"/>
      <diagonal/>
    </border>
    <border diagonalUp="false" diagonalDown="false">
      <left style="medium"/>
      <right/>
      <top style="thin"/>
      <bottom/>
      <diagonal/>
    </border>
    <border diagonalUp="false" diagonalDown="false">
      <left style="medium"/>
      <right/>
      <top/>
      <bottom style="thin"/>
      <diagonal/>
    </border>
    <border diagonalUp="false" diagonalDown="false">
      <left style="medium"/>
      <right style="medium"/>
      <top/>
      <bottom style="medium"/>
      <diagonal/>
    </border>
    <border diagonalUp="false" diagonalDown="false">
      <left style="medium"/>
      <right style="medium"/>
      <top/>
      <bottom style="thin"/>
      <diagonal/>
    </border>
    <border diagonalUp="false" diagonalDown="false">
      <left style="medium"/>
      <right style="medium"/>
      <top style="thin"/>
      <bottom style="thin"/>
      <diagonal/>
    </border>
    <border diagonalUp="false" diagonalDown="false">
      <left style="medium"/>
      <right style="thin"/>
      <top/>
      <bottom/>
      <diagonal/>
    </border>
    <border diagonalUp="false" diagonalDown="false">
      <left style="thin"/>
      <right style="thin"/>
      <top/>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style="thin"/>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medium"/>
      <right style="medium"/>
      <top style="thin"/>
      <bottom/>
      <diagonal/>
    </border>
    <border diagonalUp="false" diagonalDown="false">
      <left style="medium"/>
      <right style="medium"/>
      <top/>
      <bottom/>
      <diagonal/>
    </border>
    <border diagonalUp="false" diagonalDown="false">
      <left style="medium"/>
      <right style="medium"/>
      <top style="thin"/>
      <bottom style="medium"/>
      <diagonal/>
    </border>
    <border diagonalUp="false" diagonalDown="false">
      <left style="hair">
        <color rgb="FF800000"/>
      </left>
      <right style="hair">
        <color rgb="FF800000"/>
      </right>
      <top style="hair">
        <color rgb="FF800000"/>
      </top>
      <bottom style="hair">
        <color rgb="FF800000"/>
      </bottom>
      <diagonal/>
    </border>
    <border diagonalUp="false" diagonalDown="false">
      <left style="hair"/>
      <right style="hair"/>
      <top style="hair"/>
      <bottom style="hair"/>
      <diagonal/>
    </border>
    <border diagonalUp="false" diagonalDown="false">
      <left style="thin">
        <color rgb="FF800000"/>
      </left>
      <right style="thin">
        <color rgb="FF800000"/>
      </right>
      <top style="thin">
        <color rgb="FF800000"/>
      </top>
      <bottom style="thin">
        <color rgb="FF800000"/>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5" fontId="4" fillId="0" borderId="4"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6" fontId="4" fillId="0" borderId="6"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5" fontId="4" fillId="0" borderId="4"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center"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4" fillId="0" borderId="9" xfId="0" applyFont="true" applyBorder="true" applyAlignment="true" applyProtection="false">
      <alignment horizontal="general" vertical="bottom" textRotation="0" wrapText="true" indent="0" shrinkToFit="false"/>
      <protection locked="true" hidden="false"/>
    </xf>
    <xf numFmtId="166" fontId="4" fillId="0" borderId="9" xfId="0" applyFont="true" applyBorder="true" applyAlignment="true" applyProtection="false">
      <alignment horizontal="general" vertical="bottom" textRotation="0" wrapText="true" indent="0" shrinkToFit="false"/>
      <protection locked="true" hidden="false"/>
    </xf>
    <xf numFmtId="167" fontId="4" fillId="0" borderId="10" xfId="0" applyFont="true" applyBorder="true" applyAlignment="true" applyProtection="false">
      <alignment horizontal="general" vertical="bottom" textRotation="0" wrapText="true" indent="0" shrinkToFit="false"/>
      <protection locked="true" hidden="false"/>
    </xf>
    <xf numFmtId="164" fontId="4" fillId="0" borderId="11" xfId="0" applyFont="true" applyBorder="true" applyAlignment="true" applyProtection="false">
      <alignment horizontal="center" vertical="bottom" textRotation="0" wrapText="true" indent="0" shrinkToFit="false"/>
      <protection locked="true" hidden="false"/>
    </xf>
    <xf numFmtId="164" fontId="4" fillId="0" borderId="12" xfId="0" applyFont="true" applyBorder="true" applyAlignment="true" applyProtection="false">
      <alignment horizontal="left" vertical="bottom" textRotation="0" wrapText="true" indent="0" shrinkToFit="false"/>
      <protection locked="true" hidden="false"/>
    </xf>
    <xf numFmtId="168" fontId="4" fillId="0" borderId="13"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4" xfId="0" applyFont="true" applyBorder="true" applyAlignment="true" applyProtection="false">
      <alignment horizontal="center" vertical="bottom" textRotation="0" wrapText="true" indent="0" shrinkToFit="false"/>
      <protection locked="true" hidden="false"/>
    </xf>
    <xf numFmtId="168" fontId="4" fillId="0" borderId="7" xfId="0" applyFont="true" applyBorder="true" applyAlignment="true" applyProtection="false">
      <alignment horizontal="center"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true" indent="0" shrinkToFit="false"/>
      <protection locked="true" hidden="false"/>
    </xf>
    <xf numFmtId="164" fontId="6" fillId="0" borderId="0" xfId="20" applyFont="false" applyBorder="true" applyAlignment="true" applyProtection="true">
      <alignment horizontal="general" vertical="bottom"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4" fillId="0" borderId="9" xfId="0" applyFont="true" applyBorder="true" applyAlignment="true" applyProtection="false">
      <alignment horizontal="center" vertical="bottom" textRotation="0" wrapText="true" indent="0" shrinkToFit="false"/>
      <protection locked="true" hidden="false"/>
    </xf>
    <xf numFmtId="164" fontId="4" fillId="0" borderId="16" xfId="0" applyFont="true" applyBorder="true" applyAlignment="true" applyProtection="false">
      <alignment horizontal="general" vertical="bottom" textRotation="0" wrapText="true" indent="0" shrinkToFit="false"/>
      <protection locked="true" hidden="false"/>
    </xf>
    <xf numFmtId="168" fontId="4" fillId="0" borderId="10" xfId="0" applyFont="true" applyBorder="true" applyAlignment="true" applyProtection="false">
      <alignment horizontal="center" vertical="bottom" textRotation="0" wrapText="true" indent="0" shrinkToFit="false"/>
      <protection locked="true" hidden="false"/>
    </xf>
    <xf numFmtId="164" fontId="4" fillId="0" borderId="17" xfId="0" applyFont="true" applyBorder="true" applyAlignment="true" applyProtection="false">
      <alignment horizontal="center" vertical="bottom" textRotation="0" wrapText="true" indent="0" shrinkToFit="false"/>
      <protection locked="true" hidden="false"/>
    </xf>
    <xf numFmtId="164" fontId="5" fillId="2" borderId="18" xfId="0" applyFont="true" applyBorder="true" applyAlignment="true" applyProtection="false">
      <alignment horizontal="center" vertical="bottom" textRotation="0" wrapText="true" indent="0" shrinkToFit="false"/>
      <protection locked="true" hidden="false"/>
    </xf>
    <xf numFmtId="164" fontId="4" fillId="0" borderId="19" xfId="0" applyFont="true" applyBorder="true" applyAlignment="true" applyProtection="false">
      <alignment horizontal="general" vertical="bottom" textRotation="0" wrapText="true" indent="0" shrinkToFit="false"/>
      <protection locked="true" hidden="false"/>
    </xf>
    <xf numFmtId="164" fontId="4" fillId="0" borderId="12" xfId="0" applyFont="true" applyBorder="true" applyAlignment="true" applyProtection="false">
      <alignment horizontal="center" vertical="bottom" textRotation="0" wrapText="true" indent="0" shrinkToFit="false"/>
      <protection locked="true" hidden="false"/>
    </xf>
    <xf numFmtId="164" fontId="4" fillId="0" borderId="12" xfId="0" applyFont="true" applyBorder="true" applyAlignment="true" applyProtection="false">
      <alignment horizontal="general" vertical="bottom" textRotation="0" wrapText="true" indent="0" shrinkToFit="false"/>
      <protection locked="true" hidden="false"/>
    </xf>
    <xf numFmtId="165" fontId="4" fillId="0" borderId="2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4" fillId="0" borderId="14" xfId="0" applyFont="true" applyBorder="true" applyAlignment="true" applyProtection="false">
      <alignment horizontal="general" vertical="bottom" textRotation="0" wrapText="true" indent="0" shrinkToFit="false"/>
      <protection locked="true" hidden="false"/>
    </xf>
    <xf numFmtId="164" fontId="4" fillId="0" borderId="21" xfId="0" applyFont="true" applyBorder="true" applyAlignment="true" applyProtection="false">
      <alignment horizontal="center" vertical="bottom" textRotation="0" wrapText="true" indent="0" shrinkToFit="false"/>
      <protection locked="true" hidden="false"/>
    </xf>
    <xf numFmtId="164" fontId="5" fillId="3" borderId="22" xfId="0" applyFont="true" applyBorder="true" applyAlignment="true" applyProtection="false">
      <alignment horizontal="center" vertical="bottom" textRotation="0" wrapText="true" indent="0" shrinkToFit="false"/>
      <protection locked="true" hidden="false"/>
    </xf>
    <xf numFmtId="164" fontId="5" fillId="3" borderId="23" xfId="0" applyFont="true" applyBorder="true" applyAlignment="true" applyProtection="false">
      <alignment horizontal="center" vertical="bottom" textRotation="0" wrapText="true" indent="0" shrinkToFit="false"/>
      <protection locked="true" hidden="false"/>
    </xf>
    <xf numFmtId="164" fontId="5" fillId="3" borderId="24"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5" fillId="0" borderId="25" xfId="0" applyFont="true" applyBorder="true" applyAlignment="true" applyProtection="false">
      <alignment horizontal="center" vertical="bottom" textRotation="0" wrapText="true" indent="0" shrinkToFit="false"/>
      <protection locked="true" hidden="false"/>
    </xf>
    <xf numFmtId="164" fontId="5" fillId="0" borderId="26" xfId="0" applyFont="true" applyBorder="true" applyAlignment="true" applyProtection="false">
      <alignment horizontal="general" vertical="bottom" textRotation="0" wrapText="true" indent="0" shrinkToFit="false"/>
      <protection locked="true" hidden="false"/>
    </xf>
    <xf numFmtId="164" fontId="5" fillId="0" borderId="27" xfId="0" applyFont="true" applyBorder="true" applyAlignment="true" applyProtection="false">
      <alignment horizontal="general" vertical="bottom" textRotation="0" wrapText="true" indent="0" shrinkToFit="false"/>
      <protection locked="true" hidden="false"/>
    </xf>
    <xf numFmtId="164" fontId="5" fillId="0" borderId="28" xfId="0" applyFont="true" applyBorder="true" applyAlignment="true" applyProtection="false">
      <alignment horizontal="general" vertical="bottom" textRotation="0" wrapText="true" indent="0" shrinkToFit="false"/>
      <protection locked="true" hidden="false"/>
    </xf>
    <xf numFmtId="164" fontId="5" fillId="0" borderId="29" xfId="0" applyFont="true" applyBorder="true" applyAlignment="true" applyProtection="false">
      <alignment horizontal="general" vertical="bottom" textRotation="0" wrapText="true" indent="0" shrinkToFit="false"/>
      <protection locked="true" hidden="false"/>
    </xf>
    <xf numFmtId="164" fontId="5" fillId="0" borderId="30" xfId="0" applyFont="true" applyBorder="true" applyAlignment="true" applyProtection="false">
      <alignment horizontal="general" vertical="bottom" textRotation="0" wrapText="true" indent="0" shrinkToFit="false"/>
      <protection locked="true" hidden="false"/>
    </xf>
    <xf numFmtId="164" fontId="5" fillId="0" borderId="25"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1" xfId="0" applyFont="true" applyBorder="true" applyAlignment="true" applyProtection="false">
      <alignment horizontal="general" vertical="bottom" textRotation="0" wrapText="true" indent="0" shrinkToFit="false"/>
      <protection locked="true" hidden="false"/>
    </xf>
    <xf numFmtId="164" fontId="7" fillId="2" borderId="32"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5" fillId="0" borderId="33" xfId="0" applyFont="true" applyBorder="true" applyAlignment="true" applyProtection="false">
      <alignment horizontal="general" vertical="bottom" textRotation="0" wrapText="true" indent="0" shrinkToFit="false"/>
      <protection locked="true" hidden="false"/>
    </xf>
    <xf numFmtId="164" fontId="5" fillId="0" borderId="18" xfId="0" applyFont="true" applyBorder="true" applyAlignment="true" applyProtection="false">
      <alignment horizontal="general" vertical="bottom" textRotation="0" wrapText="true" indent="0" shrinkToFit="false"/>
      <protection locked="true" hidden="false"/>
    </xf>
    <xf numFmtId="164" fontId="8" fillId="0" borderId="32"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24" xfId="0" applyFont="true" applyBorder="true" applyAlignment="true" applyProtection="false">
      <alignment horizontal="left" vertical="bottom" textRotation="0" wrapText="true" indent="0" shrinkToFit="false"/>
      <protection locked="true" hidden="false"/>
    </xf>
    <xf numFmtId="164" fontId="7" fillId="0" borderId="31" xfId="0" applyFont="true" applyBorder="true" applyAlignment="true" applyProtection="false">
      <alignment horizontal="left" vertical="bottom" textRotation="0" wrapText="true" indent="0" shrinkToFit="false"/>
      <protection locked="true" hidden="false"/>
    </xf>
    <xf numFmtId="164" fontId="7" fillId="0" borderId="25" xfId="0" applyFont="true" applyBorder="true" applyAlignment="true" applyProtection="false">
      <alignment horizontal="left" vertical="bottom" textRotation="0" wrapText="true" indent="0" shrinkToFit="false"/>
      <protection locked="true" hidden="false"/>
    </xf>
    <xf numFmtId="164" fontId="7" fillId="0" borderId="3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8" fillId="0" borderId="35" xfId="0" applyFont="true" applyBorder="true" applyAlignment="true" applyProtection="false">
      <alignment horizontal="center" vertical="bottom" textRotation="0" wrapText="true" indent="0" shrinkToFit="false"/>
      <protection locked="true" hidden="false"/>
    </xf>
    <xf numFmtId="164" fontId="5" fillId="4" borderId="33" xfId="0" applyFont="true" applyBorder="true" applyAlignment="true" applyProtection="false">
      <alignment horizontal="general" vertical="bottom" textRotation="0" wrapText="true" indent="0" shrinkToFit="false"/>
      <protection locked="true" hidden="false"/>
    </xf>
    <xf numFmtId="164" fontId="5" fillId="4" borderId="18" xfId="0" applyFont="true" applyBorder="true" applyAlignment="true" applyProtection="false">
      <alignment horizontal="general" vertical="bottom" textRotation="0" wrapText="true" indent="0" shrinkToFit="false"/>
      <protection locked="true" hidden="false"/>
    </xf>
    <xf numFmtId="164" fontId="7" fillId="2" borderId="7" xfId="0" applyFont="true" applyBorder="true" applyAlignment="true" applyProtection="false">
      <alignment horizontal="center" vertical="bottom" textRotation="0" wrapText="true" indent="0" shrinkToFit="false"/>
      <protection locked="true" hidden="false"/>
    </xf>
    <xf numFmtId="164" fontId="5" fillId="0" borderId="31" xfId="0" applyFont="true" applyBorder="true" applyAlignment="true" applyProtection="false">
      <alignment horizontal="left" vertical="bottom" textRotation="0" wrapText="true" indent="0" shrinkToFit="false"/>
      <protection locked="true" hidden="false"/>
    </xf>
    <xf numFmtId="164" fontId="5" fillId="0" borderId="23"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7" fillId="0" borderId="36" xfId="0" applyFont="true" applyBorder="true" applyAlignment="true" applyProtection="false">
      <alignment horizontal="left" vertical="bottom" textRotation="0" wrapText="true" indent="0" shrinkToFit="false"/>
      <protection locked="true" hidden="false"/>
    </xf>
    <xf numFmtId="164" fontId="11" fillId="5" borderId="6" xfId="0" applyFont="true" applyBorder="true" applyAlignment="true" applyProtection="false">
      <alignment horizontal="left" vertical="center" textRotation="0" wrapText="true" indent="0" shrinkToFit="false"/>
      <protection locked="true" hidden="false"/>
    </xf>
    <xf numFmtId="169" fontId="11" fillId="5"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9" fontId="0" fillId="0" borderId="6" xfId="0" applyFont="true" applyBorder="true" applyAlignment="false" applyProtection="false">
      <alignment horizontal="general" vertical="bottom" textRotation="0" wrapText="false" indent="0" shrinkToFit="false"/>
      <protection locked="true" hidden="false"/>
    </xf>
    <xf numFmtId="164" fontId="0" fillId="6" borderId="6"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5" borderId="1" xfId="0" applyFont="true" applyBorder="true" applyAlignment="true" applyProtection="false">
      <alignment horizontal="general" vertical="center" textRotation="0" wrapText="true" indent="0" shrinkToFit="false"/>
      <protection locked="true" hidden="false"/>
    </xf>
    <xf numFmtId="164" fontId="11" fillId="7" borderId="6" xfId="0" applyFont="true" applyBorder="true" applyAlignment="true" applyProtection="false">
      <alignment horizontal="general" vertical="top" textRotation="0" wrapText="false" indent="0" shrinkToFit="false"/>
      <protection locked="true" hidden="false"/>
    </xf>
    <xf numFmtId="164" fontId="12" fillId="0" borderId="37" xfId="0" applyFont="true" applyBorder="true" applyAlignment="true" applyProtection="false">
      <alignment horizontal="general" vertical="bottom" textRotation="0" wrapText="false" indent="0" shrinkToFit="false"/>
      <protection locked="true" hidden="false"/>
    </xf>
    <xf numFmtId="164" fontId="12" fillId="0" borderId="6" xfId="0" applyFont="true" applyBorder="true" applyAlignment="true" applyProtection="false">
      <alignment horizontal="general" vertical="bottom" textRotation="0" wrapText="false" indent="0" shrinkToFit="false"/>
      <protection locked="true" hidden="false"/>
    </xf>
    <xf numFmtId="164" fontId="12" fillId="0" borderId="37"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37" xfId="0" applyFont="true" applyBorder="true" applyAlignment="true" applyProtection="false">
      <alignment horizontal="left" vertical="center" textRotation="0" wrapText="true" indent="0" shrinkToFit="false"/>
      <protection locked="true" hidden="false"/>
    </xf>
    <xf numFmtId="164" fontId="12" fillId="6" borderId="0" xfId="0" applyFont="true" applyBorder="false" applyAlignment="true" applyProtection="false">
      <alignment horizontal="general" vertical="top" textRotation="0" wrapText="false" indent="0" shrinkToFit="false"/>
      <protection locked="true" hidden="false"/>
    </xf>
    <xf numFmtId="164" fontId="12" fillId="6" borderId="37" xfId="0" applyFont="true" applyBorder="true" applyAlignment="true" applyProtection="false">
      <alignment horizontal="general" vertical="top" textRotation="0" wrapText="true" indent="0" shrinkToFit="false"/>
      <protection locked="true" hidden="false"/>
    </xf>
    <xf numFmtId="164" fontId="12" fillId="6" borderId="37" xfId="0" applyFont="true" applyBorder="true" applyAlignment="true" applyProtection="false">
      <alignment horizontal="justify" vertical="top" textRotation="0" wrapText="true" indent="0" shrinkToFit="false"/>
      <protection locked="true" hidden="false"/>
    </xf>
    <xf numFmtId="164" fontId="12" fillId="6" borderId="37" xfId="0" applyFont="true" applyBorder="true" applyAlignment="true" applyProtection="false">
      <alignment horizontal="justify" vertical="bottom" textRotation="0" wrapText="false" indent="0" shrinkToFit="false"/>
      <protection locked="true" hidden="false"/>
    </xf>
    <xf numFmtId="164" fontId="12" fillId="6" borderId="37" xfId="0" applyFont="true" applyBorder="true" applyAlignment="true" applyProtection="false">
      <alignment horizontal="left" vertical="top" textRotation="0" wrapText="true" indent="0" shrinkToFit="false"/>
      <protection locked="true" hidden="false"/>
    </xf>
    <xf numFmtId="164" fontId="12" fillId="6" borderId="6" xfId="0" applyFont="true" applyBorder="true" applyAlignment="true" applyProtection="false">
      <alignment horizontal="general" vertical="top" textRotation="0" wrapText="true" indent="0" shrinkToFit="false"/>
      <protection locked="true" hidden="false"/>
    </xf>
    <xf numFmtId="164" fontId="12" fillId="0" borderId="37" xfId="0" applyFont="true" applyBorder="true" applyAlignment="true" applyProtection="false">
      <alignment horizontal="general" vertical="bottom" textRotation="0" wrapText="true" indent="0" shrinkToFit="false"/>
      <protection locked="true" hidden="false"/>
    </xf>
    <xf numFmtId="164" fontId="12" fillId="0" borderId="38"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4" fillId="8" borderId="0" xfId="0" applyFont="true" applyBorder="true" applyAlignment="true" applyProtection="false">
      <alignment horizontal="center" vertical="center" textRotation="0" wrapText="false" indent="0" shrinkToFit="false"/>
      <protection locked="true" hidden="false"/>
    </xf>
    <xf numFmtId="164" fontId="12" fillId="0" borderId="38" xfId="0" applyFont="true" applyBorder="true" applyAlignment="true" applyProtection="false">
      <alignment horizontal="general" vertical="center" textRotation="0" wrapText="false" indent="0" shrinkToFit="false"/>
      <protection locked="true" hidden="false"/>
    </xf>
    <xf numFmtId="164" fontId="12" fillId="0" borderId="38" xfId="0" applyFont="true" applyBorder="true" applyAlignment="true" applyProtection="false">
      <alignment horizontal="general" vertical="top" textRotation="0" wrapText="false" indent="0" shrinkToFit="false"/>
      <protection locked="true" hidden="false"/>
    </xf>
    <xf numFmtId="164" fontId="12" fillId="6" borderId="38" xfId="0" applyFont="true" applyBorder="true" applyAlignment="true" applyProtection="false">
      <alignment horizontal="general" vertical="top" textRotation="0" wrapText="true" indent="0" shrinkToFit="false"/>
      <protection locked="true" hidden="false"/>
    </xf>
    <xf numFmtId="164" fontId="13" fillId="6" borderId="6" xfId="0" applyFont="true" applyBorder="true" applyAlignment="true" applyProtection="false">
      <alignment horizontal="general" vertical="top" textRotation="0" wrapText="true" indent="0" shrinkToFit="false"/>
      <protection locked="true" hidden="false"/>
    </xf>
    <xf numFmtId="164" fontId="13" fillId="0" borderId="38"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6" borderId="6" xfId="0" applyFont="true" applyBorder="true" applyAlignment="true" applyProtection="false">
      <alignment horizontal="left" vertical="top" textRotation="0" wrapText="true" indent="0" shrinkToFit="false"/>
      <protection locked="true" hidden="false"/>
    </xf>
    <xf numFmtId="164" fontId="13" fillId="6" borderId="6" xfId="0" applyFont="true" applyBorder="true" applyAlignment="true" applyProtection="false">
      <alignment horizontal="left" vertical="top" textRotation="0" wrapText="true" indent="0" shrinkToFit="false"/>
      <protection locked="true" hidden="false"/>
    </xf>
    <xf numFmtId="164" fontId="14" fillId="5" borderId="6" xfId="0" applyFont="true" applyBorder="true" applyAlignment="true" applyProtection="false">
      <alignment horizontal="left" vertical="top" textRotation="0" wrapText="true" indent="0" shrinkToFit="false"/>
      <protection locked="true" hidden="false"/>
    </xf>
    <xf numFmtId="164" fontId="14" fillId="5" borderId="6" xfId="0" applyFont="true" applyBorder="true" applyAlignment="true" applyProtection="false">
      <alignment horizontal="center" vertical="center" textRotation="0" wrapText="true" indent="0" shrinkToFit="false"/>
      <protection locked="true" hidden="false"/>
    </xf>
    <xf numFmtId="164" fontId="13" fillId="5" borderId="6" xfId="0" applyFont="true" applyBorder="true" applyAlignment="true" applyProtection="false">
      <alignment horizontal="left" vertical="top" textRotation="0" wrapText="true" indent="0" shrinkToFit="false"/>
      <protection locked="true" hidden="false"/>
    </xf>
    <xf numFmtId="164" fontId="13" fillId="6" borderId="0" xfId="0" applyFont="true" applyBorder="true" applyAlignment="true" applyProtection="false">
      <alignment horizontal="left" vertical="top" textRotation="0" wrapText="true" indent="0" shrinkToFit="false"/>
      <protection locked="true" hidden="false"/>
    </xf>
    <xf numFmtId="164" fontId="13" fillId="5" borderId="0" xfId="0" applyFont="true" applyBorder="true" applyAlignment="true" applyProtection="false">
      <alignment horizontal="left" vertical="top" textRotation="0" wrapText="true" indent="0" shrinkToFit="false"/>
      <protection locked="true" hidden="false"/>
    </xf>
    <xf numFmtId="164" fontId="13" fillId="4" borderId="6" xfId="0" applyFont="true" applyBorder="true" applyAlignment="true" applyProtection="false">
      <alignment horizontal="left" vertical="top" textRotation="0" wrapText="true" indent="0" shrinkToFit="false"/>
      <protection locked="true" hidden="false"/>
    </xf>
    <xf numFmtId="164" fontId="14" fillId="4" borderId="6" xfId="0" applyFont="true" applyBorder="true" applyAlignment="true" applyProtection="false">
      <alignment horizontal="left" vertical="top" textRotation="0" wrapText="true" indent="0" shrinkToFit="false"/>
      <protection locked="true" hidden="false"/>
    </xf>
    <xf numFmtId="164" fontId="13" fillId="4" borderId="0" xfId="0" applyFont="true" applyBorder="true" applyAlignment="true" applyProtection="false">
      <alignment horizontal="left" vertical="top" textRotation="0" wrapText="true" indent="0" shrinkToFit="false"/>
      <protection locked="true" hidden="false"/>
    </xf>
    <xf numFmtId="164" fontId="15" fillId="0" borderId="37" xfId="0" applyFont="true" applyBorder="true" applyAlignment="true" applyProtection="false">
      <alignment horizontal="general" vertical="bottom" textRotation="0" wrapText="false" indent="0" shrinkToFit="false"/>
      <protection locked="true" hidden="false"/>
    </xf>
    <xf numFmtId="164" fontId="15" fillId="0" borderId="6" xfId="0" applyFont="true" applyBorder="true" applyAlignment="true" applyProtection="false">
      <alignment horizontal="general" vertical="bottom" textRotation="0" wrapText="false" indent="0" shrinkToFit="false"/>
      <protection locked="true" hidden="false"/>
    </xf>
    <xf numFmtId="164" fontId="15" fillId="0" borderId="37" xfId="0" applyFont="true" applyBorder="true" applyAlignment="true" applyProtection="false">
      <alignment horizontal="general" vertical="center" textRotation="0" wrapText="true" indent="0" shrinkToFit="false"/>
      <protection locked="true" hidden="false"/>
    </xf>
    <xf numFmtId="164" fontId="15" fillId="0" borderId="6"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6" borderId="37" xfId="0" applyFont="true" applyBorder="true" applyAlignment="true" applyProtection="false">
      <alignment horizontal="general" vertical="center" textRotation="0" wrapText="true" indent="0" shrinkToFit="false"/>
      <protection locked="true" hidden="false"/>
    </xf>
    <xf numFmtId="164" fontId="15" fillId="0" borderId="37"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37" xfId="0" applyFont="true" applyBorder="true" applyAlignment="true" applyProtection="false">
      <alignment horizontal="left" vertical="bottom" textRotation="0" wrapText="false" indent="0" shrinkToFit="false"/>
      <protection locked="true" hidden="false"/>
    </xf>
    <xf numFmtId="164" fontId="15" fillId="0" borderId="37" xfId="0" applyFont="true" applyBorder="true" applyAlignment="true" applyProtection="false">
      <alignment horizontal="general" vertical="bottom" textRotation="0" wrapText="true" indent="0" shrinkToFit="false"/>
      <protection locked="true" hidden="false"/>
    </xf>
    <xf numFmtId="164" fontId="15" fillId="0" borderId="37" xfId="0" applyFont="true" applyBorder="true" applyAlignment="true" applyProtection="false">
      <alignment horizontal="left" vertical="center" textRotation="0" wrapText="true" indent="0" shrinkToFit="false"/>
      <protection locked="true" hidden="false"/>
    </xf>
    <xf numFmtId="164" fontId="15" fillId="0" borderId="37" xfId="0" applyFont="true" applyBorder="true" applyAlignment="true" applyProtection="false">
      <alignment horizontal="justify" vertical="bottom" textRotation="0" wrapText="false" indent="0" shrinkToFit="false"/>
      <protection locked="true" hidden="false"/>
    </xf>
    <xf numFmtId="164" fontId="15" fillId="6" borderId="37" xfId="0" applyFont="true" applyBorder="true" applyAlignment="true" applyProtection="false">
      <alignment horizontal="justify" vertical="center" textRotation="0" wrapText="false" indent="0" shrinkToFit="false"/>
      <protection locked="true" hidden="false"/>
    </xf>
    <xf numFmtId="164" fontId="15" fillId="6" borderId="37" xfId="0" applyFont="true" applyBorder="true" applyAlignment="true" applyProtection="false">
      <alignment horizontal="left" vertical="center" textRotation="0" wrapText="true" indent="0" shrinkToFit="false"/>
      <protection locked="true" hidden="false"/>
    </xf>
    <xf numFmtId="164" fontId="15" fillId="0" borderId="37" xfId="0" applyFont="true" applyBorder="true" applyAlignment="true" applyProtection="false">
      <alignment horizontal="left" vertical="center" textRotation="0" wrapText="false" indent="0" shrinkToFit="false"/>
      <protection locked="true" hidden="false"/>
    </xf>
    <xf numFmtId="164" fontId="15" fillId="6" borderId="37" xfId="0" applyFont="true" applyBorder="true" applyAlignment="true" applyProtection="false">
      <alignment horizontal="justify" vertical="top" textRotation="0" wrapText="true" indent="0" shrinkToFit="false"/>
      <protection locked="true" hidden="false"/>
    </xf>
    <xf numFmtId="164" fontId="15" fillId="6" borderId="37" xfId="0" applyFont="true" applyBorder="true" applyAlignment="true" applyProtection="false">
      <alignment horizontal="justify" vertical="bottom" textRotation="0" wrapText="false" indent="0" shrinkToFit="false"/>
      <protection locked="true" hidden="false"/>
    </xf>
    <xf numFmtId="164" fontId="15" fillId="6" borderId="37" xfId="0" applyFont="true" applyBorder="true" applyAlignment="true" applyProtection="false">
      <alignment horizontal="general" vertical="top" textRotation="0" wrapText="true" indent="0" shrinkToFit="false"/>
      <protection locked="true" hidden="false"/>
    </xf>
    <xf numFmtId="164" fontId="15" fillId="6" borderId="37" xfId="0" applyFont="true" applyBorder="true" applyAlignment="true" applyProtection="false">
      <alignment horizontal="justify" vertical="bottom" textRotation="0" wrapText="true" indent="0" shrinkToFit="false"/>
      <protection locked="true" hidden="false"/>
    </xf>
    <xf numFmtId="164" fontId="15" fillId="6" borderId="37"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xf numFmtId="164" fontId="15" fillId="6" borderId="6" xfId="0" applyFont="true" applyBorder="true" applyAlignment="true" applyProtection="false">
      <alignment horizontal="general" vertical="top" textRotation="0" wrapText="true" indent="0" shrinkToFit="false"/>
      <protection locked="true" hidden="false"/>
    </xf>
    <xf numFmtId="164" fontId="15" fillId="0" borderId="38" xfId="0" applyFont="true" applyBorder="true" applyAlignment="true" applyProtection="false">
      <alignment horizontal="general" vertical="top" textRotation="0" wrapText="false" indent="0" shrinkToFit="false"/>
      <protection locked="true" hidden="false"/>
    </xf>
    <xf numFmtId="164" fontId="15" fillId="0" borderId="37" xfId="0" applyFont="true" applyBorder="true" applyAlignment="true" applyProtection="false">
      <alignment horizontal="justify" vertical="center" textRotation="0" wrapText="false" indent="0" shrinkToFit="false"/>
      <protection locked="true" hidden="false"/>
    </xf>
    <xf numFmtId="164" fontId="15" fillId="9" borderId="37" xfId="0" applyFont="true" applyBorder="true" applyAlignment="true" applyProtection="false">
      <alignment horizontal="general" vertical="bottom" textRotation="0" wrapText="false" indent="0" shrinkToFit="false"/>
      <protection locked="true" hidden="false"/>
    </xf>
    <xf numFmtId="164" fontId="15" fillId="9" borderId="37" xfId="0" applyFont="true" applyBorder="true" applyAlignment="true" applyProtection="false">
      <alignment horizontal="center" vertical="center" textRotation="0" wrapText="false" indent="0" shrinkToFit="false"/>
      <protection locked="true" hidden="false"/>
    </xf>
    <xf numFmtId="164" fontId="15" fillId="9" borderId="0" xfId="0" applyFont="true" applyBorder="false" applyAlignment="false" applyProtection="false">
      <alignment horizontal="general" vertical="bottom" textRotation="0" wrapText="false" indent="0" shrinkToFit="false"/>
      <protection locked="true" hidden="false"/>
    </xf>
    <xf numFmtId="164" fontId="15" fillId="9" borderId="0" xfId="0" applyFont="true" applyBorder="true" applyAlignment="true" applyProtection="false">
      <alignment horizontal="general" vertical="bottom" textRotation="0" wrapText="false" indent="0" shrinkToFit="false"/>
      <protection locked="true" hidden="false"/>
    </xf>
    <xf numFmtId="164" fontId="15" fillId="6" borderId="6" xfId="0" applyFont="true" applyBorder="true" applyAlignment="true" applyProtection="false">
      <alignment horizontal="left" vertical="top" textRotation="0" wrapText="false" indent="0" shrinkToFit="false"/>
      <protection locked="true" hidden="false"/>
    </xf>
    <xf numFmtId="164" fontId="15" fillId="6" borderId="6" xfId="0" applyFont="true" applyBorder="true" applyAlignment="true" applyProtection="false">
      <alignment horizontal="left" vertical="top" textRotation="0" wrapText="true" indent="0" shrinkToFit="false"/>
      <protection locked="true" hidden="false"/>
    </xf>
    <xf numFmtId="164" fontId="0" fillId="0" borderId="38" xfId="21" applyFont="false" applyBorder="true" applyAlignment="false" applyProtection="false">
      <alignment horizontal="general" vertical="bottom" textRotation="0" wrapText="false" indent="0" shrinkToFit="false"/>
      <protection locked="true" hidden="false"/>
    </xf>
    <xf numFmtId="164" fontId="0" fillId="0" borderId="38" xfId="21" applyFont="false" applyBorder="true" applyAlignment="true" applyProtection="false">
      <alignment horizontal="left" vertical="bottom" textRotation="0" wrapText="false" indent="0" shrinkToFit="false"/>
      <protection locked="true" hidden="false"/>
    </xf>
    <xf numFmtId="164" fontId="14" fillId="5" borderId="6" xfId="21" applyFont="true" applyBorder="true" applyAlignment="true" applyProtection="false">
      <alignment horizontal="center" vertical="bottom" textRotation="0" wrapText="true" indent="0" shrinkToFit="false"/>
      <protection locked="true" hidden="false"/>
    </xf>
    <xf numFmtId="164" fontId="14" fillId="5" borderId="6" xfId="21" applyFont="true" applyBorder="true" applyAlignment="true" applyProtection="false">
      <alignment horizontal="left" vertical="bottom" textRotation="0" wrapText="tru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15" fillId="0" borderId="38" xfId="21" applyFont="true" applyBorder="true" applyAlignment="true" applyProtection="false">
      <alignment horizontal="left" vertical="bottom" textRotation="0" wrapText="false" indent="0" shrinkToFit="false"/>
      <protection locked="true" hidden="false"/>
    </xf>
    <xf numFmtId="164" fontId="15" fillId="0" borderId="38" xfId="21"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6" fillId="5" borderId="6" xfId="0" applyFont="true" applyBorder="true" applyAlignment="true" applyProtection="false">
      <alignment horizontal="center" vertical="bottom" textRotation="0" wrapText="false" indent="0" shrinkToFit="false"/>
      <protection locked="true" hidden="false"/>
    </xf>
    <xf numFmtId="164" fontId="16" fillId="10" borderId="6" xfId="0" applyFont="true" applyBorder="true" applyAlignment="true" applyProtection="false">
      <alignment horizontal="center" vertical="bottom" textRotation="0" wrapText="false" indent="0" shrinkToFit="false"/>
      <protection locked="true" hidden="false"/>
    </xf>
    <xf numFmtId="170" fontId="16" fillId="10" borderId="6" xfId="0" applyFont="true" applyBorder="true" applyAlignment="true" applyProtection="false">
      <alignment horizontal="center" vertical="bottom" textRotation="0" wrapText="false" indent="0" shrinkToFit="false"/>
      <protection locked="true" hidden="false"/>
    </xf>
    <xf numFmtId="166" fontId="16" fillId="10" borderId="6" xfId="0" applyFont="true" applyBorder="true" applyAlignment="true" applyProtection="false">
      <alignment horizontal="center" vertical="bottom" textRotation="0" wrapText="false" indent="0" shrinkToFit="false"/>
      <protection locked="true" hidden="false"/>
    </xf>
    <xf numFmtId="164" fontId="16" fillId="10" borderId="6" xfId="0" applyFont="true" applyBorder="true" applyAlignment="true" applyProtection="false">
      <alignment horizontal="center" vertical="bottom" textRotation="0" wrapText="true" indent="0" shrinkToFit="false"/>
      <protection locked="true" hidden="false"/>
    </xf>
    <xf numFmtId="164" fontId="17" fillId="0" borderId="6" xfId="0" applyFont="true" applyBorder="true" applyAlignment="true" applyProtection="false">
      <alignment horizontal="center" vertical="bottom" textRotation="0" wrapText="false" indent="0" shrinkToFit="false"/>
      <protection locked="true" hidden="false"/>
    </xf>
    <xf numFmtId="170" fontId="17" fillId="0" borderId="6" xfId="0" applyFont="true" applyBorder="true" applyAlignment="true" applyProtection="false">
      <alignment horizontal="center" vertical="bottom" textRotation="0" wrapText="false" indent="0" shrinkToFit="false"/>
      <protection locked="true" hidden="false"/>
    </xf>
    <xf numFmtId="166" fontId="17" fillId="0" borderId="6" xfId="0" applyFont="true" applyBorder="true" applyAlignment="true" applyProtection="false">
      <alignment horizontal="center" vertical="bottom" textRotation="0" wrapText="false" indent="0" shrinkToFit="false"/>
      <protection locked="true" hidden="false"/>
    </xf>
    <xf numFmtId="164" fontId="17" fillId="0" borderId="6" xfId="0" applyFont="true" applyBorder="true" applyAlignment="true" applyProtection="false">
      <alignment horizontal="center" vertical="bottom" textRotation="0" wrapText="true" indent="0" shrinkToFit="false"/>
      <protection locked="true" hidden="false"/>
    </xf>
    <xf numFmtId="164" fontId="17" fillId="0" borderId="6" xfId="0" applyFont="true" applyBorder="true" applyAlignment="true" applyProtection="false">
      <alignment horizontal="general" vertical="bottom" textRotation="0" wrapText="true" indent="0" shrinkToFit="false"/>
      <protection locked="true" hidden="false"/>
    </xf>
    <xf numFmtId="164" fontId="0" fillId="11" borderId="38" xfId="0" applyFont="true" applyBorder="true" applyAlignment="true" applyProtection="false">
      <alignment horizontal="center" vertical="bottom" textRotation="0" wrapText="false" indent="0" shrinkToFit="false"/>
      <protection locked="true" hidden="false"/>
    </xf>
    <xf numFmtId="164" fontId="5" fillId="11" borderId="39" xfId="0" applyFont="true" applyBorder="true" applyAlignment="true" applyProtection="false">
      <alignment horizontal="left" vertical="bottom" textRotation="0" wrapText="true" indent="0" shrinkToFit="false"/>
      <protection locked="true" hidden="false"/>
    </xf>
    <xf numFmtId="164" fontId="15" fillId="0" borderId="38" xfId="0" applyFont="true" applyBorder="true" applyAlignment="true" applyProtection="false">
      <alignment horizontal="center" vertical="bottom" textRotation="0" wrapText="false" indent="0" shrinkToFit="false"/>
      <protection locked="true" hidden="false"/>
    </xf>
    <xf numFmtId="164" fontId="15" fillId="0" borderId="38" xfId="0" applyFont="true" applyBorder="true" applyAlignment="true" applyProtection="false">
      <alignment horizontal="left" vertical="bottom" textRotation="0" wrapText="true" indent="0" shrinkToFit="false"/>
      <protection locked="true" hidden="false"/>
    </xf>
    <xf numFmtId="164" fontId="18" fillId="0" borderId="38" xfId="0" applyFont="true" applyBorder="true" applyAlignment="true" applyProtection="false">
      <alignment horizontal="left" vertical="bottom" textRotation="0" wrapText="true" indent="0" shrinkToFit="false"/>
      <protection locked="true" hidden="false"/>
    </xf>
    <xf numFmtId="164" fontId="15" fillId="0" borderId="38" xfId="0" applyFont="true" applyBorder="true" applyAlignment="false" applyProtection="false">
      <alignment horizontal="general" vertical="bottom" textRotation="0" wrapText="false" indent="0" shrinkToFit="false"/>
      <protection locked="true" hidden="false"/>
    </xf>
    <xf numFmtId="164" fontId="15" fillId="0" borderId="38" xfId="0" applyFont="true" applyBorder="true" applyAlignment="true" applyProtection="false">
      <alignment horizontal="left" vertical="bottom" textRotation="0" wrapText="false" indent="0" shrinkToFit="false"/>
      <protection locked="true" hidden="false"/>
    </xf>
    <xf numFmtId="164" fontId="15" fillId="0" borderId="38" xfId="0" applyFont="true" applyBorder="true" applyAlignment="true" applyProtection="false">
      <alignment horizontal="general" vertical="bottom" textRotation="0" wrapText="true" indent="0" shrinkToFit="false"/>
      <protection locked="true" hidden="false"/>
    </xf>
    <xf numFmtId="164" fontId="15" fillId="0" borderId="38" xfId="0" applyFont="true" applyBorder="true" applyAlignment="false" applyProtection="false">
      <alignment horizontal="general" vertical="bottom" textRotation="0" wrapText="false" indent="0" shrinkToFit="false"/>
      <protection locked="true" hidden="false"/>
    </xf>
    <xf numFmtId="164" fontId="15" fillId="6" borderId="38" xfId="0" applyFont="true" applyBorder="true" applyAlignment="true" applyProtection="false">
      <alignment horizontal="justify" vertical="bottom" textRotation="0" wrapText="false" indent="0" shrinkToFit="false"/>
      <protection locked="true" hidden="false"/>
    </xf>
    <xf numFmtId="164" fontId="15" fillId="0" borderId="38" xfId="0" applyFont="true" applyBorder="true" applyAlignment="true" applyProtection="false">
      <alignment horizontal="justify" vertical="center" textRotation="0" wrapText="true" indent="0" shrinkToFit="false"/>
      <protection locked="true" hidden="false"/>
    </xf>
    <xf numFmtId="164" fontId="15" fillId="0" borderId="38" xfId="0" applyFont="true" applyBorder="true" applyAlignment="true" applyProtection="false">
      <alignment horizontal="justify" vertical="center"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cel Built-in TableStyleLight1" xfId="21" builtinId="54" customBuiltin="true"/>
    <cellStyle name="Excel Built-in Excel Built-in Normal 2" xfId="22"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4F81BD"/>
      <rgbColor rgb="FF8EB4E3"/>
      <rgbColor rgb="FFC0504D"/>
      <rgbColor rgb="FFFFFFCC"/>
      <rgbColor rgb="FFB9CDE5"/>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9D9D9"/>
      <rgbColor rgb="FFFFFF99"/>
      <rgbColor rgb="FF83CAFF"/>
      <rgbColor rgb="FFFF99CC"/>
      <rgbColor rgb="FF95B3D7"/>
      <rgbColor rgb="FFFFCC99"/>
      <rgbColor rgb="FF558ED5"/>
      <rgbColor rgb="FF33CCCC"/>
      <rgbColor rgb="FF9BBB59"/>
      <rgbColor rgb="FFFFCC00"/>
      <rgbColor rgb="FFFF9900"/>
      <rgbColor rgb="FFFF6600"/>
      <rgbColor rgb="FF8064A2"/>
      <rgbColor rgb="FFAEA79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charts/chart58.xml><?xml version="1.0" encoding="utf-8"?>
<c:chartSpace xmlns:c="http://schemas.openxmlformats.org/drawingml/2006/chart" xmlns:a="http://schemas.openxmlformats.org/drawingml/2006/main" xmlns:r="http://schemas.openxmlformats.org/officeDocument/2006/relationships">
  <c:lang val="en-US"/>
  <c:chart>
    <c:view3D>
      <c:rotX val="270"/>
      <c:rotY val="0"/>
      <c:rAngAx val="0"/>
      <c:perspective val="30"/>
    </c:view3D>
    <c:floor>
      <c:spPr>
        <a:solidFill>
          <a:srgbClr val="d9d9d9"/>
        </a:solidFill>
        <a:ln>
          <a:noFill/>
        </a:ln>
      </c:spPr>
    </c:floor>
    <c:backWall>
      <c:spPr>
        <a:solidFill>
          <a:srgbClr val="d9d9d9"/>
        </a:solidFill>
        <a:ln>
          <a:noFill/>
        </a:ln>
      </c:spPr>
    </c:backWall>
    <c:plotArea>
      <c:layout/>
      <c:pie3DChart>
        <c:varyColors val="1"/>
        <c:ser>
          <c:idx val="0"/>
          <c:order val="0"/>
          <c:spPr>
            <a:solidFill>
              <a:srgbClr val="4f81bd"/>
            </a:solidFill>
            <a:ln>
              <a:noFill/>
            </a:ln>
          </c:spPr>
          <c:explosion val="0"/>
          <c:dPt>
            <c:idx val="0"/>
            <c:spPr>
              <a:solidFill>
                <a:srgbClr val="4f81bd"/>
              </a:solidFill>
              <a:ln>
                <a:noFill/>
              </a:ln>
            </c:spPr>
          </c:dPt>
          <c:dPt>
            <c:idx val="1"/>
            <c:spPr>
              <a:solidFill>
                <a:srgbClr val="c0504d"/>
              </a:solidFill>
              <a:ln>
                <a:noFill/>
              </a:ln>
            </c:spPr>
          </c:dPt>
          <c:dPt>
            <c:idx val="2"/>
            <c:spPr>
              <a:solidFill>
                <a:srgbClr val="9bbb59"/>
              </a:solidFill>
              <a:ln>
                <a:noFill/>
              </a:ln>
            </c:spPr>
          </c:dPt>
          <c:dPt>
            <c:idx val="3"/>
            <c:spPr>
              <a:solidFill>
                <a:srgbClr val="8064a2"/>
              </a:solidFill>
              <a:ln>
                <a:noFill/>
              </a:ln>
            </c:spPr>
          </c:dPt>
          <c:dLbls>
            <c:showLegendKey val="0"/>
            <c:showVal val="0"/>
            <c:showCatName val="0"/>
            <c:showSerName val="0"/>
            <c:showPercent val="0"/>
          </c:dLbls>
          <c:cat>
            <c:strRef>
              <c:f>'TS Summary'!$D$10:$E$13</c:f>
              <c:strCache>
                <c:ptCount val="8"/>
                <c:pt idx="0">
                  <c:v>0</c:v>
                </c:pt>
                <c:pt idx="1">
                  <c:v>0</c:v>
                </c:pt>
                <c:pt idx="2">
                  <c:v>0</c:v>
                </c:pt>
                <c:pt idx="3">
                  <c:v>0</c:v>
                </c:pt>
                <c:pt idx="4">
                  <c:v/>
                </c:pt>
                <c:pt idx="5">
                  <c:v/>
                </c:pt>
                <c:pt idx="6">
                  <c:v/>
                </c:pt>
                <c:pt idx="7">
                  <c:v/>
                </c:pt>
              </c:strCache>
            </c:strRef>
          </c:cat>
          <c:val>
            <c:numRef>
              <c:f>'TS Summary'!$A$10:$A$13</c:f>
              <c:numCache>
                <c:formatCode>General</c:formatCode>
                <c:ptCount val="4"/>
                <c:pt idx="0">
                  <c:v/>
                </c:pt>
                <c:pt idx="1">
                  <c:v/>
                </c:pt>
                <c:pt idx="2">
                  <c:v/>
                </c:pt>
                <c:pt idx="3">
                  <c:v/>
                </c:pt>
              </c:numCache>
            </c:numRef>
          </c:val>
        </c:ser>
        <c:ser>
          <c:idx val="1"/>
          <c:order val="1"/>
          <c:spPr>
            <a:solidFill>
              <a:srgbClr val="c0504d"/>
            </a:solidFill>
            <a:ln>
              <a:noFill/>
            </a:ln>
          </c:spPr>
          <c:explosion val="0"/>
          <c:dPt>
            <c:idx val="0"/>
            <c:spPr>
              <a:solidFill>
                <a:srgbClr val="4f81bd"/>
              </a:solidFill>
              <a:ln>
                <a:noFill/>
              </a:ln>
            </c:spPr>
          </c:dPt>
          <c:dPt>
            <c:idx val="1"/>
            <c:spPr>
              <a:solidFill>
                <a:srgbClr val="c0504d"/>
              </a:solidFill>
              <a:ln>
                <a:noFill/>
              </a:ln>
            </c:spPr>
          </c:dPt>
          <c:dPt>
            <c:idx val="2"/>
            <c:spPr>
              <a:solidFill>
                <a:srgbClr val="9bbb59"/>
              </a:solidFill>
              <a:ln>
                <a:noFill/>
              </a:ln>
            </c:spPr>
          </c:dPt>
          <c:dPt>
            <c:idx val="3"/>
            <c:spPr>
              <a:solidFill>
                <a:srgbClr val="8064a2"/>
              </a:solidFill>
              <a:ln>
                <a:noFill/>
              </a:ln>
            </c:spPr>
          </c:dPt>
          <c:dLbls>
            <c:showLegendKey val="0"/>
            <c:showVal val="0"/>
            <c:showCatName val="0"/>
            <c:showSerName val="0"/>
            <c:showPercent val="0"/>
          </c:dLbls>
          <c:cat>
            <c:strRef>
              <c:f>'TS Summary'!$D$10:$E$13</c:f>
              <c:strCache>
                <c:ptCount val="8"/>
                <c:pt idx="0">
                  <c:v>0</c:v>
                </c:pt>
                <c:pt idx="1">
                  <c:v>0</c:v>
                </c:pt>
                <c:pt idx="2">
                  <c:v>0</c:v>
                </c:pt>
                <c:pt idx="3">
                  <c:v>0</c:v>
                </c:pt>
                <c:pt idx="4">
                  <c:v/>
                </c:pt>
                <c:pt idx="5">
                  <c:v/>
                </c:pt>
                <c:pt idx="6">
                  <c:v/>
                </c:pt>
                <c:pt idx="7">
                  <c:v/>
                </c:pt>
              </c:strCache>
            </c:strRef>
          </c:cat>
          <c:val>
            <c:numRef>
              <c:f>'TS Summary'!$D$10:$D$13</c:f>
              <c:numCache>
                <c:formatCode>General</c:formatCode>
                <c:ptCount val="4"/>
                <c:pt idx="0">
                  <c:v>0</c:v>
                </c:pt>
                <c:pt idx="1">
                  <c:v>0</c:v>
                </c:pt>
                <c:pt idx="2">
                  <c:v>0</c:v>
                </c:pt>
                <c:pt idx="3">
                  <c:v>0</c:v>
                </c:pt>
              </c:numCache>
            </c:numRef>
          </c:val>
        </c:ser>
      </c:pie3DChart>
      <c:spPr>
        <a:solidFill>
          <a:srgbClr val="d9d9d9"/>
        </a:solidFill>
        <a:ln>
          <a:noFill/>
        </a:ln>
      </c:spPr>
    </c:plotArea>
    <c:plotVisOnly val="1"/>
  </c:chart>
  <c:spPr>
    <a:no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5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147960</xdr:colOff>
      <xdr:row>6</xdr:row>
      <xdr:rowOff>168840</xdr:rowOff>
    </xdr:from>
    <xdr:to>
      <xdr:col>14</xdr:col>
      <xdr:colOff>613080</xdr:colOff>
      <xdr:row>19</xdr:row>
      <xdr:rowOff>14760</xdr:rowOff>
    </xdr:to>
    <xdr:graphicFrame>
      <xdr:nvGraphicFramePr>
        <xdr:cNvPr id="0" name="Chart 1"/>
        <xdr:cNvGraphicFramePr/>
      </xdr:nvGraphicFramePr>
      <xdr:xfrm>
        <a:off x="8174160" y="1258920"/>
        <a:ext cx="3830760" cy="2265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65536"/>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K50" activeCellId="0" sqref="K50"/>
    </sheetView>
  </sheetViews>
  <sheetFormatPr defaultRowHeight="12.75"/>
  <cols>
    <col collapsed="false" hidden="false" max="1" min="1" style="1" width="9.1417004048583"/>
    <col collapsed="false" hidden="false" max="2" min="2" style="1" width="10.4251012145749"/>
    <col collapsed="false" hidden="false" max="3" min="3" style="1" width="8.1417004048583"/>
    <col collapsed="false" hidden="false" max="4" min="4" style="1" width="9.71255060728745"/>
    <col collapsed="false" hidden="false" max="5" min="5" style="1" width="8.85425101214575"/>
    <col collapsed="false" hidden="false" max="6" min="6" style="1" width="7.71255060728745"/>
    <col collapsed="false" hidden="false" max="7" min="7" style="1" width="9.4251012145749"/>
    <col collapsed="false" hidden="false" max="8" min="8" style="1" width="7.57085020242915"/>
    <col collapsed="false" hidden="false" max="9" min="9" style="1" width="11.5708502024291"/>
    <col collapsed="false" hidden="false" max="10" min="10" style="1" width="7.71255060728745"/>
    <col collapsed="false" hidden="false" max="11" min="11" style="1" width="7.57085020242915"/>
    <col collapsed="false" hidden="false" max="12" min="12" style="1" width="6.85425101214575"/>
    <col collapsed="false" hidden="false" max="14" min="13" style="1" width="11.7125506072874"/>
    <col collapsed="false" hidden="false" max="16" min="15" style="1" width="9.1417004048583"/>
    <col collapsed="false" hidden="false" max="17" min="17" style="1" width="36"/>
    <col collapsed="false" hidden="false" max="18" min="18" style="1" width="17.2834008097166"/>
    <col collapsed="false" hidden="false" max="1025" min="19" style="1" width="9.1417004048583"/>
  </cols>
  <sheetData>
    <row r="1" customFormat="false" ht="13.5" hidden="false" customHeight="true" outlineLevel="0" collapsed="false">
      <c r="A1" s="2" t="s">
        <v>0</v>
      </c>
      <c r="B1" s="2"/>
      <c r="C1" s="2"/>
      <c r="D1" s="2"/>
      <c r="E1" s="2"/>
      <c r="F1" s="2"/>
      <c r="G1" s="2"/>
      <c r="H1" s="2"/>
      <c r="I1" s="2"/>
      <c r="J1" s="2"/>
      <c r="K1" s="2"/>
      <c r="L1" s="2"/>
      <c r="M1" s="2"/>
      <c r="N1" s="2"/>
      <c r="O1" s="2"/>
      <c r="Q1" s="0"/>
    </row>
    <row r="2" customFormat="false" ht="14.15" hidden="false" customHeight="true" outlineLevel="0" collapsed="false">
      <c r="A2" s="3" t="s">
        <v>1</v>
      </c>
      <c r="B2" s="3"/>
      <c r="C2" s="4" t="s">
        <v>2</v>
      </c>
      <c r="D2" s="4"/>
      <c r="E2" s="4"/>
      <c r="F2" s="5" t="s">
        <v>3</v>
      </c>
      <c r="G2" s="5"/>
      <c r="H2" s="5"/>
      <c r="I2" s="4" t="s">
        <v>4</v>
      </c>
      <c r="J2" s="4"/>
      <c r="K2" s="4"/>
      <c r="L2" s="5" t="s">
        <v>5</v>
      </c>
      <c r="M2" s="5"/>
      <c r="N2" s="6" t="n">
        <v>43515</v>
      </c>
      <c r="O2" s="6"/>
      <c r="Q2" s="0"/>
    </row>
    <row r="3" customFormat="false" ht="14.15" hidden="false" customHeight="true" outlineLevel="0" collapsed="false">
      <c r="A3" s="7" t="s">
        <v>6</v>
      </c>
      <c r="B3" s="7"/>
      <c r="C3" s="8" t="n">
        <v>1</v>
      </c>
      <c r="D3" s="8"/>
      <c r="E3" s="8"/>
      <c r="F3" s="9" t="s">
        <v>7</v>
      </c>
      <c r="G3" s="9"/>
      <c r="H3" s="9"/>
      <c r="I3" s="9" t="s">
        <v>8</v>
      </c>
      <c r="J3" s="9"/>
      <c r="K3" s="9"/>
      <c r="L3" s="9" t="s">
        <v>9</v>
      </c>
      <c r="M3" s="9"/>
      <c r="N3" s="10"/>
      <c r="O3" s="10"/>
      <c r="Q3" s="0"/>
    </row>
    <row r="4" customFormat="false" ht="14.15" hidden="false" customHeight="true" outlineLevel="0" collapsed="false">
      <c r="A4" s="11"/>
      <c r="B4" s="11"/>
      <c r="C4" s="11"/>
      <c r="D4" s="11"/>
      <c r="E4" s="11"/>
      <c r="F4" s="11"/>
      <c r="G4" s="11"/>
      <c r="H4" s="11"/>
      <c r="I4" s="11"/>
      <c r="J4" s="11"/>
      <c r="K4" s="9" t="s">
        <v>10</v>
      </c>
      <c r="L4" s="9"/>
      <c r="M4" s="12" t="s">
        <v>11</v>
      </c>
      <c r="N4" s="12"/>
      <c r="O4" s="12"/>
      <c r="Q4" s="0"/>
    </row>
    <row r="5" customFormat="false" ht="14.15" hidden="false" customHeight="true" outlineLevel="0" collapsed="false">
      <c r="A5" s="7" t="s">
        <v>12</v>
      </c>
      <c r="B5" s="7"/>
      <c r="C5" s="9" t="s">
        <v>13</v>
      </c>
      <c r="D5" s="9"/>
      <c r="E5" s="9"/>
      <c r="F5" s="9" t="s">
        <v>14</v>
      </c>
      <c r="G5" s="9"/>
      <c r="H5" s="9"/>
      <c r="I5" s="9" t="s">
        <v>15</v>
      </c>
      <c r="J5" s="9"/>
      <c r="K5" s="9" t="s">
        <v>16</v>
      </c>
      <c r="L5" s="9"/>
      <c r="M5" s="12"/>
      <c r="N5" s="12"/>
      <c r="O5" s="12"/>
      <c r="Q5" s="0"/>
    </row>
    <row r="6" customFormat="false" ht="15.75" hidden="false" customHeight="true" outlineLevel="0" collapsed="false">
      <c r="A6" s="13" t="s">
        <v>17</v>
      </c>
      <c r="B6" s="13"/>
      <c r="C6" s="14"/>
      <c r="D6" s="14"/>
      <c r="E6" s="15"/>
      <c r="F6" s="14" t="s">
        <v>18</v>
      </c>
      <c r="G6" s="14"/>
      <c r="H6" s="14"/>
      <c r="I6" s="14" t="s">
        <v>19</v>
      </c>
      <c r="J6" s="14"/>
      <c r="K6" s="14" t="s">
        <v>20</v>
      </c>
      <c r="L6" s="14"/>
      <c r="M6" s="16"/>
      <c r="N6" s="16"/>
      <c r="O6" s="16"/>
      <c r="Q6" s="0"/>
    </row>
    <row r="7" customFormat="false" ht="13.5" hidden="false" customHeight="true" outlineLevel="0" collapsed="false">
      <c r="A7" s="2" t="s">
        <v>21</v>
      </c>
      <c r="B7" s="2"/>
      <c r="C7" s="2"/>
      <c r="D7" s="2"/>
      <c r="E7" s="2"/>
      <c r="F7" s="2" t="s">
        <v>22</v>
      </c>
      <c r="G7" s="2"/>
      <c r="H7" s="2"/>
      <c r="I7" s="2"/>
      <c r="J7" s="2"/>
      <c r="K7" s="2" t="s">
        <v>23</v>
      </c>
      <c r="L7" s="2"/>
      <c r="M7" s="2"/>
      <c r="N7" s="2"/>
      <c r="O7" s="2"/>
      <c r="Q7" s="0"/>
    </row>
    <row r="8" customFormat="false" ht="15" hidden="false" customHeight="true" outlineLevel="0" collapsed="false">
      <c r="A8" s="3" t="s">
        <v>24</v>
      </c>
      <c r="B8" s="3"/>
      <c r="C8" s="5"/>
      <c r="D8" s="17" t="n">
        <f aca="false">SUM($C$24:$C$28)</f>
        <v>0</v>
      </c>
      <c r="E8" s="17"/>
      <c r="F8" s="18"/>
      <c r="G8" s="18"/>
      <c r="H8" s="18"/>
      <c r="I8" s="19"/>
      <c r="J8" s="19"/>
      <c r="K8" s="20"/>
      <c r="L8" s="20"/>
      <c r="M8" s="20"/>
      <c r="N8" s="20"/>
      <c r="O8" s="20"/>
      <c r="Q8" s="0"/>
    </row>
    <row r="9" customFormat="false" ht="15" hidden="false" customHeight="true" outlineLevel="0" collapsed="false">
      <c r="A9" s="7" t="s">
        <v>25</v>
      </c>
      <c r="B9" s="7"/>
      <c r="C9" s="9"/>
      <c r="D9" s="21" t="e">
        <f aca="false">SUM($d$2d11s.'file:///home/i-exceed.com/meera.venkatasamy/downloads/money_control.xlsx'#sheet3.a1t['file:///home/i-exceed.com/meera.venkatasamy/downloads/money_control.xlsx']sheet3!$d$37:f214)</f>
        <v>#VALUE!</v>
      </c>
      <c r="E9" s="21"/>
      <c r="F9" s="9" t="s">
        <v>26</v>
      </c>
      <c r="G9" s="9"/>
      <c r="H9" s="9"/>
      <c r="I9" s="22" t="e">
        <f aca="false">SUM(D9/D8)</f>
        <v>#VALUE!</v>
      </c>
      <c r="J9" s="22"/>
      <c r="K9" s="20"/>
      <c r="L9" s="20"/>
      <c r="M9" s="20"/>
      <c r="N9" s="20"/>
      <c r="O9" s="20"/>
      <c r="Q9" s="0"/>
    </row>
    <row r="10" customFormat="false" ht="15" hidden="false" customHeight="true" outlineLevel="0" collapsed="false">
      <c r="A10" s="7" t="s">
        <v>27</v>
      </c>
      <c r="B10" s="7"/>
      <c r="C10" s="9"/>
      <c r="D10" s="23" t="n">
        <f aca="false">SUM($E$24:$E$28)</f>
        <v>0</v>
      </c>
      <c r="E10" s="23"/>
      <c r="F10" s="7" t="s">
        <v>28</v>
      </c>
      <c r="G10" s="7"/>
      <c r="H10" s="7"/>
      <c r="I10" s="22" t="e">
        <f aca="false">SUM(D10/D8)</f>
        <v>#DIV/0!</v>
      </c>
      <c r="J10" s="22"/>
      <c r="K10" s="20"/>
      <c r="L10" s="20"/>
      <c r="M10" s="20"/>
      <c r="N10" s="20"/>
      <c r="O10" s="20"/>
      <c r="Q10" s="0"/>
    </row>
    <row r="11" customFormat="false" ht="15" hidden="false" customHeight="true" outlineLevel="0" collapsed="false">
      <c r="A11" s="7" t="s">
        <v>29</v>
      </c>
      <c r="B11" s="7"/>
      <c r="C11" s="9"/>
      <c r="D11" s="23" t="n">
        <f aca="false">SUM($F$24:$F$28)</f>
        <v>0</v>
      </c>
      <c r="E11" s="23"/>
      <c r="F11" s="7" t="s">
        <v>30</v>
      </c>
      <c r="G11" s="7"/>
      <c r="H11" s="7"/>
      <c r="I11" s="22" t="e">
        <f aca="false">SUM(D11/D8)</f>
        <v>#DIV/0!</v>
      </c>
      <c r="J11" s="22"/>
      <c r="K11" s="20"/>
      <c r="L11" s="20"/>
      <c r="M11" s="20"/>
      <c r="N11" s="20"/>
      <c r="O11" s="20"/>
      <c r="Q11" s="24"/>
    </row>
    <row r="12" customFormat="false" ht="15" hidden="false" customHeight="true" outlineLevel="0" collapsed="false">
      <c r="A12" s="7" t="s">
        <v>31</v>
      </c>
      <c r="B12" s="7"/>
      <c r="C12" s="9"/>
      <c r="D12" s="23" t="n">
        <f aca="false">SUM($G$24:$G$28)</f>
        <v>0</v>
      </c>
      <c r="E12" s="23"/>
      <c r="F12" s="7" t="s">
        <v>32</v>
      </c>
      <c r="G12" s="7"/>
      <c r="H12" s="7"/>
      <c r="I12" s="22" t="e">
        <f aca="false">SUM(D12/D8)</f>
        <v>#DIV/0!</v>
      </c>
      <c r="J12" s="22"/>
      <c r="K12" s="20"/>
      <c r="L12" s="20"/>
      <c r="M12" s="20"/>
      <c r="N12" s="20"/>
      <c r="O12" s="20"/>
    </row>
    <row r="13" customFormat="false" ht="15.75" hidden="false" customHeight="true" outlineLevel="0" collapsed="false">
      <c r="A13" s="25" t="s">
        <v>33</v>
      </c>
      <c r="B13" s="25"/>
      <c r="C13" s="14"/>
      <c r="D13" s="26" t="n">
        <f aca="false">SUM($H$24:$H$28)</f>
        <v>0</v>
      </c>
      <c r="E13" s="26"/>
      <c r="F13" s="27" t="s">
        <v>34</v>
      </c>
      <c r="G13" s="27"/>
      <c r="H13" s="27"/>
      <c r="I13" s="28" t="e">
        <f aca="false">SUM(D13/D8)</f>
        <v>#DIV/0!</v>
      </c>
      <c r="J13" s="28"/>
      <c r="K13" s="20"/>
      <c r="L13" s="20"/>
      <c r="M13" s="20"/>
      <c r="N13" s="20"/>
      <c r="O13" s="20"/>
    </row>
    <row r="14" customFormat="false" ht="13.5" hidden="false" customHeight="true" outlineLevel="0" collapsed="false">
      <c r="A14" s="29"/>
      <c r="B14" s="29"/>
      <c r="C14" s="29"/>
      <c r="D14" s="29"/>
      <c r="E14" s="29"/>
      <c r="F14" s="29"/>
      <c r="G14" s="29"/>
      <c r="H14" s="29"/>
      <c r="I14" s="29"/>
      <c r="J14" s="29"/>
      <c r="K14" s="20"/>
      <c r="L14" s="20"/>
      <c r="M14" s="20"/>
      <c r="N14" s="20"/>
      <c r="O14" s="20"/>
    </row>
    <row r="15" customFormat="false" ht="15" hidden="false" customHeight="true" outlineLevel="0" collapsed="false">
      <c r="A15" s="30" t="s">
        <v>35</v>
      </c>
      <c r="B15" s="30"/>
      <c r="C15" s="30"/>
      <c r="D15" s="30"/>
      <c r="E15" s="30"/>
      <c r="F15" s="30"/>
      <c r="G15" s="30"/>
      <c r="H15" s="30"/>
      <c r="I15" s="30"/>
      <c r="J15" s="30"/>
      <c r="K15" s="20"/>
      <c r="L15" s="20"/>
      <c r="M15" s="20"/>
      <c r="N15" s="20"/>
      <c r="O15" s="20"/>
    </row>
    <row r="16" customFormat="false" ht="15" hidden="false" customHeight="true" outlineLevel="0" collapsed="false">
      <c r="A16" s="31" t="s">
        <v>36</v>
      </c>
      <c r="B16" s="31"/>
      <c r="C16" s="32"/>
      <c r="D16" s="32"/>
      <c r="E16" s="32"/>
      <c r="F16" s="33" t="s">
        <v>37</v>
      </c>
      <c r="G16" s="33"/>
      <c r="H16" s="33"/>
      <c r="I16" s="34"/>
      <c r="J16" s="34"/>
      <c r="K16" s="20"/>
      <c r="L16" s="20"/>
      <c r="M16" s="20"/>
      <c r="N16" s="20"/>
      <c r="O16" s="20"/>
    </row>
    <row r="17" customFormat="false" ht="12.75" hidden="false" customHeight="true" outlineLevel="0" collapsed="false">
      <c r="A17" s="7" t="s">
        <v>38</v>
      </c>
      <c r="B17" s="7"/>
      <c r="C17" s="9"/>
      <c r="D17" s="9"/>
      <c r="E17" s="9"/>
      <c r="F17" s="35" t="s">
        <v>39</v>
      </c>
      <c r="G17" s="35"/>
      <c r="H17" s="35"/>
      <c r="I17" s="36"/>
      <c r="J17" s="36"/>
      <c r="K17" s="20"/>
      <c r="L17" s="20"/>
      <c r="M17" s="20"/>
      <c r="N17" s="20"/>
      <c r="O17" s="20"/>
    </row>
    <row r="18" customFormat="false" ht="15" hidden="false" customHeight="true" outlineLevel="0" collapsed="false">
      <c r="A18" s="37"/>
      <c r="B18" s="37"/>
      <c r="C18" s="37"/>
      <c r="D18" s="37"/>
      <c r="E18" s="37"/>
      <c r="F18" s="37"/>
      <c r="G18" s="37"/>
      <c r="H18" s="37"/>
      <c r="I18" s="37"/>
      <c r="J18" s="37"/>
      <c r="K18" s="20"/>
      <c r="L18" s="20"/>
      <c r="M18" s="20"/>
      <c r="N18" s="20"/>
      <c r="O18" s="20"/>
    </row>
    <row r="19" customFormat="false" ht="15" hidden="false" customHeight="true" outlineLevel="0" collapsed="false">
      <c r="A19" s="37"/>
      <c r="B19" s="37"/>
      <c r="C19" s="37"/>
      <c r="D19" s="37"/>
      <c r="E19" s="37"/>
      <c r="F19" s="37"/>
      <c r="G19" s="37"/>
      <c r="H19" s="37"/>
      <c r="I19" s="37"/>
      <c r="J19" s="37"/>
      <c r="K19" s="20"/>
      <c r="L19" s="20"/>
      <c r="M19" s="20"/>
      <c r="N19" s="20"/>
      <c r="O19" s="20"/>
    </row>
    <row r="20" customFormat="false" ht="13.5" hidden="false" customHeight="true" outlineLevel="0" collapsed="false">
      <c r="A20" s="37"/>
      <c r="B20" s="37"/>
      <c r="C20" s="37"/>
      <c r="D20" s="37"/>
      <c r="E20" s="37"/>
      <c r="F20" s="37"/>
      <c r="G20" s="37"/>
      <c r="H20" s="37"/>
      <c r="I20" s="37"/>
      <c r="J20" s="37"/>
      <c r="K20" s="20"/>
      <c r="L20" s="20"/>
      <c r="M20" s="20"/>
      <c r="N20" s="20"/>
      <c r="O20" s="20"/>
    </row>
    <row r="21" customFormat="false" ht="13.5" hidden="false" customHeight="true" outlineLevel="0" collapsed="false">
      <c r="A21" s="2" t="s">
        <v>40</v>
      </c>
      <c r="B21" s="2"/>
      <c r="C21" s="2"/>
      <c r="D21" s="2"/>
      <c r="E21" s="2"/>
      <c r="F21" s="2"/>
      <c r="G21" s="2"/>
      <c r="H21" s="2"/>
      <c r="I21" s="2"/>
      <c r="J21" s="2"/>
      <c r="K21" s="2"/>
      <c r="L21" s="2"/>
      <c r="M21" s="2"/>
      <c r="N21" s="2"/>
      <c r="O21" s="2"/>
    </row>
    <row r="22" customFormat="false" ht="13.5" hidden="false" customHeight="true" outlineLevel="0" collapsed="false">
      <c r="A22" s="38" t="s">
        <v>41</v>
      </c>
      <c r="B22" s="38"/>
      <c r="C22" s="39" t="s">
        <v>42</v>
      </c>
      <c r="D22" s="39"/>
      <c r="E22" s="39"/>
      <c r="F22" s="39"/>
      <c r="G22" s="39"/>
      <c r="H22" s="39"/>
      <c r="I22" s="40" t="s">
        <v>43</v>
      </c>
      <c r="J22" s="40"/>
      <c r="K22" s="40"/>
      <c r="L22" s="40"/>
      <c r="M22" s="40"/>
      <c r="N22" s="41"/>
      <c r="O22" s="41"/>
    </row>
    <row r="23" customFormat="false" ht="12.75" hidden="false" customHeight="true" outlineLevel="0" collapsed="false">
      <c r="A23" s="42"/>
      <c r="B23" s="42"/>
      <c r="C23" s="43" t="s">
        <v>44</v>
      </c>
      <c r="D23" s="44" t="s">
        <v>25</v>
      </c>
      <c r="E23" s="44" t="s">
        <v>27</v>
      </c>
      <c r="F23" s="44" t="s">
        <v>29</v>
      </c>
      <c r="G23" s="44" t="s">
        <v>31</v>
      </c>
      <c r="H23" s="44" t="s">
        <v>33</v>
      </c>
      <c r="I23" s="45" t="s">
        <v>45</v>
      </c>
      <c r="J23" s="46" t="s">
        <v>46</v>
      </c>
      <c r="K23" s="46" t="s">
        <v>47</v>
      </c>
      <c r="L23" s="46" t="s">
        <v>48</v>
      </c>
      <c r="M23" s="47" t="s">
        <v>49</v>
      </c>
      <c r="N23" s="41"/>
      <c r="O23" s="41"/>
    </row>
    <row r="24" customFormat="false" ht="13.5" hidden="false" customHeight="true" outlineLevel="0" collapsed="false">
      <c r="A24" s="48" t="s">
        <v>50</v>
      </c>
      <c r="B24" s="48"/>
      <c r="C24" s="49" t="n">
        <f aca="false">COUNTIFS(Test_Cases!$A$73:$A1590,"&gt;=UIB_1.1",Test_Cases!$C$73:$C1590, "LOGIN")</f>
        <v>0</v>
      </c>
      <c r="D24" s="4" t="n">
        <f aca="false">($G24+$H24)</f>
        <v>0</v>
      </c>
      <c r="E24" s="4" t="n">
        <f aca="false">COUNTIFS(Test_Cases!$Y$73:$Y1047, "Pending", Test_Cases!$C$73:$C1047, "LOGIN")</f>
        <v>0</v>
      </c>
      <c r="F24" s="4" t="n">
        <f aca="false">COUNTIFS(Test_Cases!$Y$73:$Y1047, "NA", Test_Cases!$C$73:$C1047, "LOGIN")</f>
        <v>0</v>
      </c>
      <c r="G24" s="4" t="n">
        <f aca="false">COUNTIFS(Test_Cases!$Y$73:$Y1047, "Pass", Test_Cases!$C$73:$C1047, "LOGIN")</f>
        <v>0</v>
      </c>
      <c r="H24" s="4" t="n">
        <f aca="false">COUNTIFS(Test_Cases!$Y$73:$Y1047, "Fail", Test_Cases!$C$73:$C1047, "LOGIN")</f>
        <v>0</v>
      </c>
      <c r="I24" s="49" t="n">
        <f aca="false">COUNTIFS(Test_Cases!$Z$126:$Z128, "Show Stopper", Test_Cases!$C$126:$C128, "Module1")</f>
        <v>0</v>
      </c>
      <c r="J24" s="49" t="n">
        <f aca="false">COUNTIFS(Test_Cases!$Z$126:$Z128, "High", Test_Cases!$C$126:$C128, "Module1")</f>
        <v>0</v>
      </c>
      <c r="K24" s="49" t="n">
        <f aca="false">COUNTIFS(Test_Cases!$Z$126:$Z128, "Medium", Test_Cases!$C$126:$C128, "Module1")</f>
        <v>0</v>
      </c>
      <c r="L24" s="49" t="n">
        <f aca="false">COUNTIFS(Test_Cases!$Z$126:$Z128, "Low", Test_Cases!$C$126:$C128, "Module1")</f>
        <v>0</v>
      </c>
      <c r="M24" s="50" t="n">
        <f aca="false">COUNTIFS(Test_Cases!$Z$126:$Z128, "Enhancement", Test_Cases!$C$126:$C128, "Module1")</f>
        <v>0</v>
      </c>
      <c r="N24" s="41"/>
      <c r="O24" s="41"/>
    </row>
    <row r="25" customFormat="false" ht="13.5" hidden="false" customHeight="true" outlineLevel="0" collapsed="false">
      <c r="A25" s="48" t="s">
        <v>51</v>
      </c>
      <c r="B25" s="48"/>
      <c r="C25" s="49" t="n">
        <f aca="false">COUNTIFS(Test_Cases!$A$73:$A1590,"&gt;=UIB_1.1",Test_Cases!$C$73:$C1590, "PRE-LOGIN ")</f>
        <v>0</v>
      </c>
      <c r="D25" s="4" t="n">
        <f aca="false">($G25+$H25)</f>
        <v>0</v>
      </c>
      <c r="E25" s="4" t="n">
        <f aca="false">COUNTIFS(Test_Cases!$Y$73:$Y417, "Pending", Test_Cases!$C$73:$C417, "PRE-LOGIN ")</f>
        <v>0</v>
      </c>
      <c r="F25" s="4" t="n">
        <f aca="false">COUNTIFS(Test_Cases!$Y$73:$Y417, "NA", Test_Cases!$C$73:$C417, "PRE-LOGIN ")</f>
        <v>0</v>
      </c>
      <c r="G25" s="4" t="n">
        <f aca="false">COUNTIFS(Test_Cases!$Y$73:$Y417, "Pass", Test_Cases!$C$73:$C417, "PRE-LOGIN ")</f>
        <v>0</v>
      </c>
      <c r="H25" s="4" t="n">
        <f aca="false">COUNTIFS(Test_Cases!$Y$73:$Y417, "Fail", Test_Cases!$C$73:$C417, "PRE-LOGIN ")</f>
        <v>0</v>
      </c>
      <c r="I25" s="49" t="n">
        <f aca="false">COUNTIFS(Test_Cases!$Z$126:$Z129, "Show Stopper", Test_Cases!$C$126:$C129, "Module1")</f>
        <v>0</v>
      </c>
      <c r="J25" s="49" t="n">
        <f aca="false">COUNTIFS(Test_Cases!$Z$126:$Z129, "High", Test_Cases!$C$126:$C129, "Module1")</f>
        <v>0</v>
      </c>
      <c r="K25" s="49" t="n">
        <f aca="false">COUNTIFS(Test_Cases!$Z$126:$Z129, "Medium", Test_Cases!$C$126:$C129, "Module1")</f>
        <v>0</v>
      </c>
      <c r="L25" s="49" t="n">
        <f aca="false">COUNTIFS(Test_Cases!$Z$126:$Z129, "Low", Test_Cases!$C$126:$C129, "Module1")</f>
        <v>0</v>
      </c>
      <c r="M25" s="50" t="n">
        <f aca="false">COUNTIFS(Test_Cases!$Z$126:$Z129, "Enhancement", Test_Cases!$C$126:$C129, "Module1")</f>
        <v>0</v>
      </c>
      <c r="N25" s="41"/>
      <c r="O25" s="41"/>
    </row>
    <row r="26" customFormat="false" ht="13.5" hidden="false" customHeight="true" outlineLevel="0" collapsed="false">
      <c r="A26" s="48" t="s">
        <v>52</v>
      </c>
      <c r="B26" s="48"/>
      <c r="C26" s="49" t="n">
        <f aca="false">COUNTIFS(Test_Cases!$A$73:$A1590,"&gt;=UIB_1.1",Test_Cases!$C$73:$C1590, "DASHBOARD")</f>
        <v>0</v>
      </c>
      <c r="D26" s="4" t="n">
        <f aca="false">($G26+$H26)</f>
        <v>0</v>
      </c>
      <c r="E26" s="4" t="n">
        <f aca="false">COUNTIFS(Test_Cases!$Y$73:$Y1047, "Pending", Test_Cases!$C$73:$C1047, "DASHBOARD")</f>
        <v>0</v>
      </c>
      <c r="F26" s="4" t="n">
        <f aca="false">COUNTIFS(Test_Cases!$Y$73:$Y418, "NA", Test_Cases!$C$73:$C418, "DASHBOARD")</f>
        <v>0</v>
      </c>
      <c r="G26" s="4" t="n">
        <f aca="false">COUNTIFS(Test_Cases!$Y$73:$Y418, "Pass", Test_Cases!$C$73:$C418, "DASHBOARD")</f>
        <v>0</v>
      </c>
      <c r="H26" s="4" t="n">
        <f aca="false">COUNTIFS(Test_Cases!$Y$73:$Y418, "Fail", Test_Cases!$C$73:$C418, "DASHBOARD")</f>
        <v>0</v>
      </c>
      <c r="I26" s="49" t="n">
        <f aca="false">COUNTIFS(Test_Cases!$Z$126:$Z130, "Show Stopper", Test_Cases!$C$126:$C130, "Module1")</f>
        <v>0</v>
      </c>
      <c r="J26" s="49" t="n">
        <f aca="false">COUNTIFS(Test_Cases!$Z$126:$Z130, "High", Test_Cases!$C$126:$C130, "Module1")</f>
        <v>0</v>
      </c>
      <c r="K26" s="49" t="n">
        <f aca="false">COUNTIFS(Test_Cases!$Z$126:$Z130, "Medium", Test_Cases!$C$126:$C130, "Module1")</f>
        <v>0</v>
      </c>
      <c r="L26" s="49" t="n">
        <f aca="false">COUNTIFS(Test_Cases!$Z$126:$Z130, "Low", Test_Cases!$C$126:$C130, "Module1")</f>
        <v>0</v>
      </c>
      <c r="M26" s="50" t="n">
        <f aca="false">COUNTIFS(Test_Cases!$Z$126:$Z130, "Enhancement", Test_Cases!$C$126:$C130, "Module1")</f>
        <v>0</v>
      </c>
      <c r="N26" s="41"/>
      <c r="O26" s="41"/>
    </row>
    <row r="27" customFormat="false" ht="13.5" hidden="false" customHeight="true" outlineLevel="0" collapsed="false">
      <c r="A27" s="48" t="s">
        <v>53</v>
      </c>
      <c r="B27" s="48"/>
      <c r="C27" s="49" t="n">
        <f aca="false">COUNTIFS(Test_Cases!$A$73:$A1591,"&gt;=UIB_1.1",Test_Cases!$C$73:$C1591, "DASHBOARD")</f>
        <v>0</v>
      </c>
      <c r="D27" s="4" t="n">
        <f aca="false">($G27+$H27)</f>
        <v>0</v>
      </c>
      <c r="E27" s="4" t="n">
        <f aca="false">COUNTIFS(Test_Cases!$Y$73:$Y1048, "Pending", Test_Cases!$C$73:$C1048, "DASHBOARD")</f>
        <v>0</v>
      </c>
      <c r="F27" s="4" t="n">
        <f aca="false">COUNTIFS(Test_Cases!$Y$73:$Y419, "NA", Test_Cases!$C$73:$C419, "DASHBOARD")</f>
        <v>0</v>
      </c>
      <c r="G27" s="4" t="n">
        <f aca="false">COUNTIFS(Test_Cases!$Y$73:$Y419, "Pass", Test_Cases!$C$73:$C419, "DASHBOARD")</f>
        <v>0</v>
      </c>
      <c r="H27" s="4" t="n">
        <f aca="false">COUNTIFS(Test_Cases!$Y$73:$Y419, "Fail", Test_Cases!$C$73:$C419, "DASHBOARD")</f>
        <v>0</v>
      </c>
      <c r="I27" s="49" t="n">
        <f aca="false">COUNTIFS(Test_Cases!$Z$126:$Z131, "Show Stopper", Test_Cases!$C$126:$C131, "Module1")</f>
        <v>0</v>
      </c>
      <c r="J27" s="49" t="n">
        <f aca="false">COUNTIFS(Test_Cases!$Z$126:$Z131, "High", Test_Cases!$C$126:$C131, "Module1")</f>
        <v>0</v>
      </c>
      <c r="K27" s="49" t="n">
        <f aca="false">COUNTIFS(Test_Cases!$Z$126:$Z131, "Medium", Test_Cases!$C$126:$C131, "Module1")</f>
        <v>0</v>
      </c>
      <c r="L27" s="49" t="n">
        <f aca="false">COUNTIFS(Test_Cases!$Z$126:$Z131, "Low", Test_Cases!$C$126:$C131, "Module1")</f>
        <v>0</v>
      </c>
      <c r="M27" s="50" t="n">
        <f aca="false">COUNTIFS(Test_Cases!$Z$126:$Z131, "Enhancement", Test_Cases!$C$126:$C131, "Module1")</f>
        <v>0</v>
      </c>
      <c r="N27" s="41"/>
      <c r="O27" s="41"/>
    </row>
    <row r="28" customFormat="false" ht="15.75" hidden="false" customHeight="true" outlineLevel="0" collapsed="false">
      <c r="A28" s="48" t="s">
        <v>54</v>
      </c>
      <c r="B28" s="48"/>
      <c r="C28" s="49" t="n">
        <f aca="false">COUNTIFS(Test_Cases!$A$73:$A1590,"&gt;=UIB_1.1",Test_Cases!$C$73:$C1590, "MY ACCOUNT")</f>
        <v>0</v>
      </c>
      <c r="D28" s="4" t="n">
        <f aca="false">($G28+$H28)</f>
        <v>0</v>
      </c>
      <c r="E28" s="4" t="n">
        <f aca="false">COUNTIFS(Test_Cases!$Y$73:$Y419, "Pending", Test_Cases!$C$73:$C419, "MY ACCOUNT")</f>
        <v>0</v>
      </c>
      <c r="F28" s="4" t="n">
        <f aca="false">COUNTIFS(Test_Cases!$Y$73:$Y419, "NA", Test_Cases!$C$73:$C419, "MY ACCOUNT")</f>
        <v>0</v>
      </c>
      <c r="G28" s="4" t="n">
        <f aca="false">COUNTIFS(Test_Cases!$Y$73:$Y419, "Pass", Test_Cases!$C$73:$C419, "MY ACCOUNT")</f>
        <v>0</v>
      </c>
      <c r="H28" s="4" t="n">
        <f aca="false">COUNTIFS(Test_Cases!$Y$73:$Y419, "Fail", Test_Cases!$C$73:$C419, "MY ACCOUNT")</f>
        <v>0</v>
      </c>
      <c r="I28" s="49" t="n">
        <f aca="false">COUNTIFS(Test_Cases!$Z$126:$Z131, "Show Stopper", Test_Cases!$C$126:$C131, "Module1")</f>
        <v>0</v>
      </c>
      <c r="J28" s="49" t="n">
        <f aca="false">COUNTIFS(Test_Cases!$Z$126:$Z131, "High", Test_Cases!$C$126:$C131, "Module1")</f>
        <v>0</v>
      </c>
      <c r="K28" s="49" t="n">
        <f aca="false">COUNTIFS(Test_Cases!$Z$126:$Z131, "Medium", Test_Cases!$C$126:$C131, "Module1")</f>
        <v>0</v>
      </c>
      <c r="L28" s="49" t="n">
        <f aca="false">COUNTIFS(Test_Cases!$Z$126:$Z131, "Low", Test_Cases!$C$126:$C131, "Module1")</f>
        <v>0</v>
      </c>
      <c r="M28" s="50" t="n">
        <f aca="false">COUNTIFS(Test_Cases!$Z$126:$Z131, "Enhancement", Test_Cases!$C$126:$C131, "Module1")</f>
        <v>0</v>
      </c>
      <c r="N28" s="41"/>
      <c r="O28" s="41"/>
    </row>
    <row r="29" customFormat="false" ht="13.5" hidden="false" customHeight="true" outlineLevel="0" collapsed="false">
      <c r="A29" s="2" t="s">
        <v>55</v>
      </c>
      <c r="B29" s="2"/>
      <c r="C29" s="2"/>
      <c r="D29" s="2"/>
      <c r="E29" s="2"/>
      <c r="F29" s="2"/>
      <c r="G29" s="2"/>
      <c r="H29" s="2"/>
      <c r="I29" s="2"/>
      <c r="J29" s="51"/>
      <c r="K29" s="51"/>
      <c r="L29" s="51"/>
      <c r="M29" s="51"/>
      <c r="N29" s="0"/>
      <c r="O29" s="0"/>
    </row>
    <row r="30" customFormat="false" ht="16.5" hidden="true" customHeight="true" outlineLevel="0" collapsed="false">
      <c r="A30" s="52" t="s">
        <v>56</v>
      </c>
      <c r="B30" s="52"/>
      <c r="C30" s="53" t="s">
        <v>27</v>
      </c>
      <c r="D30" s="53" t="s">
        <v>29</v>
      </c>
      <c r="E30" s="53" t="s">
        <v>31</v>
      </c>
      <c r="F30" s="53" t="s">
        <v>33</v>
      </c>
      <c r="G30" s="53" t="s">
        <v>25</v>
      </c>
      <c r="H30" s="53" t="s">
        <v>44</v>
      </c>
      <c r="I30" s="54" t="s">
        <v>57</v>
      </c>
      <c r="J30" s="55"/>
      <c r="K30" s="55"/>
      <c r="L30" s="55"/>
      <c r="M30" s="55"/>
      <c r="N30" s="56"/>
      <c r="O30" s="56"/>
    </row>
    <row r="31" customFormat="false" ht="13.5" hidden="true" customHeight="true" outlineLevel="0" collapsed="false">
      <c r="A31" s="57" t="s">
        <v>58</v>
      </c>
      <c r="B31" s="57"/>
      <c r="C31" s="49" t="n">
        <f aca="false">COUNTIFS(Test_Cases!$R$73:$R113, "Pending")</f>
        <v>0</v>
      </c>
      <c r="D31" s="49" t="n">
        <f aca="false">COUNTIFS(Test_Cases!$R$73:$R113, "NA")</f>
        <v>0</v>
      </c>
      <c r="E31" s="49" t="n">
        <f aca="false">COUNTIFS(Test_Cases!$R$73:$R113, "Pass")</f>
        <v>0</v>
      </c>
      <c r="F31" s="49" t="n">
        <f aca="false">COUNTIFS(Test_Cases!$R$73:$R113, "Fail")</f>
        <v>0</v>
      </c>
      <c r="G31" s="49" t="n">
        <f aca="false">SUM(E31:F31)</f>
        <v>0</v>
      </c>
      <c r="H31" s="49" t="n">
        <f aca="false">SUM(C31:F31)</f>
        <v>0</v>
      </c>
      <c r="I31" s="49"/>
      <c r="J31" s="58" t="s">
        <v>31</v>
      </c>
      <c r="K31" s="58"/>
      <c r="L31" s="58" t="n">
        <f aca="false">COUNTIFS(Feature_Status!$J$2:$J$173, "Pass")</f>
        <v>0</v>
      </c>
      <c r="M31" s="58"/>
      <c r="N31" s="56"/>
      <c r="O31" s="56"/>
    </row>
    <row r="32" customFormat="false" ht="13.5" hidden="true" customHeight="true" outlineLevel="0" collapsed="false">
      <c r="A32" s="48" t="s">
        <v>59</v>
      </c>
      <c r="B32" s="48"/>
      <c r="C32" s="49" t="n">
        <f aca="false">COUNTIFS(Test_Cases!$R$73:$R114, "Pending")</f>
        <v>0</v>
      </c>
      <c r="D32" s="49" t="n">
        <f aca="false">COUNTIFS(Test_Cases!$R$73:$R114, "NA")</f>
        <v>0</v>
      </c>
      <c r="E32" s="49" t="n">
        <f aca="false">COUNTIFS(Test_Cases!$R$73:$R114, "Pass")</f>
        <v>0</v>
      </c>
      <c r="F32" s="49" t="n">
        <f aca="false">COUNTIFS(Test_Cases!$R$73:$R114, "Fail")</f>
        <v>0</v>
      </c>
      <c r="G32" s="49" t="n">
        <f aca="false">SUM(E32:F32)</f>
        <v>0</v>
      </c>
      <c r="H32" s="49" t="n">
        <f aca="false">SUM(C32:F32)</f>
        <v>0</v>
      </c>
      <c r="I32" s="49"/>
      <c r="J32" s="59" t="s">
        <v>33</v>
      </c>
      <c r="K32" s="59"/>
      <c r="L32" s="59" t="n">
        <f aca="false">COUNTIFS(Feature_Status!$J$2:$J$173, "Fail")</f>
        <v>0</v>
      </c>
      <c r="M32" s="59"/>
    </row>
    <row r="33" customFormat="false" ht="13.5" hidden="true" customHeight="true" outlineLevel="0" collapsed="false">
      <c r="A33" s="48" t="s">
        <v>60</v>
      </c>
      <c r="B33" s="48"/>
      <c r="C33" s="49" t="n">
        <f aca="false">COUNTIFS(Test_Cases!$R$73:$R115, "Pending")</f>
        <v>0</v>
      </c>
      <c r="D33" s="49" t="n">
        <f aca="false">COUNTIFS(Test_Cases!$R$73:$R115, "NA")</f>
        <v>0</v>
      </c>
      <c r="E33" s="49" t="n">
        <f aca="false">COUNTIFS(Test_Cases!$R$73:$R115, "Pass")</f>
        <v>0</v>
      </c>
      <c r="F33" s="49" t="n">
        <f aca="false">COUNTIFS(Test_Cases!$R$73:$R115, "Fail")</f>
        <v>0</v>
      </c>
      <c r="G33" s="49" t="n">
        <f aca="false">SUM(E33:F33)</f>
        <v>0</v>
      </c>
      <c r="H33" s="49" t="n">
        <f aca="false">SUM(C33:F33)</f>
        <v>0</v>
      </c>
      <c r="I33" s="49"/>
      <c r="J33" s="59" t="s">
        <v>29</v>
      </c>
      <c r="K33" s="59"/>
      <c r="L33" s="59" t="e">
        <f aca="false">COUNTIFS(['file:///d:/ujjivan/test docs/test_suit_ujjivan_mb_app_v1.0.xlsx']Feature_Status!$J$2:$J$186, "NA")</f>
        <v>#VALUE!</v>
      </c>
      <c r="M33" s="59"/>
    </row>
    <row r="34" customFormat="false" ht="13.5" hidden="true" customHeight="true" outlineLevel="0" collapsed="false">
      <c r="A34" s="48" t="s">
        <v>61</v>
      </c>
      <c r="B34" s="48"/>
      <c r="C34" s="49" t="n">
        <f aca="false">COUNTIFS(Test_Cases!$R$73:$R116, "Pending")</f>
        <v>0</v>
      </c>
      <c r="D34" s="49" t="n">
        <f aca="false">COUNTIFS(Test_Cases!$R$73:$R116, "NA")</f>
        <v>0</v>
      </c>
      <c r="E34" s="49" t="n">
        <f aca="false">COUNTIFS(Test_Cases!$R$73:$R116, "Pass")</f>
        <v>0</v>
      </c>
      <c r="F34" s="49" t="n">
        <f aca="false">COUNTIFS(Test_Cases!$R$73:$R116, "Fail")</f>
        <v>0</v>
      </c>
      <c r="G34" s="49" t="n">
        <f aca="false">SUM(E34:F34)</f>
        <v>0</v>
      </c>
      <c r="H34" s="49" t="n">
        <f aca="false">SUM(C34:F34)</f>
        <v>0</v>
      </c>
      <c r="I34" s="49"/>
      <c r="J34" s="59" t="s">
        <v>27</v>
      </c>
      <c r="K34" s="59"/>
      <c r="L34" s="59" t="n">
        <f aca="false">COUNTIFS(Feature_Status!$J$2:$J$173, "Pending")</f>
        <v>0</v>
      </c>
      <c r="M34" s="59"/>
    </row>
    <row r="35" customFormat="false" ht="13.5" hidden="true" customHeight="true" outlineLevel="0" collapsed="false">
      <c r="A35" s="48" t="s">
        <v>62</v>
      </c>
      <c r="B35" s="48"/>
      <c r="C35" s="49" t="e">
        <f aca="false">COUNTIFS(['file:///d:/ujjivan/test docs/test_suit_ujjivan_mb_app_v1.0.xlsx']Test_Cases!$V$26:$V57, "Pending")</f>
        <v>#VALUE!</v>
      </c>
      <c r="D35" s="49" t="e">
        <f aca="false">COUNTIFS(['file:///d:/ujjivan/test docs/test_suit_ujjivan_mb_app_v1.0.xlsx']Test_Cases!$V$26:$V57, "NA")</f>
        <v>#VALUE!</v>
      </c>
      <c r="E35" s="49" t="e">
        <f aca="false">COUNTIFS(['file:///d:/ujjivan/test docs/test_suit_ujjivan_mb_app_v1.0.xlsx']Test_Cases!$V$26:$V57, "Pass")</f>
        <v>#VALUE!</v>
      </c>
      <c r="F35" s="49" t="e">
        <f aca="false">COUNTIFS(['file:///d:/ujjivan/test docs/test_suit_ujjivan_mb_app_v1.0.xlsx']Test_Cases!$V$26:$V57, "Fail")</f>
        <v>#VALUE!</v>
      </c>
      <c r="G35" s="49" t="e">
        <f aca="false">SUM(E35:F35)</f>
        <v>#VALUE!</v>
      </c>
      <c r="H35" s="49" t="e">
        <f aca="false">SUM(C35:F35)</f>
        <v>#VALUE!</v>
      </c>
      <c r="I35" s="49"/>
      <c r="J35" s="60"/>
      <c r="K35" s="60"/>
      <c r="L35" s="60"/>
      <c r="M35" s="60"/>
    </row>
    <row r="36" customFormat="false" ht="13.5" hidden="true" customHeight="true" outlineLevel="0" collapsed="false">
      <c r="A36" s="48" t="s">
        <v>63</v>
      </c>
      <c r="B36" s="48"/>
      <c r="C36" s="49" t="e">
        <f aca="false">COUNTIFS(['file:///d:/ujjivan/test docs/test_suit_ujjivan_mb_app_v1.0.xlsx']Test_Cases!$W$26:$W57, "Pending")</f>
        <v>#VALUE!</v>
      </c>
      <c r="D36" s="49" t="e">
        <f aca="false">COUNTIFS(['file:///d:/ujjivan/test docs/test_suit_ujjivan_mb_app_v1.0.xlsx']Test_Cases!$W$26:$W57, "NA")</f>
        <v>#VALUE!</v>
      </c>
      <c r="E36" s="49" t="e">
        <f aca="false">COUNTIFS(['file:///d:/ujjivan/test docs/test_suit_ujjivan_mb_app_v1.0.xlsx']Test_Cases!$W$26:$W57, "Pass")</f>
        <v>#VALUE!</v>
      </c>
      <c r="F36" s="49" t="e">
        <f aca="false">COUNTIFS(['file:///d:/ujjivan/test docs/test_suit_ujjivan_mb_app_v1.0.xlsx']Test_Cases!$W$26:$W57, "Fail")</f>
        <v>#VALUE!</v>
      </c>
      <c r="G36" s="49" t="e">
        <f aca="false">SUM(E36:F36)</f>
        <v>#VALUE!</v>
      </c>
      <c r="H36" s="49" t="e">
        <f aca="false">SUM(C36:F36)</f>
        <v>#VALUE!</v>
      </c>
      <c r="I36" s="49"/>
      <c r="J36" s="61" t="s">
        <v>64</v>
      </c>
      <c r="K36" s="61"/>
      <c r="L36" s="61" t="e">
        <f aca="false">SUM($L$31:$M$34)</f>
        <v>#VALUE!</v>
      </c>
      <c r="M36" s="61"/>
    </row>
    <row r="37" customFormat="false" ht="15.75" hidden="true" customHeight="true" outlineLevel="0" collapsed="false">
      <c r="A37" s="48" t="s">
        <v>65</v>
      </c>
      <c r="B37" s="48"/>
      <c r="C37" s="49" t="e">
        <f aca="false">COUNTIFS(['file:///d:/ujjivan/test docs/test_suit_ujjivan_mb_app_v1.0.xlsx']Test_Cases!$X$26:$X57, "Pending")</f>
        <v>#VALUE!</v>
      </c>
      <c r="D37" s="49" t="e">
        <f aca="false">COUNTIFS(['file:///d:/ujjivan/test docs/test_suit_ujjivan_mb_app_v1.0.xlsx']Test_Cases!$X$26:$X57, "NA")</f>
        <v>#VALUE!</v>
      </c>
      <c r="E37" s="49" t="e">
        <f aca="false">COUNTIFS(['file:///d:/ujjivan/test docs/test_suit_ujjivan_mb_app_v1.0.xlsx']Test_Cases!$X$26:$X57, "Pass")</f>
        <v>#VALUE!</v>
      </c>
      <c r="F37" s="49" t="e">
        <f aca="false">COUNTIFS(['file:///d:/ujjivan/test docs/test_suit_ujjivan_mb_app_v1.0.xlsx']Test_Cases!$X$26:$X57, "Fail")</f>
        <v>#VALUE!</v>
      </c>
      <c r="G37" s="49" t="e">
        <f aca="false">SUM(E37:F37)</f>
        <v>#VALUE!</v>
      </c>
      <c r="H37" s="49" t="e">
        <f aca="false">SUM(C37:F37)</f>
        <v>#VALUE!</v>
      </c>
      <c r="I37" s="49"/>
      <c r="J37" s="62"/>
      <c r="K37" s="62"/>
      <c r="L37" s="62"/>
      <c r="M37" s="62"/>
    </row>
    <row r="38" customFormat="false" ht="15.75" hidden="false" customHeight="true" outlineLevel="0" collapsed="false">
      <c r="A38" s="52" t="s">
        <v>66</v>
      </c>
      <c r="B38" s="52"/>
      <c r="C38" s="63" t="s">
        <v>27</v>
      </c>
      <c r="D38" s="63" t="s">
        <v>29</v>
      </c>
      <c r="E38" s="63" t="s">
        <v>31</v>
      </c>
      <c r="F38" s="63" t="s">
        <v>33</v>
      </c>
      <c r="G38" s="63" t="s">
        <v>25</v>
      </c>
      <c r="H38" s="63" t="s">
        <v>44</v>
      </c>
      <c r="I38" s="64" t="s">
        <v>57</v>
      </c>
      <c r="J38" s="65" t="s">
        <v>67</v>
      </c>
      <c r="K38" s="65"/>
      <c r="L38" s="65"/>
      <c r="M38" s="65"/>
    </row>
    <row r="39" customFormat="false" ht="13.5" hidden="false" customHeight="true" outlineLevel="0" collapsed="false">
      <c r="A39" s="66" t="s">
        <v>68</v>
      </c>
      <c r="B39" s="66"/>
      <c r="C39" s="49" t="n">
        <f aca="false">COUNTIFS(Test_Cases!$I$73:$I1047, "Pending")</f>
        <v>0</v>
      </c>
      <c r="D39" s="49" t="n">
        <f aca="false">COUNTIFS(Test_Cases!$I$73:$I1047, "NA")</f>
        <v>0</v>
      </c>
      <c r="E39" s="49" t="n">
        <f aca="false">COUNTIFS(Test_Cases!$I$73:$I1047, "Pass")</f>
        <v>0</v>
      </c>
      <c r="F39" s="49" t="n">
        <f aca="false">COUNTIFS(Test_Cases!$I$73:$I1047, "Fail")</f>
        <v>0</v>
      </c>
      <c r="G39" s="49" t="n">
        <f aca="false">SUM(E39:F39)</f>
        <v>0</v>
      </c>
      <c r="H39" s="49" t="n">
        <f aca="false">SUM(C39:F39)</f>
        <v>0</v>
      </c>
      <c r="I39" s="50" t="s">
        <v>69</v>
      </c>
      <c r="J39" s="62"/>
      <c r="K39" s="62"/>
      <c r="L39" s="62"/>
      <c r="M39" s="62"/>
    </row>
    <row r="40" customFormat="false" ht="13.5" hidden="false" customHeight="true" outlineLevel="0" collapsed="false">
      <c r="A40" s="57" t="s">
        <v>70</v>
      </c>
      <c r="B40" s="57"/>
      <c r="C40" s="49" t="n">
        <f aca="false">COUNTIFS(Test_Cases!$H$73:$H1047, "Pending")</f>
        <v>0</v>
      </c>
      <c r="D40" s="49" t="n">
        <f aca="false">COUNTIFS(Test_Cases!$H$73:$H1047, "NA")</f>
        <v>0</v>
      </c>
      <c r="E40" s="49" t="n">
        <f aca="false">COUNTIFS(Test_Cases!$H$73:$H1047, "Pass")</f>
        <v>0</v>
      </c>
      <c r="F40" s="49" t="n">
        <f aca="false">COUNTIFS(Test_Cases!$H$73:$H1047, "Fail")</f>
        <v>0</v>
      </c>
      <c r="G40" s="49" t="n">
        <f aca="false">SUM(E40:F40)</f>
        <v>0</v>
      </c>
      <c r="H40" s="49" t="n">
        <f aca="false">SUM(C40:F40)</f>
        <v>0</v>
      </c>
      <c r="I40" s="50" t="s">
        <v>69</v>
      </c>
      <c r="J40" s="58" t="s">
        <v>31</v>
      </c>
      <c r="K40" s="58"/>
      <c r="L40" s="58" t="n">
        <f aca="false">COUNTIFS(Feature_Status!$I$2:$I$173, "Pass")</f>
        <v>0</v>
      </c>
      <c r="M40" s="58"/>
    </row>
    <row r="41" customFormat="false" ht="13.5" hidden="false" customHeight="true" outlineLevel="0" collapsed="false">
      <c r="A41" s="57" t="s">
        <v>71</v>
      </c>
      <c r="B41" s="57"/>
      <c r="C41" s="49" t="n">
        <f aca="false">COUNTIFS(Test_Cases!$J$73:$J1047, "Pending")</f>
        <v>0</v>
      </c>
      <c r="D41" s="49" t="n">
        <f aca="false">COUNTIFS(Test_Cases!$J$73:$J1047, "NA")</f>
        <v>0</v>
      </c>
      <c r="E41" s="49" t="n">
        <f aca="false">COUNTIFS(Test_Cases!$J$73:$J1047, "Pass")</f>
        <v>0</v>
      </c>
      <c r="F41" s="49" t="n">
        <f aca="false">COUNTIFS(Test_Cases!$J$73:$J1047, "Fail")</f>
        <v>0</v>
      </c>
      <c r="G41" s="49" t="n">
        <f aca="false">SUM(E41:F41)</f>
        <v>0</v>
      </c>
      <c r="H41" s="49" t="n">
        <f aca="false">SUM(C41:F41)</f>
        <v>0</v>
      </c>
      <c r="I41" s="50" t="s">
        <v>69</v>
      </c>
      <c r="J41" s="59" t="s">
        <v>33</v>
      </c>
      <c r="K41" s="59"/>
      <c r="L41" s="58" t="n">
        <f aca="false">COUNTIFS(Feature_Status!$I$2:$I$173, "Fail")</f>
        <v>0</v>
      </c>
      <c r="M41" s="58"/>
    </row>
    <row r="42" customFormat="false" ht="13.5" hidden="false" customHeight="true" outlineLevel="0" collapsed="false">
      <c r="A42" s="57" t="s">
        <v>72</v>
      </c>
      <c r="B42" s="57"/>
      <c r="C42" s="49" t="n">
        <f aca="false">COUNTIFS(Test_Cases!$K$73:$K1047, "Pending")</f>
        <v>0</v>
      </c>
      <c r="D42" s="49" t="n">
        <f aca="false">COUNTIFS(Test_Cases!$K$73:$K1047, "NA")</f>
        <v>0</v>
      </c>
      <c r="E42" s="49" t="n">
        <f aca="false">COUNTIFS(Test_Cases!$K$73:$K1047, "Pass")</f>
        <v>0</v>
      </c>
      <c r="F42" s="49" t="n">
        <f aca="false">COUNTIFS(Test_Cases!$K$73:$K1047, "Fail")</f>
        <v>0</v>
      </c>
      <c r="G42" s="49" t="n">
        <f aca="false">SUM(E42:F42)</f>
        <v>0</v>
      </c>
      <c r="H42" s="49" t="n">
        <f aca="false">SUM(C42:F42)</f>
        <v>0</v>
      </c>
      <c r="I42" s="50" t="s">
        <v>69</v>
      </c>
      <c r="J42" s="59" t="s">
        <v>29</v>
      </c>
      <c r="K42" s="59"/>
      <c r="L42" s="58" t="n">
        <f aca="false">COUNTIFS(Feature_Status!$I$2:$I$173, "NA")</f>
        <v>0</v>
      </c>
      <c r="M42" s="58"/>
    </row>
    <row r="43" customFormat="false" ht="13.5" hidden="false" customHeight="true" outlineLevel="0" collapsed="false">
      <c r="A43" s="67" t="s">
        <v>73</v>
      </c>
      <c r="B43" s="67"/>
      <c r="C43" s="53" t="n">
        <f aca="false">COUNTIFS(Test_Cases!$L$73:$L1047, "Pending")</f>
        <v>0</v>
      </c>
      <c r="D43" s="53" t="n">
        <f aca="false">COUNTIFS(Test_Cases!$L$73:$L1047, "NA")</f>
        <v>0</v>
      </c>
      <c r="E43" s="53" t="n">
        <f aca="false">COUNTIFS(Test_Cases!$L$73:$L1047, "Pass")</f>
        <v>0</v>
      </c>
      <c r="F43" s="53" t="n">
        <f aca="false">COUNTIFS(Test_Cases!$L$73:$L1047, "Fail")</f>
        <v>0</v>
      </c>
      <c r="G43" s="53" t="n">
        <f aca="false">SUM(E43:F43)</f>
        <v>0</v>
      </c>
      <c r="H43" s="53" t="n">
        <f aca="false">SUM(C43:F43)</f>
        <v>0</v>
      </c>
      <c r="I43" s="68" t="s">
        <v>69</v>
      </c>
      <c r="J43" s="69" t="s">
        <v>27</v>
      </c>
      <c r="K43" s="69"/>
      <c r="L43" s="61" t="n">
        <f aca="false">COUNTIFS(Feature_Status!$I$2:$I$173, "Pending")</f>
        <v>4</v>
      </c>
      <c r="M43" s="61"/>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16">
    <mergeCell ref="A1:O1"/>
    <mergeCell ref="A2:B2"/>
    <mergeCell ref="C2:E2"/>
    <mergeCell ref="F2:H2"/>
    <mergeCell ref="I2:K2"/>
    <mergeCell ref="L2:M2"/>
    <mergeCell ref="N2:O2"/>
    <mergeCell ref="A3:B3"/>
    <mergeCell ref="C3:E3"/>
    <mergeCell ref="F3:H3"/>
    <mergeCell ref="I3:K3"/>
    <mergeCell ref="L3:M3"/>
    <mergeCell ref="N3:O3"/>
    <mergeCell ref="A4:J4"/>
    <mergeCell ref="K4:L4"/>
    <mergeCell ref="M4:O4"/>
    <mergeCell ref="A5:B5"/>
    <mergeCell ref="C5:E5"/>
    <mergeCell ref="F5:H5"/>
    <mergeCell ref="I5:J5"/>
    <mergeCell ref="K5:L5"/>
    <mergeCell ref="M5:O5"/>
    <mergeCell ref="A6:B6"/>
    <mergeCell ref="C6:D6"/>
    <mergeCell ref="F6:H6"/>
    <mergeCell ref="I6:J6"/>
    <mergeCell ref="K6:L6"/>
    <mergeCell ref="M6:O6"/>
    <mergeCell ref="A7:E7"/>
    <mergeCell ref="F7:J7"/>
    <mergeCell ref="K7:O7"/>
    <mergeCell ref="A8:B8"/>
    <mergeCell ref="D8:E8"/>
    <mergeCell ref="F8:H8"/>
    <mergeCell ref="I8:J8"/>
    <mergeCell ref="K8:O20"/>
    <mergeCell ref="A9:B9"/>
    <mergeCell ref="D9:E9"/>
    <mergeCell ref="F9:H9"/>
    <mergeCell ref="I9:J9"/>
    <mergeCell ref="A10:B10"/>
    <mergeCell ref="D10:E10"/>
    <mergeCell ref="F10:H10"/>
    <mergeCell ref="I10:J10"/>
    <mergeCell ref="A11:B11"/>
    <mergeCell ref="D11:E11"/>
    <mergeCell ref="F11:H11"/>
    <mergeCell ref="I11:J11"/>
    <mergeCell ref="A12:B12"/>
    <mergeCell ref="D12:E12"/>
    <mergeCell ref="F12:H12"/>
    <mergeCell ref="I12:J12"/>
    <mergeCell ref="A13:B13"/>
    <mergeCell ref="D13:E13"/>
    <mergeCell ref="F13:H13"/>
    <mergeCell ref="I13:J13"/>
    <mergeCell ref="A14:J14"/>
    <mergeCell ref="A15:J15"/>
    <mergeCell ref="A16:B16"/>
    <mergeCell ref="C16:E16"/>
    <mergeCell ref="F16:H16"/>
    <mergeCell ref="I16:J16"/>
    <mergeCell ref="A17:B17"/>
    <mergeCell ref="C17:E17"/>
    <mergeCell ref="F17:H17"/>
    <mergeCell ref="I17:J17"/>
    <mergeCell ref="A18:J20"/>
    <mergeCell ref="A21:O21"/>
    <mergeCell ref="A22:B22"/>
    <mergeCell ref="C22:H22"/>
    <mergeCell ref="I22:M22"/>
    <mergeCell ref="A23:B23"/>
    <mergeCell ref="A24:B24"/>
    <mergeCell ref="A25:B25"/>
    <mergeCell ref="A26:B26"/>
    <mergeCell ref="A28:B28"/>
    <mergeCell ref="A29:I29"/>
    <mergeCell ref="J29:M29"/>
    <mergeCell ref="A30:B30"/>
    <mergeCell ref="J30:M30"/>
    <mergeCell ref="A31:B31"/>
    <mergeCell ref="J31:K31"/>
    <mergeCell ref="L31:M31"/>
    <mergeCell ref="A32:B32"/>
    <mergeCell ref="J32:K32"/>
    <mergeCell ref="L32:M32"/>
    <mergeCell ref="A33:B33"/>
    <mergeCell ref="J33:K33"/>
    <mergeCell ref="L33:M33"/>
    <mergeCell ref="A34:B34"/>
    <mergeCell ref="J34:K34"/>
    <mergeCell ref="L34:M34"/>
    <mergeCell ref="A35:B35"/>
    <mergeCell ref="J35:K35"/>
    <mergeCell ref="L35:M35"/>
    <mergeCell ref="A36:B36"/>
    <mergeCell ref="J36:K36"/>
    <mergeCell ref="L36:M36"/>
    <mergeCell ref="A37:B37"/>
    <mergeCell ref="J37:M37"/>
    <mergeCell ref="A38:B38"/>
    <mergeCell ref="J38:M38"/>
    <mergeCell ref="A39:B39"/>
    <mergeCell ref="J39:M39"/>
    <mergeCell ref="A40:B40"/>
    <mergeCell ref="J40:K40"/>
    <mergeCell ref="L40:M40"/>
    <mergeCell ref="A41:B41"/>
    <mergeCell ref="J41:K41"/>
    <mergeCell ref="L41:M41"/>
    <mergeCell ref="A42:B42"/>
    <mergeCell ref="J42:K42"/>
    <mergeCell ref="L42:M42"/>
    <mergeCell ref="A43:B43"/>
    <mergeCell ref="J43:K43"/>
    <mergeCell ref="L43:M43"/>
  </mergeCells>
  <dataValidations count="1">
    <dataValidation allowBlank="true" operator="between" showDropDown="false" showErrorMessage="true" showInputMessage="true" sqref="I31:I37 I39:I43" type="list">
      <formula1>"Pending,In Progress,Completed,NA"</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true">
    <pageSetUpPr fitToPage="false"/>
  </sheetPr>
  <dimension ref="A1:K19"/>
  <sheetViews>
    <sheetView windowProtection="false"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I8" activeCellId="0" sqref="I8"/>
    </sheetView>
  </sheetViews>
  <sheetFormatPr defaultRowHeight="13.8"/>
  <cols>
    <col collapsed="false" hidden="false" max="1" min="1" style="0" width="6.57085020242915"/>
    <col collapsed="false" hidden="false" max="2" min="2" style="0" width="25.2793522267206"/>
    <col collapsed="false" hidden="false" max="3" min="3" style="0" width="37.1417004048583"/>
    <col collapsed="false" hidden="false" max="5" min="4" style="0" width="28"/>
    <col collapsed="false" hidden="true" max="8" min="6" style="0" width="0"/>
    <col collapsed="false" hidden="false" max="9" min="9" style="0" width="14.5668016194332"/>
    <col collapsed="false" hidden="true" max="10" min="10" style="0" width="0"/>
    <col collapsed="false" hidden="false" max="11" min="11" style="0" width="49.7085020242915"/>
    <col collapsed="false" hidden="false" max="1025" min="12" style="0" width="8.53441295546559"/>
  </cols>
  <sheetData>
    <row r="1" customFormat="false" ht="55.2" hidden="false" customHeight="false" outlineLevel="0" collapsed="false">
      <c r="A1" s="70" t="s">
        <v>74</v>
      </c>
      <c r="B1" s="70" t="s">
        <v>75</v>
      </c>
      <c r="C1" s="70" t="s">
        <v>76</v>
      </c>
      <c r="D1" s="70" t="s">
        <v>77</v>
      </c>
      <c r="E1" s="70" t="s">
        <v>78</v>
      </c>
      <c r="F1" s="71" t="s">
        <v>79</v>
      </c>
      <c r="G1" s="70" t="s">
        <v>80</v>
      </c>
      <c r="H1" s="70" t="s">
        <v>81</v>
      </c>
      <c r="I1" s="70" t="s">
        <v>82</v>
      </c>
      <c r="J1" s="70" t="s">
        <v>83</v>
      </c>
      <c r="K1" s="70" t="s">
        <v>84</v>
      </c>
    </row>
    <row r="2" customFormat="false" ht="13.8" hidden="false" customHeight="false" outlineLevel="0" collapsed="false">
      <c r="A2" s="72" t="n">
        <v>1</v>
      </c>
      <c r="B2" s="72" t="s">
        <v>85</v>
      </c>
      <c r="C2" s="73" t="s">
        <v>85</v>
      </c>
      <c r="D2" s="73" t="s">
        <v>50</v>
      </c>
      <c r="E2" s="73" t="s">
        <v>86</v>
      </c>
      <c r="F2" s="74"/>
      <c r="G2" s="73"/>
      <c r="H2" s="73"/>
      <c r="I2" s="73" t="s">
        <v>27</v>
      </c>
      <c r="J2" s="73"/>
      <c r="K2" s="73"/>
    </row>
    <row r="3" customFormat="false" ht="13.8" hidden="false" customHeight="false" outlineLevel="0" collapsed="false">
      <c r="A3" s="72" t="n">
        <v>2</v>
      </c>
      <c r="B3" s="72" t="s">
        <v>52</v>
      </c>
      <c r="C3" s="73" t="s">
        <v>52</v>
      </c>
      <c r="D3" s="73" t="s">
        <v>50</v>
      </c>
      <c r="E3" s="73" t="s">
        <v>86</v>
      </c>
      <c r="F3" s="74"/>
      <c r="G3" s="73"/>
      <c r="H3" s="73"/>
      <c r="I3" s="73" t="s">
        <v>27</v>
      </c>
      <c r="J3" s="73"/>
      <c r="K3" s="73"/>
    </row>
    <row r="4" customFormat="false" ht="13.8" hidden="false" customHeight="false" outlineLevel="0" collapsed="false">
      <c r="A4" s="72" t="n">
        <v>3</v>
      </c>
      <c r="B4" s="72" t="s">
        <v>87</v>
      </c>
      <c r="C4" s="73" t="s">
        <v>87</v>
      </c>
      <c r="D4" s="73" t="s">
        <v>88</v>
      </c>
      <c r="E4" s="73" t="s">
        <v>86</v>
      </c>
      <c r="F4" s="74"/>
      <c r="G4" s="73"/>
      <c r="H4" s="73"/>
      <c r="I4" s="73" t="s">
        <v>27</v>
      </c>
      <c r="J4" s="73"/>
      <c r="K4" s="73"/>
    </row>
    <row r="5" customFormat="false" ht="13.8" hidden="false" customHeight="false" outlineLevel="0" collapsed="false">
      <c r="A5" s="72" t="n">
        <v>4</v>
      </c>
      <c r="B5" s="72" t="s">
        <v>89</v>
      </c>
      <c r="C5" s="73" t="s">
        <v>89</v>
      </c>
      <c r="D5" s="73" t="s">
        <v>88</v>
      </c>
      <c r="E5" s="73" t="s">
        <v>86</v>
      </c>
      <c r="F5" s="74"/>
      <c r="G5" s="73"/>
      <c r="H5" s="73"/>
      <c r="I5" s="73" t="s">
        <v>27</v>
      </c>
      <c r="J5" s="73"/>
      <c r="K5" s="73"/>
    </row>
    <row r="6" customFormat="false" ht="13.8" hidden="true" customHeight="false" outlineLevel="0" collapsed="false">
      <c r="A6" s="72"/>
      <c r="B6" s="72"/>
      <c r="C6" s="73"/>
      <c r="D6" s="73"/>
      <c r="E6" s="73"/>
      <c r="F6" s="74"/>
      <c r="G6" s="73"/>
      <c r="H6" s="73"/>
      <c r="I6" s="73"/>
      <c r="J6" s="73"/>
      <c r="K6" s="73"/>
    </row>
    <row r="7" customFormat="false" ht="13.8" hidden="true" customHeight="false" outlineLevel="0" collapsed="false">
      <c r="A7" s="72"/>
      <c r="B7" s="72"/>
      <c r="C7" s="73"/>
      <c r="D7" s="73"/>
      <c r="E7" s="73"/>
      <c r="F7" s="74"/>
      <c r="G7" s="73"/>
      <c r="H7" s="73"/>
      <c r="I7" s="73"/>
      <c r="J7" s="73"/>
      <c r="K7" s="73"/>
    </row>
    <row r="8" customFormat="false" ht="13.8" hidden="false" customHeight="false" outlineLevel="0" collapsed="false">
      <c r="A8" s="72"/>
      <c r="B8" s="72"/>
      <c r="C8" s="73"/>
      <c r="D8" s="73"/>
      <c r="E8" s="73"/>
      <c r="F8" s="74"/>
      <c r="G8" s="73"/>
      <c r="H8" s="73"/>
      <c r="I8" s="73"/>
      <c r="J8" s="73"/>
      <c r="K8" s="73"/>
    </row>
    <row r="9" customFormat="false" ht="13.8" hidden="false" customHeight="false" outlineLevel="0" collapsed="false">
      <c r="A9" s="72"/>
      <c r="B9" s="72"/>
      <c r="C9" s="75"/>
      <c r="D9" s="75"/>
      <c r="E9" s="73"/>
      <c r="F9" s="74"/>
      <c r="G9" s="73"/>
      <c r="H9" s="73"/>
      <c r="I9" s="73"/>
      <c r="J9" s="73"/>
      <c r="K9" s="73"/>
    </row>
    <row r="14" customFormat="false" ht="34.5" hidden="false" customHeight="true" outlineLevel="0" collapsed="false"/>
    <row r="15" customFormat="false" ht="39" hidden="false" customHeight="true" outlineLevel="0" collapsed="false"/>
    <row r="17" customFormat="false" ht="29.25" hidden="false" customHeight="true" outlineLevel="0" collapsed="false"/>
    <row r="18" customFormat="false" ht="31.5" hidden="false" customHeight="true" outlineLevel="0" collapsed="false"/>
    <row r="19" customFormat="false" ht="43.5" hidden="false" customHeight="true" outlineLevel="0" collapsed="false"/>
  </sheetData>
  <autoFilter ref="A1:K72">
    <filterColumn colId="5">
      <customFilters and="true">
        <customFilter operator="equal" val="Released"/>
      </customFilters>
    </filterColumn>
  </autoFilter>
  <dataValidations count="3">
    <dataValidation allowBlank="true" operator="between" showDropDown="false" showErrorMessage="true" showInputMessage="true" sqref="I1" type="list">
      <formula1>"Pass,Fail,Pending,In-Progress,NA"</formula1>
      <formula2>0</formula2>
    </dataValidation>
    <dataValidation allowBlank="true" operator="between" showDropDown="false" showErrorMessage="true" showInputMessage="true" sqref="H2:J9" type="list">
      <formula1>"Pass,Fail,NA,Pending"</formula1>
      <formula2>0</formula2>
    </dataValidation>
    <dataValidation allowBlank="true" operator="between" showDropDown="false" showErrorMessage="true" showInputMessage="true" sqref="E2:E9" type="list">
      <formula1>"Released,Not Released"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1" colorId="64" zoomScale="96" zoomScaleNormal="96" zoomScalePageLayoutView="100" workbookViewId="0">
      <selection pane="topLeft" activeCell="A4" activeCellId="0" sqref="A4"/>
    </sheetView>
  </sheetViews>
  <sheetFormatPr defaultRowHeight="13.8"/>
  <cols>
    <col collapsed="false" hidden="false" max="1" min="1" style="76" width="9.71255060728745"/>
    <col collapsed="false" hidden="false" max="2" min="2" style="76" width="41.5708502024292"/>
    <col collapsed="false" hidden="false" max="3" min="3" style="77" width="90.7165991902834"/>
    <col collapsed="false" hidden="false" max="1022" min="4" style="76" width="9.1417004048583"/>
    <col collapsed="false" hidden="false" max="1023" min="1023" style="78" width="9.1417004048583"/>
    <col collapsed="false" hidden="false" max="1025" min="1024" style="0" width="9.1417004048583"/>
  </cols>
  <sheetData>
    <row r="1" s="78" customFormat="true" ht="15" hidden="false" customHeight="true" outlineLevel="0" collapsed="false">
      <c r="A1" s="79" t="s">
        <v>90</v>
      </c>
      <c r="B1" s="79" t="s">
        <v>75</v>
      </c>
      <c r="C1" s="79" t="s">
        <v>91</v>
      </c>
      <c r="AMJ1" s="0"/>
    </row>
    <row r="2" s="78" customFormat="true" ht="15" hidden="false" customHeight="true" outlineLevel="0" collapsed="false">
      <c r="A2" s="80"/>
      <c r="B2" s="80"/>
      <c r="C2" s="80"/>
      <c r="AMJ2" s="0"/>
    </row>
    <row r="3" s="84" customFormat="true" ht="15" hidden="false" customHeight="true" outlineLevel="0" collapsed="false">
      <c r="A3" s="81" t="s">
        <v>92</v>
      </c>
      <c r="B3" s="82" t="s">
        <v>93</v>
      </c>
      <c r="C3" s="83" t="s">
        <v>94</v>
      </c>
      <c r="AMJ3" s="85"/>
    </row>
    <row r="4" s="84" customFormat="true" ht="15" hidden="false" customHeight="true" outlineLevel="0" collapsed="false">
      <c r="A4" s="81" t="s">
        <v>95</v>
      </c>
      <c r="B4" s="82" t="s">
        <v>96</v>
      </c>
      <c r="C4" s="83" t="s">
        <v>97</v>
      </c>
      <c r="AMJ4" s="85"/>
    </row>
    <row r="5" s="87" customFormat="true" ht="15" hidden="false" customHeight="true" outlineLevel="0" collapsed="false">
      <c r="A5" s="81" t="s">
        <v>98</v>
      </c>
      <c r="B5" s="82" t="s">
        <v>96</v>
      </c>
      <c r="C5" s="86" t="s">
        <v>99</v>
      </c>
      <c r="AMI5" s="84"/>
      <c r="AMJ5" s="85"/>
    </row>
    <row r="6" s="87" customFormat="true" ht="15" hidden="false" customHeight="true" outlineLevel="0" collapsed="false">
      <c r="A6" s="81" t="s">
        <v>100</v>
      </c>
      <c r="B6" s="82" t="s">
        <v>96</v>
      </c>
      <c r="C6" s="86" t="s">
        <v>101</v>
      </c>
      <c r="AMI6" s="84"/>
      <c r="AMJ6" s="85"/>
    </row>
    <row r="7" s="87" customFormat="true" ht="15" hidden="false" customHeight="true" outlineLevel="0" collapsed="false">
      <c r="A7" s="81" t="s">
        <v>102</v>
      </c>
      <c r="B7" s="82" t="s">
        <v>96</v>
      </c>
      <c r="C7" s="83" t="s">
        <v>103</v>
      </c>
      <c r="AMI7" s="84"/>
      <c r="AMJ7" s="85"/>
    </row>
    <row r="8" s="84" customFormat="true" ht="15" hidden="false" customHeight="true" outlineLevel="0" collapsed="false">
      <c r="A8" s="81" t="s">
        <v>104</v>
      </c>
      <c r="B8" s="82" t="s">
        <v>96</v>
      </c>
      <c r="C8" s="88" t="s">
        <v>105</v>
      </c>
      <c r="AMJ8" s="85"/>
    </row>
    <row r="9" s="84" customFormat="true" ht="15" hidden="false" customHeight="true" outlineLevel="0" collapsed="false">
      <c r="A9" s="81" t="s">
        <v>106</v>
      </c>
      <c r="B9" s="82" t="s">
        <v>96</v>
      </c>
      <c r="C9" s="88" t="s">
        <v>107</v>
      </c>
      <c r="AMJ9" s="85"/>
    </row>
    <row r="10" s="84" customFormat="true" ht="15" hidden="false" customHeight="true" outlineLevel="0" collapsed="false">
      <c r="A10" s="81" t="s">
        <v>108</v>
      </c>
      <c r="B10" s="82" t="s">
        <v>96</v>
      </c>
      <c r="C10" s="89" t="s">
        <v>109</v>
      </c>
      <c r="AMJ10" s="85"/>
    </row>
    <row r="11" s="84" customFormat="true" ht="15" hidden="false" customHeight="true" outlineLevel="0" collapsed="false">
      <c r="A11" s="81" t="s">
        <v>110</v>
      </c>
      <c r="B11" s="82" t="s">
        <v>96</v>
      </c>
      <c r="C11" s="90" t="s">
        <v>111</v>
      </c>
      <c r="AMJ11" s="85"/>
    </row>
    <row r="12" s="84" customFormat="true" ht="15" hidden="false" customHeight="true" outlineLevel="0" collapsed="false">
      <c r="A12" s="81" t="s">
        <v>112</v>
      </c>
      <c r="B12" s="82" t="s">
        <v>96</v>
      </c>
      <c r="C12" s="89" t="s">
        <v>113</v>
      </c>
      <c r="AMJ12" s="85"/>
    </row>
    <row r="13" s="84" customFormat="true" ht="15" hidden="false" customHeight="true" outlineLevel="0" collapsed="false">
      <c r="A13" s="81" t="s">
        <v>114</v>
      </c>
      <c r="B13" s="82" t="s">
        <v>96</v>
      </c>
      <c r="C13" s="89" t="s">
        <v>115</v>
      </c>
      <c r="AMJ13" s="85"/>
    </row>
    <row r="14" s="84" customFormat="true" ht="15" hidden="false" customHeight="true" outlineLevel="0" collapsed="false">
      <c r="A14" s="81" t="s">
        <v>116</v>
      </c>
      <c r="B14" s="82" t="s">
        <v>96</v>
      </c>
      <c r="C14" s="83" t="s">
        <v>117</v>
      </c>
      <c r="AMJ14" s="85"/>
    </row>
    <row r="15" s="87" customFormat="true" ht="15" hidden="false" customHeight="true" outlineLevel="0" collapsed="false">
      <c r="A15" s="81" t="s">
        <v>118</v>
      </c>
      <c r="B15" s="82" t="s">
        <v>96</v>
      </c>
      <c r="C15" s="86" t="s">
        <v>119</v>
      </c>
      <c r="AMI15" s="84"/>
      <c r="AMJ15" s="85"/>
    </row>
    <row r="16" s="84" customFormat="true" ht="15" hidden="false" customHeight="true" outlineLevel="0" collapsed="false">
      <c r="A16" s="81" t="s">
        <v>120</v>
      </c>
      <c r="B16" s="82" t="s">
        <v>96</v>
      </c>
      <c r="C16" s="91" t="s">
        <v>121</v>
      </c>
      <c r="AMJ16" s="85"/>
    </row>
    <row r="17" s="84" customFormat="true" ht="15" hidden="false" customHeight="true" outlineLevel="0" collapsed="false">
      <c r="A17" s="81" t="s">
        <v>122</v>
      </c>
      <c r="B17" s="82" t="s">
        <v>96</v>
      </c>
      <c r="C17" s="91" t="s">
        <v>123</v>
      </c>
      <c r="AMJ17" s="85"/>
    </row>
    <row r="18" s="84" customFormat="true" ht="15" hidden="false" customHeight="true" outlineLevel="0" collapsed="false">
      <c r="A18" s="81" t="s">
        <v>124</v>
      </c>
      <c r="B18" s="92" t="s">
        <v>52</v>
      </c>
      <c r="C18" s="93" t="s">
        <v>125</v>
      </c>
      <c r="AMJ18" s="85"/>
    </row>
    <row r="19" s="84" customFormat="true" ht="15" hidden="false" customHeight="true" outlineLevel="0" collapsed="false">
      <c r="A19" s="81" t="s">
        <v>126</v>
      </c>
      <c r="B19" s="92" t="s">
        <v>52</v>
      </c>
      <c r="C19" s="93" t="s">
        <v>127</v>
      </c>
      <c r="AMJ19" s="85"/>
    </row>
    <row r="20" s="84" customFormat="true" ht="15" hidden="false" customHeight="true" outlineLevel="0" collapsed="false">
      <c r="A20" s="81" t="s">
        <v>128</v>
      </c>
      <c r="B20" s="92" t="s">
        <v>52</v>
      </c>
      <c r="C20" s="81" t="s">
        <v>129</v>
      </c>
      <c r="AMJ20" s="85"/>
    </row>
    <row r="21" s="84" customFormat="true" ht="15" hidden="false" customHeight="true" outlineLevel="0" collapsed="false">
      <c r="A21" s="81" t="s">
        <v>130</v>
      </c>
      <c r="B21" s="92" t="s">
        <v>53</v>
      </c>
      <c r="C21" s="81" t="s">
        <v>131</v>
      </c>
      <c r="AMJ21" s="85"/>
    </row>
    <row r="22" s="95" customFormat="true" ht="31.3" hidden="false" customHeight="false" outlineLevel="0" collapsed="false">
      <c r="A22" s="81" t="s">
        <v>132</v>
      </c>
      <c r="B22" s="94" t="s">
        <v>53</v>
      </c>
      <c r="C22" s="93" t="s">
        <v>133</v>
      </c>
      <c r="AMI22" s="84"/>
      <c r="AMJ22" s="85"/>
    </row>
    <row r="23" customFormat="false" ht="13.8" hidden="false" customHeight="false" outlineLevel="0" collapsed="false">
      <c r="A23" s="96" t="s">
        <v>134</v>
      </c>
      <c r="B23" s="96"/>
      <c r="C23" s="96"/>
    </row>
    <row r="24" customFormat="false" ht="17.1" hidden="false" customHeight="false" outlineLevel="0" collapsed="false">
      <c r="A24" s="97" t="s">
        <v>135</v>
      </c>
      <c r="B24" s="98" t="s">
        <v>136</v>
      </c>
      <c r="C24" s="99" t="s">
        <v>137</v>
      </c>
    </row>
    <row r="25" customFormat="false" ht="17.1" hidden="false" customHeight="false" outlineLevel="0" collapsed="false">
      <c r="A25" s="97" t="s">
        <v>138</v>
      </c>
      <c r="B25" s="98" t="s">
        <v>136</v>
      </c>
      <c r="C25" s="99" t="s">
        <v>139</v>
      </c>
    </row>
    <row r="26" customFormat="false" ht="16.15" hidden="false" customHeight="false" outlineLevel="0" collapsed="false">
      <c r="A26" s="97"/>
      <c r="B26" s="97"/>
      <c r="C26" s="99"/>
    </row>
    <row r="27" customFormat="false" ht="15" hidden="false" customHeight="false" outlineLevel="0" collapsed="false">
      <c r="C27" s="100"/>
    </row>
    <row r="28" customFormat="false" ht="15" hidden="false" customHeight="false" outlineLevel="0" collapsed="false">
      <c r="C28" s="100"/>
    </row>
    <row r="1048576" customFormat="false" ht="12.8" hidden="false" customHeight="false" outlineLevel="0" collapsed="false"/>
  </sheetData>
  <mergeCells count="1">
    <mergeCell ref="A23:C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71" activeCellId="0" sqref="C71"/>
    </sheetView>
  </sheetViews>
  <sheetFormatPr defaultRowHeight="15"/>
  <cols>
    <col collapsed="false" hidden="false" max="1" min="1" style="101" width="13.2834008097166"/>
    <col collapsed="false" hidden="false" max="2" min="2" style="101" width="12.2834008097166"/>
    <col collapsed="false" hidden="false" max="3" min="3" style="101" width="22.7085020242915"/>
    <col collapsed="false" hidden="false" max="4" min="4" style="101" width="37.5708502024291"/>
    <col collapsed="false" hidden="false" max="5" min="5" style="101" width="52.1376518218623"/>
    <col collapsed="false" hidden="false" max="6" min="6" style="101" width="55.5748987854251"/>
    <col collapsed="false" hidden="false" max="7" min="7" style="101" width="55.7165991902834"/>
    <col collapsed="false" hidden="false" max="8" min="8" style="101" width="8.85425101214575"/>
    <col collapsed="false" hidden="false" max="11" min="9" style="101" width="9.71255060728745"/>
    <col collapsed="false" hidden="false" max="12" min="12" style="101" width="10.8542510121457"/>
    <col collapsed="false" hidden="true" max="24" min="13" style="101" width="0"/>
    <col collapsed="false" hidden="false" max="26" min="25" style="101" width="12.1417004048583"/>
    <col collapsed="false" hidden="false" max="27" min="27" style="101" width="22.5748987854251"/>
    <col collapsed="false" hidden="false" max="28" min="28" style="101" width="9.1417004048583"/>
    <col collapsed="false" hidden="false" max="1025" min="29" style="102" width="9.1417004048583"/>
  </cols>
  <sheetData>
    <row r="1" customFormat="false" ht="12.75" hidden="true" customHeight="true" outlineLevel="0" collapsed="false">
      <c r="A1" s="103" t="s">
        <v>1</v>
      </c>
      <c r="B1" s="103"/>
      <c r="C1" s="103"/>
      <c r="D1" s="103"/>
      <c r="E1" s="103"/>
      <c r="F1" s="103" t="s">
        <v>140</v>
      </c>
      <c r="G1" s="103"/>
      <c r="H1" s="103"/>
      <c r="I1" s="103"/>
      <c r="J1" s="103"/>
      <c r="K1" s="103"/>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true" customHeight="true" outlineLevel="0" collapsed="false">
      <c r="A2" s="103" t="s">
        <v>3</v>
      </c>
      <c r="B2" s="103"/>
      <c r="C2" s="103"/>
      <c r="D2" s="103"/>
      <c r="E2" s="103"/>
      <c r="F2" s="103" t="s">
        <v>7</v>
      </c>
      <c r="G2" s="103"/>
      <c r="H2" s="103"/>
      <c r="I2" s="103"/>
      <c r="J2" s="103"/>
      <c r="K2" s="103"/>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true" customHeight="true" outlineLevel="0" collapsed="false">
      <c r="A3" s="103" t="s">
        <v>141</v>
      </c>
      <c r="B3" s="103"/>
      <c r="C3" s="103"/>
      <c r="D3" s="103"/>
      <c r="E3" s="103"/>
      <c r="F3" s="103"/>
      <c r="G3" s="103"/>
      <c r="H3" s="103"/>
      <c r="I3" s="103"/>
      <c r="J3" s="103"/>
      <c r="K3" s="103"/>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true" customHeight="true" outlineLevel="0" collapsed="false">
      <c r="A4" s="0"/>
      <c r="B4" s="104" t="s">
        <v>142</v>
      </c>
      <c r="C4" s="104"/>
      <c r="D4" s="0"/>
      <c r="E4" s="0"/>
      <c r="F4" s="104" t="s">
        <v>143</v>
      </c>
      <c r="G4" s="104" t="n">
        <f aca="false">COUNTA(A73:A194)</f>
        <v>56</v>
      </c>
      <c r="H4" s="104" t="s">
        <v>144</v>
      </c>
      <c r="I4" s="104"/>
      <c r="J4" s="104"/>
      <c r="K4" s="104"/>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75" hidden="true" customHeight="true" outlineLevel="0" collapsed="false">
      <c r="A5" s="0"/>
      <c r="B5" s="104" t="s">
        <v>145</v>
      </c>
      <c r="C5" s="104"/>
      <c r="D5" s="0"/>
      <c r="E5" s="0"/>
      <c r="F5" s="104" t="s">
        <v>26</v>
      </c>
      <c r="G5" s="104" t="n">
        <f aca="false">SUM(G7:G9)</f>
        <v>0</v>
      </c>
      <c r="H5" s="104" t="s">
        <v>146</v>
      </c>
      <c r="I5" s="104"/>
      <c r="J5" s="104"/>
      <c r="K5" s="104"/>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true" customHeight="true" outlineLevel="0" collapsed="false">
      <c r="A6" s="0"/>
      <c r="B6" s="104" t="s">
        <v>147</v>
      </c>
      <c r="C6" s="104"/>
      <c r="D6" s="0"/>
      <c r="E6" s="0"/>
      <c r="F6" s="104" t="s">
        <v>148</v>
      </c>
      <c r="G6" s="104" t="n">
        <f aca="false">(G4-G5)</f>
        <v>56</v>
      </c>
      <c r="H6" s="104" t="s">
        <v>149</v>
      </c>
      <c r="I6" s="104"/>
      <c r="J6" s="104"/>
      <c r="K6" s="104"/>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true" customHeight="true" outlineLevel="0" collapsed="false">
      <c r="A7" s="0"/>
      <c r="B7" s="104" t="s">
        <v>150</v>
      </c>
      <c r="C7" s="104"/>
      <c r="D7" s="0"/>
      <c r="E7" s="0"/>
      <c r="F7" s="104" t="s">
        <v>151</v>
      </c>
      <c r="G7" s="104" t="n">
        <f aca="false">COUNTIF(H73:H194,"Blocked")</f>
        <v>0</v>
      </c>
      <c r="H7" s="104" t="s">
        <v>152</v>
      </c>
      <c r="I7" s="104"/>
      <c r="J7" s="104"/>
      <c r="K7" s="104"/>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75" hidden="true" customHeight="true" outlineLevel="0" collapsed="false">
      <c r="A8" s="0"/>
      <c r="B8" s="0"/>
      <c r="C8" s="0"/>
      <c r="D8" s="0"/>
      <c r="E8" s="0"/>
      <c r="F8" s="104" t="s">
        <v>32</v>
      </c>
      <c r="G8" s="104" t="n">
        <f aca="false">COUNTIF(H73:H194,"Pass")</f>
        <v>0</v>
      </c>
      <c r="H8" s="0"/>
      <c r="I8" s="0"/>
      <c r="J8" s="104"/>
      <c r="K8" s="104"/>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5" hidden="true" customHeight="true" outlineLevel="0" collapsed="false">
      <c r="A9" s="0"/>
      <c r="B9" s="0"/>
      <c r="C9" s="0"/>
      <c r="D9" s="0"/>
      <c r="E9" s="0"/>
      <c r="F9" s="104" t="s">
        <v>34</v>
      </c>
      <c r="G9" s="104" t="n">
        <f aca="false">COUNTIF(H73:H194,"Fail")</f>
        <v>0</v>
      </c>
      <c r="H9" s="104" t="s">
        <v>29</v>
      </c>
      <c r="I9" s="104" t="n">
        <f aca="false">COUNTIF(H73:H194,"NA")</f>
        <v>0</v>
      </c>
      <c r="J9" s="104"/>
      <c r="K9" s="104"/>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true" customHeight="true" outlineLevel="0" collapsed="false">
      <c r="A10" s="103" t="s">
        <v>153</v>
      </c>
      <c r="B10" s="103"/>
      <c r="C10" s="103"/>
      <c r="D10" s="103"/>
      <c r="E10" s="103"/>
      <c r="F10" s="103"/>
      <c r="G10" s="103"/>
      <c r="H10" s="103"/>
      <c r="I10" s="103"/>
      <c r="J10" s="103"/>
      <c r="K10" s="103"/>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true" customHeight="true" outlineLevel="0" collapsed="false">
      <c r="A11" s="0"/>
      <c r="B11" s="104" t="s">
        <v>154</v>
      </c>
      <c r="C11" s="104"/>
      <c r="D11" s="0"/>
      <c r="E11" s="0"/>
      <c r="F11" s="0"/>
      <c r="G11" s="0"/>
      <c r="H11" s="104"/>
      <c r="I11" s="104"/>
      <c r="J11" s="104"/>
      <c r="K11" s="104"/>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5" hidden="true" customHeight="true" outlineLevel="0" collapsed="false">
      <c r="A12" s="0"/>
      <c r="B12" s="104" t="s">
        <v>155</v>
      </c>
      <c r="C12" s="104"/>
      <c r="D12" s="0"/>
      <c r="E12" s="0"/>
      <c r="F12" s="104" t="s">
        <v>156</v>
      </c>
      <c r="G12" s="0"/>
      <c r="H12" s="104"/>
      <c r="I12" s="104"/>
      <c r="J12" s="104"/>
      <c r="K12" s="104"/>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true" customHeight="true" outlineLevel="0" collapsed="false">
      <c r="A13" s="0"/>
      <c r="B13" s="104" t="s">
        <v>157</v>
      </c>
      <c r="C13" s="104"/>
      <c r="D13" s="0"/>
      <c r="E13" s="0"/>
      <c r="F13" s="104" t="s">
        <v>158</v>
      </c>
      <c r="G13" s="0"/>
      <c r="H13" s="104"/>
      <c r="I13" s="104"/>
      <c r="J13" s="104"/>
      <c r="K13" s="104"/>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true" customHeight="true" outlineLevel="0" collapsed="false">
      <c r="A14" s="0"/>
      <c r="B14" s="104" t="s">
        <v>36</v>
      </c>
      <c r="C14" s="104"/>
      <c r="D14" s="0"/>
      <c r="E14" s="0"/>
      <c r="F14" s="0"/>
      <c r="G14" s="0"/>
      <c r="H14" s="104"/>
      <c r="I14" s="104"/>
      <c r="J14" s="104"/>
      <c r="K14" s="104"/>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true" customHeight="true" outlineLevel="0" collapsed="false">
      <c r="A15" s="0"/>
      <c r="B15" s="104" t="s">
        <v>159</v>
      </c>
      <c r="C15" s="104"/>
      <c r="D15" s="0"/>
      <c r="E15" s="0"/>
      <c r="F15" s="104" t="s">
        <v>160</v>
      </c>
      <c r="G15" s="0"/>
      <c r="H15" s="104"/>
      <c r="I15" s="104"/>
      <c r="J15" s="104"/>
      <c r="K15" s="104"/>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true" customHeight="true" outlineLevel="0" collapsed="false">
      <c r="A16" s="0"/>
      <c r="B16" s="104" t="s">
        <v>161</v>
      </c>
      <c r="C16" s="104"/>
      <c r="D16" s="0"/>
      <c r="E16" s="104"/>
      <c r="F16" s="104" t="s">
        <v>162</v>
      </c>
      <c r="G16" s="0"/>
      <c r="H16" s="104"/>
      <c r="I16" s="104"/>
      <c r="J16" s="104"/>
      <c r="K16" s="104"/>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true" customHeight="true" outlineLevel="0" collapsed="false">
      <c r="A17" s="104"/>
      <c r="B17" s="104"/>
      <c r="C17" s="104"/>
      <c r="D17" s="0"/>
      <c r="E17" s="104"/>
      <c r="F17" s="0"/>
      <c r="G17" s="0"/>
      <c r="H17" s="104"/>
      <c r="I17" s="104"/>
      <c r="J17" s="104"/>
      <c r="K17" s="104"/>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25" hidden="false" customHeight="true" outlineLevel="0" collapsed="false">
      <c r="A18" s="105" t="s">
        <v>163</v>
      </c>
      <c r="B18" s="105"/>
      <c r="C18" s="105"/>
      <c r="D18" s="105"/>
      <c r="E18" s="105"/>
      <c r="F18" s="105"/>
      <c r="G18" s="105"/>
      <c r="H18" s="105"/>
      <c r="I18" s="105"/>
      <c r="J18" s="105"/>
      <c r="K18" s="105"/>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104"/>
      <c r="B19" s="104"/>
      <c r="C19" s="104"/>
      <c r="D19" s="104"/>
      <c r="E19" s="104"/>
      <c r="F19" s="104"/>
      <c r="G19" s="104"/>
      <c r="H19" s="104"/>
      <c r="I19" s="104"/>
      <c r="J19" s="104"/>
      <c r="K19" s="104"/>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104"/>
      <c r="B20" s="104"/>
      <c r="C20" s="104"/>
      <c r="D20" s="104"/>
      <c r="E20" s="104"/>
      <c r="F20" s="104"/>
      <c r="G20" s="104"/>
      <c r="H20" s="104"/>
      <c r="I20" s="104"/>
      <c r="J20" s="104"/>
      <c r="K20" s="104"/>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04"/>
      <c r="B21" s="104"/>
      <c r="C21" s="104"/>
      <c r="D21" s="104"/>
      <c r="E21" s="104"/>
      <c r="F21" s="104"/>
      <c r="G21" s="104"/>
      <c r="H21" s="104"/>
      <c r="I21" s="104"/>
      <c r="J21" s="104"/>
      <c r="K21" s="104"/>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04"/>
      <c r="B22" s="104"/>
      <c r="C22" s="104"/>
      <c r="D22" s="104"/>
      <c r="E22" s="104"/>
      <c r="F22" s="104"/>
      <c r="G22" s="104"/>
      <c r="H22" s="104"/>
      <c r="I22" s="104"/>
      <c r="J22" s="104"/>
      <c r="K22" s="104"/>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0.75" hidden="false" customHeight="true" outlineLevel="0" collapsed="false">
      <c r="A23" s="104"/>
      <c r="B23" s="104"/>
      <c r="C23" s="104"/>
      <c r="D23" s="104"/>
      <c r="E23" s="104"/>
      <c r="F23" s="104"/>
      <c r="G23" s="104"/>
      <c r="H23" s="104"/>
      <c r="I23" s="104"/>
      <c r="J23" s="104"/>
      <c r="K23" s="104"/>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109" customFormat="true" ht="21" hidden="false" customHeight="true" outlineLevel="0" collapsed="false">
      <c r="A24" s="105" t="s">
        <v>164</v>
      </c>
      <c r="B24" s="105" t="s">
        <v>165</v>
      </c>
      <c r="C24" s="105" t="s">
        <v>75</v>
      </c>
      <c r="D24" s="105" t="s">
        <v>166</v>
      </c>
      <c r="E24" s="105" t="s">
        <v>167</v>
      </c>
      <c r="F24" s="105" t="s">
        <v>168</v>
      </c>
      <c r="G24" s="105" t="s">
        <v>169</v>
      </c>
      <c r="H24" s="106" t="s">
        <v>170</v>
      </c>
      <c r="I24" s="106"/>
      <c r="J24" s="106"/>
      <c r="K24" s="106"/>
      <c r="L24" s="106"/>
      <c r="M24" s="106" t="s">
        <v>171</v>
      </c>
      <c r="N24" s="106"/>
      <c r="O24" s="106"/>
      <c r="P24" s="106"/>
      <c r="Q24" s="106"/>
      <c r="R24" s="105" t="s">
        <v>81</v>
      </c>
      <c r="S24" s="105"/>
      <c r="T24" s="105"/>
      <c r="U24" s="105"/>
      <c r="V24" s="105"/>
      <c r="W24" s="105"/>
      <c r="X24" s="105"/>
      <c r="Y24" s="105" t="s">
        <v>83</v>
      </c>
      <c r="Z24" s="105" t="s">
        <v>172</v>
      </c>
      <c r="AA24" s="105" t="s">
        <v>84</v>
      </c>
      <c r="AB24" s="107"/>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row>
    <row r="25" s="112" customFormat="true" ht="33.75" hidden="false" customHeight="true" outlineLevel="0" collapsed="false">
      <c r="A25" s="110"/>
      <c r="B25" s="110"/>
      <c r="C25" s="111"/>
      <c r="D25" s="111"/>
      <c r="E25" s="111"/>
      <c r="F25" s="111"/>
      <c r="G25" s="111"/>
      <c r="H25" s="111" t="s">
        <v>70</v>
      </c>
      <c r="I25" s="111" t="s">
        <v>68</v>
      </c>
      <c r="J25" s="111" t="s">
        <v>71</v>
      </c>
      <c r="K25" s="111" t="s">
        <v>72</v>
      </c>
      <c r="L25" s="111" t="s">
        <v>73</v>
      </c>
      <c r="M25" s="111" t="s">
        <v>70</v>
      </c>
      <c r="N25" s="111" t="s">
        <v>68</v>
      </c>
      <c r="O25" s="111" t="s">
        <v>71</v>
      </c>
      <c r="P25" s="111" t="s">
        <v>72</v>
      </c>
      <c r="Q25" s="111" t="s">
        <v>73</v>
      </c>
      <c r="R25" s="111" t="s">
        <v>58</v>
      </c>
      <c r="S25" s="111" t="s">
        <v>59</v>
      </c>
      <c r="T25" s="111" t="s">
        <v>60</v>
      </c>
      <c r="U25" s="111" t="s">
        <v>61</v>
      </c>
      <c r="V25" s="111" t="s">
        <v>173</v>
      </c>
      <c r="W25" s="111" t="s">
        <v>174</v>
      </c>
      <c r="X25" s="111" t="s">
        <v>65</v>
      </c>
      <c r="Y25" s="111"/>
      <c r="Z25" s="111"/>
      <c r="AA25" s="111"/>
      <c r="AB25" s="110"/>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8"/>
      <c r="BZ25" s="108"/>
      <c r="CA25" s="108"/>
      <c r="CB25" s="108"/>
      <c r="CC25" s="108"/>
      <c r="CD25" s="108"/>
    </row>
    <row r="26" s="117" customFormat="true" ht="33.75" hidden="false" customHeight="true" outlineLevel="0" collapsed="false">
      <c r="A26" s="113" t="s">
        <v>175</v>
      </c>
      <c r="B26" s="113" t="s">
        <v>92</v>
      </c>
      <c r="C26" s="114" t="s">
        <v>93</v>
      </c>
      <c r="D26" s="115" t="s">
        <v>94</v>
      </c>
      <c r="E26" s="116" t="s">
        <v>176</v>
      </c>
      <c r="F26" s="116" t="s">
        <v>177</v>
      </c>
      <c r="G26" s="116" t="s">
        <v>178</v>
      </c>
      <c r="H26" s="116"/>
      <c r="I26" s="116"/>
      <c r="J26" s="116"/>
      <c r="K26" s="116"/>
      <c r="L26" s="116"/>
      <c r="M26" s="116"/>
      <c r="N26" s="116"/>
      <c r="O26" s="116"/>
      <c r="P26" s="116"/>
      <c r="Q26" s="116"/>
      <c r="R26" s="116"/>
      <c r="S26" s="116"/>
      <c r="T26" s="116"/>
      <c r="U26" s="116"/>
      <c r="V26" s="116"/>
      <c r="W26" s="116"/>
      <c r="X26" s="116"/>
      <c r="Y26" s="116"/>
      <c r="Z26" s="116"/>
      <c r="AA26" s="116"/>
      <c r="AB26" s="116"/>
    </row>
    <row r="27" s="117" customFormat="true" ht="33.75" hidden="false" customHeight="true" outlineLevel="0" collapsed="false">
      <c r="A27" s="113" t="s">
        <v>179</v>
      </c>
      <c r="B27" s="116"/>
      <c r="C27" s="114" t="s">
        <v>93</v>
      </c>
      <c r="D27" s="116"/>
      <c r="E27" s="116" t="s">
        <v>180</v>
      </c>
      <c r="F27" s="116" t="s">
        <v>181</v>
      </c>
      <c r="G27" s="116" t="s">
        <v>182</v>
      </c>
      <c r="H27" s="116"/>
      <c r="I27" s="116"/>
      <c r="J27" s="116"/>
      <c r="K27" s="116"/>
      <c r="L27" s="116"/>
      <c r="M27" s="116"/>
      <c r="N27" s="116"/>
      <c r="O27" s="116"/>
      <c r="P27" s="116"/>
      <c r="Q27" s="116"/>
      <c r="R27" s="116"/>
      <c r="S27" s="116"/>
      <c r="T27" s="116"/>
      <c r="U27" s="116"/>
      <c r="V27" s="116"/>
      <c r="W27" s="116"/>
      <c r="X27" s="116"/>
      <c r="Y27" s="116"/>
      <c r="Z27" s="116"/>
      <c r="AA27" s="116"/>
      <c r="AB27" s="116"/>
    </row>
    <row r="28" s="117" customFormat="true" ht="33.75" hidden="false" customHeight="true" outlineLevel="0" collapsed="false">
      <c r="A28" s="113" t="s">
        <v>183</v>
      </c>
      <c r="B28" s="116"/>
      <c r="C28" s="114" t="s">
        <v>93</v>
      </c>
      <c r="D28" s="116"/>
      <c r="E28" s="116" t="s">
        <v>184</v>
      </c>
      <c r="F28" s="116" t="s">
        <v>185</v>
      </c>
      <c r="G28" s="116" t="s">
        <v>186</v>
      </c>
      <c r="H28" s="116"/>
      <c r="I28" s="116"/>
      <c r="J28" s="116"/>
      <c r="K28" s="116"/>
      <c r="L28" s="116"/>
      <c r="M28" s="116"/>
      <c r="N28" s="116"/>
      <c r="O28" s="116"/>
      <c r="P28" s="116"/>
      <c r="Q28" s="116"/>
      <c r="R28" s="116"/>
      <c r="S28" s="116"/>
      <c r="T28" s="116"/>
      <c r="U28" s="116"/>
      <c r="V28" s="116"/>
      <c r="W28" s="116"/>
      <c r="X28" s="116"/>
      <c r="Y28" s="116"/>
      <c r="Z28" s="116"/>
      <c r="AA28" s="116"/>
      <c r="AB28" s="116"/>
    </row>
    <row r="29" s="117" customFormat="true" ht="33.75" hidden="false" customHeight="true" outlineLevel="0" collapsed="false">
      <c r="A29" s="113" t="s">
        <v>187</v>
      </c>
      <c r="B29" s="113" t="s">
        <v>95</v>
      </c>
      <c r="C29" s="114" t="s">
        <v>51</v>
      </c>
      <c r="D29" s="115" t="s">
        <v>97</v>
      </c>
      <c r="E29" s="116" t="s">
        <v>188</v>
      </c>
      <c r="F29" s="116" t="s">
        <v>185</v>
      </c>
      <c r="G29" s="116" t="s">
        <v>186</v>
      </c>
      <c r="H29" s="116"/>
      <c r="I29" s="116"/>
      <c r="J29" s="116"/>
      <c r="K29" s="116"/>
      <c r="L29" s="116"/>
      <c r="M29" s="116"/>
      <c r="N29" s="116"/>
      <c r="O29" s="116"/>
      <c r="P29" s="116"/>
      <c r="Q29" s="116"/>
      <c r="R29" s="116"/>
      <c r="S29" s="116"/>
      <c r="T29" s="116"/>
      <c r="U29" s="116"/>
      <c r="V29" s="116"/>
      <c r="W29" s="116"/>
      <c r="X29" s="116"/>
      <c r="Y29" s="116"/>
      <c r="Z29" s="116"/>
      <c r="AA29" s="116"/>
      <c r="AB29" s="116"/>
    </row>
    <row r="30" s="120" customFormat="true" ht="157.45" hidden="false" customHeight="false" outlineLevel="0" collapsed="false">
      <c r="A30" s="113" t="s">
        <v>189</v>
      </c>
      <c r="B30" s="113"/>
      <c r="C30" s="114" t="s">
        <v>51</v>
      </c>
      <c r="D30" s="118"/>
      <c r="E30" s="119" t="s">
        <v>190</v>
      </c>
      <c r="F30" s="119" t="s">
        <v>191</v>
      </c>
      <c r="G30" s="119" t="s">
        <v>192</v>
      </c>
      <c r="N30" s="113"/>
      <c r="O30" s="113"/>
      <c r="P30" s="113"/>
      <c r="Q30" s="113"/>
      <c r="S30" s="113"/>
      <c r="T30" s="121"/>
      <c r="AB30" s="122"/>
    </row>
    <row r="31" s="120" customFormat="true" ht="15.65" hidden="false" customHeight="false" outlineLevel="0" collapsed="false">
      <c r="A31" s="113" t="s">
        <v>193</v>
      </c>
      <c r="B31" s="113"/>
      <c r="C31" s="114" t="s">
        <v>51</v>
      </c>
      <c r="D31" s="118"/>
      <c r="E31" s="119" t="s">
        <v>184</v>
      </c>
      <c r="F31" s="119" t="s">
        <v>194</v>
      </c>
      <c r="G31" s="119" t="s">
        <v>195</v>
      </c>
      <c r="N31" s="113"/>
      <c r="O31" s="113"/>
      <c r="P31" s="113"/>
      <c r="Q31" s="113"/>
      <c r="S31" s="113"/>
      <c r="T31" s="121"/>
      <c r="AB31" s="122"/>
    </row>
    <row r="32" s="120" customFormat="true" ht="15.65" hidden="false" customHeight="false" outlineLevel="0" collapsed="false">
      <c r="A32" s="113" t="s">
        <v>196</v>
      </c>
      <c r="B32" s="113"/>
      <c r="C32" s="114" t="s">
        <v>51</v>
      </c>
      <c r="D32" s="118"/>
      <c r="E32" s="119" t="s">
        <v>197</v>
      </c>
      <c r="F32" s="119" t="s">
        <v>198</v>
      </c>
      <c r="G32" s="119" t="s">
        <v>178</v>
      </c>
      <c r="N32" s="113"/>
      <c r="O32" s="113"/>
      <c r="P32" s="113"/>
      <c r="Q32" s="113"/>
      <c r="S32" s="113"/>
      <c r="T32" s="121"/>
      <c r="AB32" s="122"/>
    </row>
    <row r="33" s="120" customFormat="true" ht="29.85" hidden="false" customHeight="false" outlineLevel="0" collapsed="false">
      <c r="A33" s="113" t="s">
        <v>199</v>
      </c>
      <c r="B33" s="113" t="s">
        <v>98</v>
      </c>
      <c r="C33" s="114" t="s">
        <v>51</v>
      </c>
      <c r="D33" s="123" t="s">
        <v>99</v>
      </c>
      <c r="E33" s="124" t="s">
        <v>200</v>
      </c>
      <c r="F33" s="125" t="s">
        <v>201</v>
      </c>
      <c r="G33" s="126" t="s">
        <v>202</v>
      </c>
      <c r="N33" s="113"/>
      <c r="O33" s="113"/>
      <c r="P33" s="113"/>
      <c r="Q33" s="113"/>
      <c r="S33" s="113"/>
      <c r="T33" s="121"/>
      <c r="AB33" s="122"/>
    </row>
    <row r="34" s="120" customFormat="true" ht="15.65" hidden="false" customHeight="false" outlineLevel="0" collapsed="false">
      <c r="A34" s="113" t="s">
        <v>203</v>
      </c>
      <c r="B34" s="127"/>
      <c r="C34" s="114" t="s">
        <v>51</v>
      </c>
      <c r="D34" s="128"/>
      <c r="E34" s="129" t="s">
        <v>204</v>
      </c>
      <c r="F34" s="125" t="s">
        <v>205</v>
      </c>
      <c r="G34" s="126" t="s">
        <v>206</v>
      </c>
      <c r="N34" s="113"/>
      <c r="O34" s="113"/>
      <c r="P34" s="113"/>
      <c r="Q34" s="113"/>
      <c r="S34" s="113"/>
      <c r="T34" s="121"/>
      <c r="AB34" s="122"/>
    </row>
    <row r="35" s="120" customFormat="true" ht="15.65" hidden="false" customHeight="false" outlineLevel="0" collapsed="false">
      <c r="A35" s="113" t="s">
        <v>207</v>
      </c>
      <c r="B35" s="113" t="s">
        <v>100</v>
      </c>
      <c r="C35" s="114" t="s">
        <v>51</v>
      </c>
      <c r="D35" s="123" t="s">
        <v>101</v>
      </c>
      <c r="E35" s="124" t="s">
        <v>208</v>
      </c>
      <c r="F35" s="125" t="s">
        <v>209</v>
      </c>
      <c r="G35" s="126" t="s">
        <v>210</v>
      </c>
      <c r="N35" s="113"/>
      <c r="O35" s="113"/>
      <c r="P35" s="113"/>
      <c r="Q35" s="113"/>
      <c r="S35" s="113"/>
      <c r="T35" s="121"/>
      <c r="AB35" s="122"/>
    </row>
    <row r="36" s="120" customFormat="true" ht="15.65" hidden="false" customHeight="false" outlineLevel="0" collapsed="false">
      <c r="A36" s="113" t="s">
        <v>211</v>
      </c>
      <c r="B36" s="127"/>
      <c r="C36" s="114" t="s">
        <v>51</v>
      </c>
      <c r="D36" s="128"/>
      <c r="E36" s="129" t="s">
        <v>212</v>
      </c>
      <c r="F36" s="125" t="s">
        <v>213</v>
      </c>
      <c r="G36" s="126" t="s">
        <v>214</v>
      </c>
      <c r="N36" s="113"/>
      <c r="O36" s="113"/>
      <c r="P36" s="113"/>
      <c r="Q36" s="113"/>
      <c r="S36" s="113"/>
      <c r="T36" s="121"/>
      <c r="AB36" s="122"/>
    </row>
    <row r="37" s="120" customFormat="true" ht="29.85" hidden="false" customHeight="false" outlineLevel="0" collapsed="false">
      <c r="A37" s="113" t="s">
        <v>215</v>
      </c>
      <c r="B37" s="113" t="s">
        <v>102</v>
      </c>
      <c r="C37" s="114" t="s">
        <v>51</v>
      </c>
      <c r="D37" s="115" t="s">
        <v>103</v>
      </c>
      <c r="E37" s="119" t="s">
        <v>216</v>
      </c>
      <c r="F37" s="119" t="s">
        <v>194</v>
      </c>
      <c r="G37" s="119" t="s">
        <v>195</v>
      </c>
      <c r="N37" s="113"/>
      <c r="O37" s="113"/>
      <c r="P37" s="113"/>
      <c r="Q37" s="113"/>
      <c r="S37" s="113"/>
      <c r="T37" s="121"/>
      <c r="AB37" s="122"/>
    </row>
    <row r="38" s="120" customFormat="true" ht="171.6" hidden="false" customHeight="false" outlineLevel="0" collapsed="false">
      <c r="A38" s="113" t="s">
        <v>217</v>
      </c>
      <c r="B38" s="127"/>
      <c r="C38" s="114" t="s">
        <v>51</v>
      </c>
      <c r="D38" s="128"/>
      <c r="E38" s="129" t="s">
        <v>218</v>
      </c>
      <c r="F38" s="125" t="s">
        <v>219</v>
      </c>
      <c r="G38" s="126" t="s">
        <v>220</v>
      </c>
      <c r="N38" s="113"/>
      <c r="O38" s="113"/>
      <c r="P38" s="113"/>
      <c r="Q38" s="113"/>
      <c r="S38" s="113"/>
      <c r="T38" s="121"/>
      <c r="AB38" s="122"/>
    </row>
    <row r="39" s="120" customFormat="true" ht="15.65" hidden="false" customHeight="false" outlineLevel="0" collapsed="false">
      <c r="A39" s="113" t="s">
        <v>221</v>
      </c>
      <c r="B39" s="127"/>
      <c r="C39" s="114" t="s">
        <v>51</v>
      </c>
      <c r="D39" s="128"/>
      <c r="E39" s="129" t="s">
        <v>222</v>
      </c>
      <c r="F39" s="125" t="s">
        <v>223</v>
      </c>
      <c r="G39" s="126" t="s">
        <v>224</v>
      </c>
      <c r="N39" s="113"/>
      <c r="O39" s="113"/>
      <c r="P39" s="113"/>
      <c r="Q39" s="113"/>
      <c r="S39" s="113"/>
      <c r="T39" s="121"/>
      <c r="AB39" s="122"/>
    </row>
    <row r="40" s="120" customFormat="true" ht="15.65" hidden="false" customHeight="false" outlineLevel="0" collapsed="false">
      <c r="A40" s="113" t="s">
        <v>225</v>
      </c>
      <c r="B40" s="127"/>
      <c r="C40" s="114" t="s">
        <v>51</v>
      </c>
      <c r="D40" s="128"/>
      <c r="E40" s="129" t="s">
        <v>226</v>
      </c>
      <c r="F40" s="125" t="s">
        <v>198</v>
      </c>
      <c r="G40" s="126" t="s">
        <v>227</v>
      </c>
      <c r="N40" s="113"/>
      <c r="O40" s="113"/>
      <c r="P40" s="113"/>
      <c r="Q40" s="113"/>
      <c r="S40" s="113"/>
      <c r="T40" s="121"/>
      <c r="AB40" s="122"/>
    </row>
    <row r="41" s="120" customFormat="true" ht="29.85" hidden="false" customHeight="false" outlineLevel="0" collapsed="false">
      <c r="A41" s="113" t="s">
        <v>228</v>
      </c>
      <c r="B41" s="113" t="s">
        <v>104</v>
      </c>
      <c r="C41" s="114" t="s">
        <v>51</v>
      </c>
      <c r="D41" s="130" t="s">
        <v>105</v>
      </c>
      <c r="E41" s="128" t="s">
        <v>229</v>
      </c>
      <c r="F41" s="125" t="s">
        <v>230</v>
      </c>
      <c r="G41" s="126" t="s">
        <v>231</v>
      </c>
      <c r="N41" s="113"/>
      <c r="O41" s="113"/>
      <c r="P41" s="113"/>
      <c r="Q41" s="113"/>
      <c r="S41" s="113"/>
      <c r="T41" s="121"/>
      <c r="AB41" s="122"/>
    </row>
    <row r="42" s="120" customFormat="true" ht="29.85" hidden="false" customHeight="false" outlineLevel="0" collapsed="false">
      <c r="A42" s="113" t="s">
        <v>232</v>
      </c>
      <c r="B42" s="0"/>
      <c r="C42" s="114" t="s">
        <v>51</v>
      </c>
      <c r="D42" s="130"/>
      <c r="E42" s="128" t="s">
        <v>233</v>
      </c>
      <c r="F42" s="125" t="s">
        <v>234</v>
      </c>
      <c r="G42" s="126" t="s">
        <v>231</v>
      </c>
      <c r="N42" s="113"/>
      <c r="O42" s="113"/>
      <c r="P42" s="113"/>
      <c r="Q42" s="113"/>
      <c r="S42" s="113"/>
      <c r="T42" s="121"/>
      <c r="AB42" s="122"/>
    </row>
    <row r="43" s="120" customFormat="true" ht="29.85" hidden="false" customHeight="false" outlineLevel="0" collapsed="false">
      <c r="A43" s="113" t="s">
        <v>235</v>
      </c>
      <c r="B43" s="113"/>
      <c r="C43" s="114" t="s">
        <v>51</v>
      </c>
      <c r="D43" s="130"/>
      <c r="E43" s="128" t="s">
        <v>236</v>
      </c>
      <c r="F43" s="125" t="s">
        <v>237</v>
      </c>
      <c r="G43" s="126" t="s">
        <v>231</v>
      </c>
      <c r="N43" s="113"/>
      <c r="O43" s="113"/>
      <c r="P43" s="113"/>
      <c r="Q43" s="113"/>
      <c r="S43" s="113"/>
      <c r="T43" s="121"/>
      <c r="AB43" s="122"/>
    </row>
    <row r="44" s="120" customFormat="true" ht="29.85" hidden="false" customHeight="false" outlineLevel="0" collapsed="false">
      <c r="A44" s="113" t="s">
        <v>238</v>
      </c>
      <c r="B44" s="113"/>
      <c r="C44" s="114" t="s">
        <v>51</v>
      </c>
      <c r="D44" s="130"/>
      <c r="E44" s="128" t="s">
        <v>239</v>
      </c>
      <c r="F44" s="125" t="s">
        <v>240</v>
      </c>
      <c r="G44" s="126" t="s">
        <v>231</v>
      </c>
      <c r="N44" s="113"/>
      <c r="O44" s="113"/>
      <c r="P44" s="113"/>
      <c r="Q44" s="113"/>
      <c r="S44" s="113"/>
      <c r="T44" s="121"/>
      <c r="AB44" s="122"/>
    </row>
    <row r="45" s="120" customFormat="true" ht="29.85" hidden="false" customHeight="false" outlineLevel="0" collapsed="false">
      <c r="A45" s="113" t="s">
        <v>241</v>
      </c>
      <c r="B45" s="113"/>
      <c r="C45" s="114" t="s">
        <v>51</v>
      </c>
      <c r="D45" s="130"/>
      <c r="E45" s="128" t="s">
        <v>242</v>
      </c>
      <c r="F45" s="125" t="s">
        <v>243</v>
      </c>
      <c r="G45" s="126" t="s">
        <v>231</v>
      </c>
      <c r="N45" s="113"/>
      <c r="O45" s="113"/>
      <c r="P45" s="113"/>
      <c r="Q45" s="113"/>
      <c r="S45" s="113"/>
      <c r="T45" s="121"/>
      <c r="AB45" s="122"/>
    </row>
    <row r="46" s="120" customFormat="true" ht="29.85" hidden="false" customHeight="false" outlineLevel="0" collapsed="false">
      <c r="A46" s="113" t="s">
        <v>244</v>
      </c>
      <c r="B46" s="113" t="s">
        <v>106</v>
      </c>
      <c r="C46" s="114" t="s">
        <v>51</v>
      </c>
      <c r="D46" s="130" t="s">
        <v>107</v>
      </c>
      <c r="E46" s="130" t="s">
        <v>245</v>
      </c>
      <c r="F46" s="125" t="s">
        <v>246</v>
      </c>
      <c r="G46" s="126" t="s">
        <v>247</v>
      </c>
      <c r="N46" s="113"/>
      <c r="O46" s="113"/>
      <c r="P46" s="113"/>
      <c r="Q46" s="113"/>
      <c r="S46" s="113"/>
      <c r="T46" s="121"/>
      <c r="AB46" s="122"/>
    </row>
    <row r="47" s="120" customFormat="true" ht="15.65" hidden="false" customHeight="false" outlineLevel="0" collapsed="false">
      <c r="A47" s="113" t="s">
        <v>248</v>
      </c>
      <c r="B47" s="113"/>
      <c r="C47" s="114" t="s">
        <v>51</v>
      </c>
      <c r="D47" s="130"/>
      <c r="E47" s="128"/>
      <c r="F47" s="125" t="s">
        <v>249</v>
      </c>
      <c r="G47" s="126" t="s">
        <v>250</v>
      </c>
      <c r="N47" s="113"/>
      <c r="O47" s="113"/>
      <c r="P47" s="113"/>
      <c r="Q47" s="113"/>
      <c r="S47" s="113"/>
      <c r="T47" s="121"/>
      <c r="AB47" s="122"/>
    </row>
    <row r="48" s="120" customFormat="true" ht="29.85" hidden="false" customHeight="false" outlineLevel="0" collapsed="false">
      <c r="A48" s="113" t="s">
        <v>251</v>
      </c>
      <c r="B48" s="113"/>
      <c r="C48" s="114" t="s">
        <v>51</v>
      </c>
      <c r="D48" s="130"/>
      <c r="E48" s="130" t="s">
        <v>252</v>
      </c>
      <c r="F48" s="125" t="s">
        <v>253</v>
      </c>
      <c r="G48" s="126" t="s">
        <v>254</v>
      </c>
      <c r="N48" s="113"/>
      <c r="O48" s="113"/>
      <c r="P48" s="113"/>
      <c r="Q48" s="113"/>
      <c r="S48" s="113"/>
      <c r="T48" s="121"/>
      <c r="AB48" s="122"/>
    </row>
    <row r="49" s="120" customFormat="true" ht="15.65" hidden="false" customHeight="false" outlineLevel="0" collapsed="false">
      <c r="A49" s="113" t="s">
        <v>255</v>
      </c>
      <c r="B49" s="113"/>
      <c r="C49" s="114" t="s">
        <v>51</v>
      </c>
      <c r="D49" s="130"/>
      <c r="E49" s="128"/>
      <c r="F49" s="125" t="s">
        <v>256</v>
      </c>
      <c r="G49" s="126" t="s">
        <v>257</v>
      </c>
      <c r="N49" s="113"/>
      <c r="O49" s="113"/>
      <c r="P49" s="113"/>
      <c r="Q49" s="113"/>
      <c r="S49" s="113"/>
      <c r="T49" s="121"/>
      <c r="AB49" s="122"/>
    </row>
    <row r="50" s="120" customFormat="true" ht="29.85" hidden="false" customHeight="false" outlineLevel="0" collapsed="false">
      <c r="A50" s="113" t="s">
        <v>258</v>
      </c>
      <c r="B50" s="113"/>
      <c r="C50" s="114" t="s">
        <v>51</v>
      </c>
      <c r="D50" s="130"/>
      <c r="E50" s="130" t="s">
        <v>259</v>
      </c>
      <c r="F50" s="125" t="s">
        <v>260</v>
      </c>
      <c r="G50" s="126" t="s">
        <v>261</v>
      </c>
      <c r="N50" s="113"/>
      <c r="O50" s="113"/>
      <c r="P50" s="113"/>
      <c r="Q50" s="113"/>
      <c r="S50" s="113"/>
      <c r="T50" s="121"/>
      <c r="AB50" s="122"/>
    </row>
    <row r="51" s="120" customFormat="true" ht="29.85" hidden="false" customHeight="false" outlineLevel="0" collapsed="false">
      <c r="A51" s="113" t="s">
        <v>262</v>
      </c>
      <c r="B51" s="113" t="s">
        <v>108</v>
      </c>
      <c r="C51" s="114" t="s">
        <v>51</v>
      </c>
      <c r="D51" s="128" t="s">
        <v>109</v>
      </c>
      <c r="E51" s="128" t="s">
        <v>263</v>
      </c>
      <c r="F51" s="128" t="s">
        <v>264</v>
      </c>
      <c r="G51" s="124" t="s">
        <v>265</v>
      </c>
      <c r="N51" s="113"/>
      <c r="O51" s="113"/>
      <c r="P51" s="113"/>
      <c r="Q51" s="113"/>
      <c r="S51" s="113"/>
      <c r="T51" s="121"/>
      <c r="AB51" s="122"/>
    </row>
    <row r="52" s="120" customFormat="true" ht="29.85" hidden="false" customHeight="false" outlineLevel="0" collapsed="false">
      <c r="A52" s="113" t="s">
        <v>266</v>
      </c>
      <c r="B52" s="127"/>
      <c r="C52" s="114" t="s">
        <v>51</v>
      </c>
      <c r="D52" s="128"/>
      <c r="E52" s="128" t="s">
        <v>267</v>
      </c>
      <c r="F52" s="128" t="s">
        <v>268</v>
      </c>
      <c r="G52" s="121" t="s">
        <v>269</v>
      </c>
      <c r="N52" s="113"/>
      <c r="O52" s="113"/>
      <c r="P52" s="113"/>
      <c r="Q52" s="113"/>
      <c r="S52" s="113"/>
      <c r="T52" s="121"/>
      <c r="AB52" s="122"/>
    </row>
    <row r="53" s="120" customFormat="true" ht="29.85" hidden="false" customHeight="false" outlineLevel="0" collapsed="false">
      <c r="A53" s="113" t="s">
        <v>270</v>
      </c>
      <c r="B53" s="127"/>
      <c r="C53" s="114" t="s">
        <v>51</v>
      </c>
      <c r="D53" s="128"/>
      <c r="E53" s="128" t="s">
        <v>271</v>
      </c>
      <c r="F53" s="128" t="s">
        <v>272</v>
      </c>
      <c r="G53" s="121" t="s">
        <v>273</v>
      </c>
      <c r="N53" s="113"/>
      <c r="O53" s="113"/>
      <c r="P53" s="113"/>
      <c r="Q53" s="113"/>
      <c r="S53" s="113"/>
      <c r="T53" s="121"/>
      <c r="AB53" s="122"/>
    </row>
    <row r="54" s="120" customFormat="true" ht="29.85" hidden="false" customHeight="false" outlineLevel="0" collapsed="false">
      <c r="A54" s="113" t="s">
        <v>274</v>
      </c>
      <c r="B54" s="127"/>
      <c r="C54" s="114" t="s">
        <v>51</v>
      </c>
      <c r="D54" s="128"/>
      <c r="E54" s="128" t="s">
        <v>275</v>
      </c>
      <c r="F54" s="128" t="s">
        <v>276</v>
      </c>
      <c r="G54" s="121" t="s">
        <v>277</v>
      </c>
      <c r="N54" s="113"/>
      <c r="O54" s="113"/>
      <c r="P54" s="113"/>
      <c r="Q54" s="113"/>
      <c r="S54" s="113"/>
      <c r="T54" s="121"/>
      <c r="AB54" s="122"/>
    </row>
    <row r="55" s="120" customFormat="true" ht="29.85" hidden="false" customHeight="false" outlineLevel="0" collapsed="false">
      <c r="A55" s="113" t="s">
        <v>278</v>
      </c>
      <c r="B55" s="127"/>
      <c r="C55" s="114" t="s">
        <v>51</v>
      </c>
      <c r="D55" s="128"/>
      <c r="E55" s="128" t="s">
        <v>279</v>
      </c>
      <c r="F55" s="128" t="s">
        <v>280</v>
      </c>
      <c r="G55" s="121" t="s">
        <v>281</v>
      </c>
      <c r="N55" s="113"/>
      <c r="O55" s="113"/>
      <c r="P55" s="113"/>
      <c r="Q55" s="113"/>
      <c r="S55" s="113"/>
      <c r="T55" s="121"/>
      <c r="AB55" s="122"/>
    </row>
    <row r="56" s="120" customFormat="true" ht="29.85" hidden="false" customHeight="false" outlineLevel="0" collapsed="false">
      <c r="A56" s="113" t="s">
        <v>282</v>
      </c>
      <c r="B56" s="113" t="s">
        <v>110</v>
      </c>
      <c r="C56" s="114" t="s">
        <v>51</v>
      </c>
      <c r="D56" s="129" t="s">
        <v>111</v>
      </c>
      <c r="E56" s="129" t="s">
        <v>111</v>
      </c>
      <c r="F56" s="125" t="s">
        <v>283</v>
      </c>
      <c r="G56" s="129" t="s">
        <v>284</v>
      </c>
      <c r="N56" s="113"/>
      <c r="O56" s="113"/>
      <c r="P56" s="113"/>
      <c r="Q56" s="113"/>
      <c r="S56" s="113"/>
      <c r="T56" s="121"/>
      <c r="AB56" s="122"/>
    </row>
    <row r="57" s="120" customFormat="true" ht="15.65" hidden="false" customHeight="false" outlineLevel="0" collapsed="false">
      <c r="A57" s="113" t="s">
        <v>285</v>
      </c>
      <c r="B57" s="113"/>
      <c r="C57" s="114" t="s">
        <v>51</v>
      </c>
      <c r="D57" s="129"/>
      <c r="E57" s="129"/>
      <c r="F57" s="125" t="s">
        <v>286</v>
      </c>
      <c r="G57" s="129" t="s">
        <v>287</v>
      </c>
      <c r="N57" s="113"/>
      <c r="O57" s="113"/>
      <c r="P57" s="113"/>
      <c r="Q57" s="113"/>
      <c r="S57" s="113"/>
      <c r="T57" s="121"/>
      <c r="AB57" s="122"/>
    </row>
    <row r="58" s="120" customFormat="true" ht="29.85" hidden="false" customHeight="false" outlineLevel="0" collapsed="false">
      <c r="A58" s="113" t="s">
        <v>288</v>
      </c>
      <c r="B58" s="113" t="s">
        <v>112</v>
      </c>
      <c r="C58" s="114" t="s">
        <v>51</v>
      </c>
      <c r="D58" s="128" t="s">
        <v>113</v>
      </c>
      <c r="E58" s="128" t="s">
        <v>113</v>
      </c>
      <c r="F58" s="125" t="s">
        <v>289</v>
      </c>
      <c r="G58" s="129" t="s">
        <v>290</v>
      </c>
      <c r="N58" s="113"/>
      <c r="O58" s="113"/>
      <c r="P58" s="113"/>
      <c r="Q58" s="113"/>
      <c r="S58" s="113"/>
      <c r="T58" s="121"/>
      <c r="AB58" s="122"/>
    </row>
    <row r="59" s="120" customFormat="true" ht="29.85" hidden="false" customHeight="false" outlineLevel="0" collapsed="false">
      <c r="A59" s="113" t="s">
        <v>291</v>
      </c>
      <c r="B59" s="113" t="s">
        <v>114</v>
      </c>
      <c r="C59" s="114" t="s">
        <v>51</v>
      </c>
      <c r="D59" s="128" t="s">
        <v>115</v>
      </c>
      <c r="E59" s="128" t="s">
        <v>292</v>
      </c>
      <c r="F59" s="125" t="s">
        <v>293</v>
      </c>
      <c r="G59" s="131" t="s">
        <v>294</v>
      </c>
      <c r="N59" s="113"/>
      <c r="O59" s="113"/>
      <c r="P59" s="113"/>
      <c r="Q59" s="113"/>
      <c r="S59" s="113"/>
      <c r="T59" s="121"/>
      <c r="AB59" s="122"/>
    </row>
    <row r="60" s="120" customFormat="true" ht="29.85" hidden="false" customHeight="false" outlineLevel="0" collapsed="false">
      <c r="A60" s="113" t="s">
        <v>295</v>
      </c>
      <c r="B60" s="113" t="s">
        <v>116</v>
      </c>
      <c r="C60" s="114" t="s">
        <v>51</v>
      </c>
      <c r="D60" s="115" t="s">
        <v>117</v>
      </c>
      <c r="E60" s="115" t="s">
        <v>117</v>
      </c>
      <c r="F60" s="125" t="s">
        <v>296</v>
      </c>
      <c r="G60" s="131"/>
      <c r="N60" s="113"/>
      <c r="O60" s="113"/>
      <c r="P60" s="113"/>
      <c r="Q60" s="113"/>
      <c r="S60" s="113"/>
      <c r="T60" s="121"/>
      <c r="AB60" s="122"/>
    </row>
    <row r="61" s="120" customFormat="true" ht="29.85" hidden="false" customHeight="false" outlineLevel="0" collapsed="false">
      <c r="A61" s="113" t="s">
        <v>297</v>
      </c>
      <c r="B61" s="113" t="s">
        <v>118</v>
      </c>
      <c r="C61" s="114" t="s">
        <v>51</v>
      </c>
      <c r="D61" s="123" t="s">
        <v>119</v>
      </c>
      <c r="E61" s="123" t="s">
        <v>119</v>
      </c>
      <c r="F61" s="129" t="s">
        <v>298</v>
      </c>
      <c r="G61" s="126" t="s">
        <v>299</v>
      </c>
      <c r="N61" s="113"/>
      <c r="O61" s="113"/>
      <c r="P61" s="113"/>
      <c r="Q61" s="113"/>
      <c r="S61" s="113"/>
      <c r="T61" s="121"/>
      <c r="AB61" s="122"/>
    </row>
    <row r="62" s="120" customFormat="true" ht="44" hidden="false" customHeight="false" outlineLevel="0" collapsed="false">
      <c r="A62" s="113" t="s">
        <v>300</v>
      </c>
      <c r="B62" s="113" t="s">
        <v>120</v>
      </c>
      <c r="C62" s="114" t="s">
        <v>51</v>
      </c>
      <c r="D62" s="132" t="s">
        <v>121</v>
      </c>
      <c r="E62" s="132" t="s">
        <v>121</v>
      </c>
      <c r="F62" s="125" t="s">
        <v>301</v>
      </c>
      <c r="G62" s="129" t="s">
        <v>302</v>
      </c>
      <c r="H62" s="133"/>
      <c r="I62" s="133"/>
      <c r="J62" s="133"/>
      <c r="K62" s="133"/>
      <c r="L62" s="133"/>
      <c r="M62" s="133"/>
      <c r="N62" s="113"/>
      <c r="O62" s="113"/>
      <c r="P62" s="113"/>
      <c r="Q62" s="113"/>
      <c r="R62" s="113"/>
      <c r="S62" s="113"/>
      <c r="T62" s="113"/>
      <c r="U62" s="113"/>
      <c r="V62" s="113"/>
      <c r="W62" s="113"/>
      <c r="X62" s="113"/>
      <c r="Y62" s="113"/>
      <c r="Z62" s="113"/>
      <c r="AA62" s="113"/>
    </row>
    <row r="63" s="120" customFormat="true" ht="29.85" hidden="false" customHeight="false" outlineLevel="0" collapsed="false">
      <c r="A63" s="113" t="s">
        <v>303</v>
      </c>
      <c r="B63" s="113" t="s">
        <v>122</v>
      </c>
      <c r="C63" s="114" t="s">
        <v>51</v>
      </c>
      <c r="D63" s="132" t="s">
        <v>123</v>
      </c>
      <c r="E63" s="132" t="s">
        <v>304</v>
      </c>
      <c r="F63" s="129" t="s">
        <v>305</v>
      </c>
      <c r="G63" s="128" t="s">
        <v>306</v>
      </c>
      <c r="H63" s="133"/>
      <c r="I63" s="133"/>
      <c r="J63" s="133"/>
      <c r="K63" s="133"/>
      <c r="L63" s="133"/>
      <c r="M63" s="133"/>
      <c r="N63" s="113"/>
      <c r="O63" s="113"/>
      <c r="P63" s="113"/>
      <c r="Q63" s="113"/>
      <c r="R63" s="113"/>
      <c r="S63" s="113"/>
      <c r="T63" s="113"/>
      <c r="U63" s="113"/>
      <c r="V63" s="113"/>
      <c r="W63" s="113"/>
      <c r="X63" s="113"/>
      <c r="Y63" s="113"/>
      <c r="Z63" s="113"/>
      <c r="AA63" s="113"/>
    </row>
    <row r="64" s="120" customFormat="true" ht="29.85" hidden="false" customHeight="false" outlineLevel="0" collapsed="false">
      <c r="A64" s="113" t="s">
        <v>307</v>
      </c>
      <c r="B64" s="113"/>
      <c r="C64" s="114" t="s">
        <v>51</v>
      </c>
      <c r="D64" s="128"/>
      <c r="E64" s="119"/>
      <c r="F64" s="119" t="s">
        <v>308</v>
      </c>
      <c r="G64" s="119" t="s">
        <v>309</v>
      </c>
      <c r="H64" s="133"/>
      <c r="I64" s="133"/>
      <c r="J64" s="133"/>
      <c r="K64" s="133"/>
      <c r="L64" s="133"/>
      <c r="M64" s="133"/>
      <c r="N64" s="113"/>
      <c r="O64" s="113"/>
      <c r="P64" s="113"/>
      <c r="Q64" s="113"/>
      <c r="R64" s="113"/>
      <c r="S64" s="113"/>
      <c r="T64" s="113"/>
      <c r="U64" s="113"/>
      <c r="V64" s="113"/>
      <c r="W64" s="113"/>
      <c r="X64" s="113"/>
      <c r="Y64" s="113"/>
      <c r="Z64" s="113"/>
      <c r="AA64" s="113"/>
    </row>
    <row r="65" s="120" customFormat="true" ht="44" hidden="false" customHeight="false" outlineLevel="0" collapsed="false">
      <c r="A65" s="113" t="s">
        <v>310</v>
      </c>
      <c r="B65" s="113" t="s">
        <v>124</v>
      </c>
      <c r="C65" s="114" t="s">
        <v>52</v>
      </c>
      <c r="D65" s="122" t="s">
        <v>125</v>
      </c>
      <c r="E65" s="122" t="s">
        <v>311</v>
      </c>
      <c r="F65" s="124" t="s">
        <v>312</v>
      </c>
      <c r="G65" s="129" t="s">
        <v>313</v>
      </c>
      <c r="H65" s="133"/>
      <c r="I65" s="133"/>
      <c r="J65" s="133"/>
      <c r="K65" s="133"/>
      <c r="L65" s="133"/>
      <c r="M65" s="133"/>
      <c r="N65" s="113"/>
      <c r="O65" s="113"/>
      <c r="P65" s="113"/>
      <c r="Q65" s="113"/>
      <c r="R65" s="113"/>
      <c r="S65" s="113"/>
      <c r="T65" s="113"/>
      <c r="U65" s="113"/>
      <c r="V65" s="113"/>
      <c r="W65" s="113"/>
      <c r="X65" s="113"/>
      <c r="Y65" s="113"/>
      <c r="Z65" s="113"/>
      <c r="AA65" s="113"/>
    </row>
    <row r="66" s="120" customFormat="true" ht="29.85" hidden="false" customHeight="false" outlineLevel="0" collapsed="false">
      <c r="A66" s="113" t="s">
        <v>314</v>
      </c>
      <c r="B66" s="113"/>
      <c r="C66" s="129" t="s">
        <v>52</v>
      </c>
      <c r="D66" s="113"/>
      <c r="E66" s="122" t="s">
        <v>315</v>
      </c>
      <c r="F66" s="124" t="s">
        <v>316</v>
      </c>
      <c r="G66" s="129" t="s">
        <v>317</v>
      </c>
      <c r="H66" s="133"/>
      <c r="I66" s="133"/>
      <c r="J66" s="133"/>
      <c r="K66" s="133"/>
      <c r="L66" s="133"/>
      <c r="M66" s="133"/>
      <c r="N66" s="113"/>
      <c r="O66" s="113"/>
      <c r="P66" s="113"/>
      <c r="Q66" s="113"/>
      <c r="R66" s="113"/>
      <c r="S66" s="113"/>
      <c r="T66" s="113"/>
      <c r="U66" s="113"/>
      <c r="V66" s="113"/>
      <c r="W66" s="113"/>
      <c r="X66" s="113"/>
      <c r="Y66" s="113"/>
      <c r="Z66" s="113"/>
      <c r="AA66" s="113"/>
    </row>
    <row r="67" s="120" customFormat="true" ht="44" hidden="false" customHeight="false" outlineLevel="0" collapsed="false">
      <c r="A67" s="113" t="s">
        <v>318</v>
      </c>
      <c r="B67" s="113" t="s">
        <v>126</v>
      </c>
      <c r="C67" s="134" t="s">
        <v>52</v>
      </c>
      <c r="D67" s="122" t="s">
        <v>127</v>
      </c>
      <c r="E67" s="122" t="s">
        <v>127</v>
      </c>
      <c r="F67" s="124" t="s">
        <v>319</v>
      </c>
      <c r="G67" s="128" t="s">
        <v>320</v>
      </c>
      <c r="N67" s="113"/>
      <c r="O67" s="113"/>
      <c r="P67" s="113"/>
      <c r="Q67" s="113"/>
      <c r="S67" s="113"/>
      <c r="T67" s="121"/>
      <c r="AB67" s="122"/>
    </row>
    <row r="68" s="120" customFormat="true" ht="29.85" hidden="false" customHeight="false" outlineLevel="0" collapsed="false">
      <c r="A68" s="113" t="s">
        <v>321</v>
      </c>
      <c r="B68" s="113" t="s">
        <v>128</v>
      </c>
      <c r="C68" s="134" t="s">
        <v>52</v>
      </c>
      <c r="D68" s="113" t="s">
        <v>129</v>
      </c>
      <c r="E68" s="113"/>
      <c r="F68" s="124" t="s">
        <v>322</v>
      </c>
      <c r="G68" s="132" t="s">
        <v>323</v>
      </c>
      <c r="N68" s="113"/>
      <c r="O68" s="113"/>
      <c r="P68" s="113"/>
      <c r="Q68" s="113"/>
      <c r="S68" s="113"/>
      <c r="T68" s="121"/>
      <c r="AB68" s="122"/>
    </row>
    <row r="69" s="113" customFormat="true" ht="15.85" hidden="false" customHeight="false" outlineLevel="0" collapsed="false">
      <c r="A69" s="113" t="s">
        <v>324</v>
      </c>
      <c r="B69" s="113" t="s">
        <v>130</v>
      </c>
      <c r="C69" s="135" t="s">
        <v>53</v>
      </c>
      <c r="D69" s="113" t="s">
        <v>131</v>
      </c>
      <c r="E69" s="124" t="s">
        <v>325</v>
      </c>
      <c r="F69" s="124" t="s">
        <v>326</v>
      </c>
      <c r="G69" s="124" t="s">
        <v>327</v>
      </c>
      <c r="H69" s="133"/>
      <c r="I69" s="133"/>
      <c r="J69" s="133"/>
      <c r="K69" s="133"/>
      <c r="L69" s="133"/>
      <c r="M69" s="133"/>
    </row>
    <row r="70" s="120" customFormat="true" ht="15.85" hidden="false" customHeight="false" outlineLevel="0" collapsed="false">
      <c r="A70" s="113" t="s">
        <v>328</v>
      </c>
      <c r="C70" s="136" t="s">
        <v>53</v>
      </c>
      <c r="E70" s="124"/>
      <c r="F70" s="124" t="s">
        <v>329</v>
      </c>
      <c r="G70" s="124" t="s">
        <v>330</v>
      </c>
      <c r="H70" s="133"/>
      <c r="I70" s="133"/>
      <c r="J70" s="133"/>
      <c r="K70" s="133"/>
      <c r="L70" s="133"/>
      <c r="M70" s="133"/>
    </row>
    <row r="71" s="113" customFormat="true" ht="44.75" hidden="false" customHeight="false" outlineLevel="0" collapsed="false">
      <c r="A71" s="113" t="s">
        <v>331</v>
      </c>
      <c r="B71" s="113" t="s">
        <v>132</v>
      </c>
      <c r="C71" s="114" t="s">
        <v>53</v>
      </c>
      <c r="D71" s="122" t="s">
        <v>133</v>
      </c>
      <c r="E71" s="122" t="s">
        <v>133</v>
      </c>
      <c r="F71" s="124" t="s">
        <v>332</v>
      </c>
      <c r="G71" s="124" t="s">
        <v>333</v>
      </c>
      <c r="H71" s="133"/>
      <c r="I71" s="133"/>
      <c r="J71" s="133"/>
      <c r="K71" s="133"/>
      <c r="L71" s="133"/>
      <c r="M71" s="133"/>
    </row>
    <row r="72" s="140" customFormat="true" ht="15" hidden="false" customHeight="false" outlineLevel="0" collapsed="false">
      <c r="A72" s="137"/>
      <c r="B72" s="137"/>
      <c r="C72" s="138" t="s">
        <v>334</v>
      </c>
      <c r="D72" s="138"/>
      <c r="E72" s="138"/>
      <c r="F72" s="138"/>
      <c r="G72" s="138"/>
      <c r="H72" s="139"/>
      <c r="I72" s="139"/>
      <c r="J72" s="139"/>
      <c r="K72" s="139"/>
      <c r="L72" s="139"/>
      <c r="M72" s="139"/>
      <c r="N72" s="139"/>
      <c r="O72" s="139"/>
      <c r="P72" s="139"/>
      <c r="Q72" s="139"/>
      <c r="R72" s="139"/>
      <c r="S72" s="139"/>
      <c r="T72" s="139"/>
      <c r="U72" s="139"/>
      <c r="V72" s="139"/>
      <c r="W72" s="139"/>
      <c r="X72" s="139"/>
      <c r="Y72" s="139"/>
      <c r="Z72" s="139"/>
      <c r="AA72" s="139"/>
    </row>
    <row r="73" s="120" customFormat="true" ht="15.85" hidden="false" customHeight="false" outlineLevel="0" collapsed="false">
      <c r="A73" s="141" t="s">
        <v>335</v>
      </c>
      <c r="B73" s="141" t="s">
        <v>135</v>
      </c>
      <c r="C73" s="142" t="s">
        <v>136</v>
      </c>
      <c r="D73" s="142" t="s">
        <v>137</v>
      </c>
      <c r="E73" s="142" t="s">
        <v>336</v>
      </c>
      <c r="F73" s="142" t="s">
        <v>337</v>
      </c>
      <c r="G73" s="142" t="s">
        <v>338</v>
      </c>
      <c r="H73" s="142"/>
      <c r="I73" s="142"/>
      <c r="J73" s="142"/>
      <c r="K73" s="142"/>
      <c r="L73" s="142"/>
      <c r="M73" s="142"/>
      <c r="N73" s="142"/>
      <c r="O73" s="142"/>
      <c r="P73" s="142"/>
      <c r="Q73" s="142"/>
      <c r="R73" s="142"/>
      <c r="S73" s="142"/>
      <c r="T73" s="142"/>
      <c r="U73" s="142"/>
      <c r="V73" s="142"/>
      <c r="W73" s="142"/>
      <c r="X73" s="142"/>
      <c r="Y73" s="142"/>
      <c r="Z73" s="142"/>
      <c r="AA73" s="142"/>
    </row>
    <row r="74" s="120" customFormat="true" ht="15.85" hidden="false" customHeight="false" outlineLevel="0" collapsed="false">
      <c r="A74" s="141" t="s">
        <v>339</v>
      </c>
      <c r="B74" s="142"/>
      <c r="C74" s="142" t="s">
        <v>136</v>
      </c>
      <c r="D74" s="142"/>
      <c r="E74" s="142" t="s">
        <v>340</v>
      </c>
      <c r="F74" s="142" t="s">
        <v>341</v>
      </c>
      <c r="G74" s="142" t="s">
        <v>342</v>
      </c>
      <c r="H74" s="142"/>
      <c r="I74" s="142"/>
      <c r="J74" s="142"/>
      <c r="K74" s="142"/>
      <c r="L74" s="142"/>
      <c r="M74" s="142"/>
      <c r="N74" s="142"/>
      <c r="O74" s="142"/>
      <c r="P74" s="142"/>
      <c r="Q74" s="142"/>
      <c r="R74" s="142"/>
      <c r="S74" s="142"/>
      <c r="T74" s="142"/>
      <c r="U74" s="142"/>
      <c r="V74" s="142"/>
      <c r="W74" s="142"/>
      <c r="X74" s="142"/>
      <c r="Y74" s="142"/>
      <c r="Z74" s="142"/>
      <c r="AA74" s="142"/>
    </row>
    <row r="75" s="120" customFormat="true" ht="15.85" hidden="false" customHeight="false" outlineLevel="0" collapsed="false">
      <c r="A75" s="141" t="s">
        <v>343</v>
      </c>
      <c r="B75" s="142"/>
      <c r="C75" s="142" t="s">
        <v>136</v>
      </c>
      <c r="D75" s="142"/>
      <c r="E75" s="142" t="s">
        <v>344</v>
      </c>
      <c r="F75" s="142" t="s">
        <v>345</v>
      </c>
      <c r="G75" s="142" t="s">
        <v>346</v>
      </c>
      <c r="H75" s="142"/>
      <c r="I75" s="142"/>
      <c r="J75" s="142"/>
      <c r="K75" s="142"/>
      <c r="L75" s="142"/>
      <c r="M75" s="142"/>
      <c r="N75" s="142"/>
      <c r="O75" s="142"/>
      <c r="P75" s="142"/>
      <c r="Q75" s="142"/>
      <c r="R75" s="142"/>
      <c r="S75" s="142"/>
      <c r="T75" s="142"/>
      <c r="U75" s="142"/>
      <c r="V75" s="142"/>
      <c r="W75" s="142"/>
      <c r="X75" s="142"/>
      <c r="Y75" s="142"/>
      <c r="Z75" s="142"/>
      <c r="AA75" s="142"/>
    </row>
    <row r="76" s="120" customFormat="true" ht="15.85" hidden="false" customHeight="false" outlineLevel="0" collapsed="false">
      <c r="A76" s="141" t="s">
        <v>347</v>
      </c>
      <c r="B76" s="142"/>
      <c r="C76" s="142" t="s">
        <v>136</v>
      </c>
      <c r="D76" s="142"/>
      <c r="E76" s="142" t="s">
        <v>348</v>
      </c>
      <c r="F76" s="142" t="s">
        <v>349</v>
      </c>
      <c r="G76" s="142" t="s">
        <v>350</v>
      </c>
      <c r="H76" s="142"/>
      <c r="I76" s="142"/>
      <c r="J76" s="142"/>
      <c r="K76" s="142"/>
      <c r="L76" s="142"/>
      <c r="M76" s="142"/>
      <c r="N76" s="142"/>
      <c r="O76" s="142"/>
      <c r="P76" s="142"/>
      <c r="Q76" s="142"/>
      <c r="R76" s="142"/>
      <c r="S76" s="142"/>
      <c r="T76" s="142"/>
      <c r="U76" s="142"/>
      <c r="V76" s="142"/>
      <c r="W76" s="142"/>
      <c r="X76" s="142"/>
      <c r="Y76" s="142"/>
      <c r="Z76" s="142"/>
      <c r="AA76" s="142"/>
    </row>
    <row r="77" s="120" customFormat="true" ht="15.85" hidden="false" customHeight="false" outlineLevel="0" collapsed="false">
      <c r="A77" s="141" t="s">
        <v>351</v>
      </c>
      <c r="B77" s="142"/>
      <c r="C77" s="142" t="s">
        <v>136</v>
      </c>
      <c r="D77" s="142"/>
      <c r="E77" s="142" t="s">
        <v>352</v>
      </c>
      <c r="F77" s="142" t="s">
        <v>353</v>
      </c>
      <c r="G77" s="142" t="s">
        <v>354</v>
      </c>
      <c r="H77" s="142"/>
      <c r="I77" s="142"/>
      <c r="J77" s="142"/>
      <c r="K77" s="142"/>
      <c r="L77" s="142"/>
      <c r="M77" s="142"/>
      <c r="N77" s="142"/>
      <c r="O77" s="142"/>
      <c r="P77" s="142"/>
      <c r="Q77" s="142"/>
      <c r="R77" s="142"/>
      <c r="S77" s="142"/>
      <c r="T77" s="142"/>
      <c r="U77" s="142"/>
      <c r="V77" s="142"/>
      <c r="W77" s="142"/>
      <c r="X77" s="142"/>
      <c r="Y77" s="142"/>
      <c r="Z77" s="142"/>
      <c r="AA77" s="142"/>
    </row>
    <row r="78" s="120" customFormat="true" ht="15.85" hidden="false" customHeight="false" outlineLevel="0" collapsed="false">
      <c r="A78" s="141" t="s">
        <v>355</v>
      </c>
      <c r="B78" s="141"/>
      <c r="C78" s="142" t="s">
        <v>136</v>
      </c>
      <c r="D78" s="142"/>
      <c r="E78" s="142" t="s">
        <v>356</v>
      </c>
      <c r="F78" s="142" t="s">
        <v>357</v>
      </c>
      <c r="G78" s="142" t="s">
        <v>354</v>
      </c>
      <c r="H78" s="142"/>
      <c r="I78" s="142"/>
      <c r="J78" s="142"/>
      <c r="K78" s="142"/>
      <c r="L78" s="142"/>
      <c r="M78" s="142"/>
      <c r="N78" s="142"/>
      <c r="O78" s="142"/>
      <c r="P78" s="142"/>
      <c r="Q78" s="142"/>
      <c r="R78" s="142"/>
      <c r="S78" s="142"/>
      <c r="T78" s="142"/>
      <c r="U78" s="142"/>
      <c r="V78" s="142"/>
      <c r="W78" s="142"/>
      <c r="X78" s="142"/>
      <c r="Y78" s="142"/>
      <c r="Z78" s="142"/>
      <c r="AA78" s="142"/>
    </row>
    <row r="79" s="120" customFormat="true" ht="15.85" hidden="false" customHeight="false" outlineLevel="0" collapsed="false">
      <c r="A79" s="141" t="s">
        <v>358</v>
      </c>
      <c r="B79" s="142"/>
      <c r="C79" s="142" t="s">
        <v>136</v>
      </c>
      <c r="D79" s="142"/>
      <c r="E79" s="142" t="s">
        <v>359</v>
      </c>
      <c r="F79" s="142" t="s">
        <v>360</v>
      </c>
      <c r="G79" s="142" t="s">
        <v>354</v>
      </c>
      <c r="H79" s="142"/>
      <c r="I79" s="142"/>
      <c r="J79" s="142"/>
      <c r="K79" s="142"/>
      <c r="L79" s="142"/>
      <c r="M79" s="142"/>
      <c r="N79" s="142"/>
      <c r="O79" s="142"/>
      <c r="P79" s="142"/>
      <c r="Q79" s="142"/>
      <c r="R79" s="142"/>
      <c r="S79" s="142"/>
      <c r="T79" s="142"/>
      <c r="U79" s="142"/>
      <c r="V79" s="142"/>
      <c r="W79" s="142"/>
      <c r="X79" s="142"/>
      <c r="Y79" s="142"/>
      <c r="Z79" s="142"/>
      <c r="AA79" s="142"/>
    </row>
    <row r="80" s="120" customFormat="true" ht="29.85" hidden="false" customHeight="false" outlineLevel="0" collapsed="false">
      <c r="A80" s="141" t="s">
        <v>361</v>
      </c>
      <c r="B80" s="142"/>
      <c r="C80" s="142" t="s">
        <v>136</v>
      </c>
      <c r="D80" s="142"/>
      <c r="E80" s="142" t="s">
        <v>362</v>
      </c>
      <c r="F80" s="142" t="s">
        <v>363</v>
      </c>
      <c r="G80" s="142" t="s">
        <v>364</v>
      </c>
      <c r="H80" s="142"/>
      <c r="I80" s="142"/>
      <c r="J80" s="142"/>
      <c r="K80" s="142"/>
      <c r="L80" s="142"/>
      <c r="M80" s="142"/>
      <c r="N80" s="142"/>
      <c r="O80" s="142"/>
      <c r="P80" s="142"/>
      <c r="Q80" s="142"/>
      <c r="R80" s="142"/>
      <c r="S80" s="142"/>
      <c r="T80" s="142"/>
      <c r="U80" s="142"/>
      <c r="V80" s="142"/>
      <c r="W80" s="142"/>
      <c r="X80" s="142"/>
      <c r="Y80" s="142"/>
      <c r="Z80" s="142"/>
      <c r="AA80" s="142"/>
    </row>
    <row r="81" s="120" customFormat="true" ht="15.85" hidden="false" customHeight="false" outlineLevel="0" collapsed="false">
      <c r="A81" s="141" t="s">
        <v>365</v>
      </c>
      <c r="B81" s="141"/>
      <c r="C81" s="142" t="s">
        <v>136</v>
      </c>
      <c r="D81" s="142"/>
      <c r="E81" s="142" t="s">
        <v>366</v>
      </c>
      <c r="F81" s="142" t="s">
        <v>367</v>
      </c>
      <c r="G81" s="142" t="s">
        <v>368</v>
      </c>
      <c r="H81" s="142"/>
      <c r="I81" s="142"/>
      <c r="J81" s="142"/>
      <c r="K81" s="142"/>
      <c r="L81" s="142"/>
      <c r="M81" s="142"/>
      <c r="N81" s="142"/>
      <c r="O81" s="142"/>
      <c r="P81" s="142"/>
      <c r="Q81" s="142"/>
      <c r="R81" s="142"/>
      <c r="S81" s="142"/>
      <c r="T81" s="142"/>
      <c r="U81" s="142"/>
      <c r="V81" s="142"/>
      <c r="W81" s="142"/>
      <c r="X81" s="142"/>
      <c r="Y81" s="142"/>
      <c r="Z81" s="142"/>
      <c r="AA81" s="142"/>
    </row>
    <row r="82" s="120" customFormat="true" ht="29.85" hidden="false" customHeight="false" outlineLevel="0" collapsed="false">
      <c r="A82" s="141" t="s">
        <v>369</v>
      </c>
      <c r="B82" s="142"/>
      <c r="C82" s="142" t="s">
        <v>136</v>
      </c>
      <c r="D82" s="142"/>
      <c r="E82" s="142" t="s">
        <v>370</v>
      </c>
      <c r="F82" s="142" t="s">
        <v>371</v>
      </c>
      <c r="G82" s="142" t="s">
        <v>372</v>
      </c>
      <c r="H82" s="142"/>
      <c r="I82" s="142"/>
      <c r="J82" s="142"/>
      <c r="K82" s="142"/>
      <c r="L82" s="142"/>
      <c r="M82" s="142"/>
      <c r="N82" s="142"/>
      <c r="O82" s="142"/>
      <c r="P82" s="142"/>
      <c r="Q82" s="142"/>
      <c r="R82" s="142"/>
      <c r="S82" s="142"/>
      <c r="T82" s="142"/>
      <c r="U82" s="142"/>
      <c r="V82" s="142"/>
      <c r="W82" s="142"/>
      <c r="X82" s="142"/>
      <c r="Y82" s="142"/>
      <c r="Z82" s="142"/>
      <c r="AA82" s="142"/>
    </row>
    <row r="83" s="120" customFormat="true" ht="29.85" hidden="false" customHeight="false" outlineLevel="0" collapsed="false">
      <c r="A83" s="141" t="s">
        <v>373</v>
      </c>
      <c r="B83" s="142"/>
      <c r="C83" s="142" t="s">
        <v>136</v>
      </c>
      <c r="D83" s="142"/>
      <c r="E83" s="142" t="s">
        <v>374</v>
      </c>
      <c r="F83" s="142" t="s">
        <v>371</v>
      </c>
      <c r="G83" s="142" t="s">
        <v>375</v>
      </c>
      <c r="H83" s="142"/>
      <c r="I83" s="142"/>
      <c r="J83" s="142"/>
      <c r="K83" s="142"/>
      <c r="L83" s="142"/>
      <c r="M83" s="142"/>
      <c r="N83" s="142"/>
      <c r="O83" s="142"/>
      <c r="P83" s="142"/>
      <c r="Q83" s="142"/>
      <c r="R83" s="142"/>
      <c r="S83" s="142"/>
      <c r="T83" s="142"/>
      <c r="U83" s="142"/>
      <c r="V83" s="142"/>
      <c r="W83" s="142"/>
      <c r="X83" s="142"/>
      <c r="Y83" s="142"/>
      <c r="Z83" s="142"/>
      <c r="AA83" s="142"/>
    </row>
    <row r="84" s="120" customFormat="true" ht="15.85" hidden="false" customHeight="false" outlineLevel="0" collapsed="false">
      <c r="A84" s="141" t="s">
        <v>376</v>
      </c>
      <c r="B84" s="141"/>
      <c r="C84" s="142" t="s">
        <v>136</v>
      </c>
      <c r="D84" s="142"/>
      <c r="E84" s="142" t="s">
        <v>377</v>
      </c>
      <c r="F84" s="142" t="s">
        <v>378</v>
      </c>
      <c r="G84" s="142" t="s">
        <v>379</v>
      </c>
      <c r="H84" s="142"/>
      <c r="I84" s="142"/>
      <c r="J84" s="142"/>
      <c r="K84" s="142"/>
      <c r="L84" s="142"/>
      <c r="M84" s="142"/>
      <c r="N84" s="142"/>
      <c r="O84" s="142"/>
      <c r="P84" s="142"/>
      <c r="Q84" s="142"/>
      <c r="R84" s="142"/>
      <c r="S84" s="142"/>
      <c r="T84" s="142"/>
      <c r="U84" s="142"/>
      <c r="V84" s="142"/>
      <c r="W84" s="142"/>
      <c r="X84" s="142"/>
      <c r="Y84" s="142"/>
      <c r="Z84" s="142"/>
      <c r="AA84" s="142"/>
    </row>
    <row r="85" s="120" customFormat="true" ht="15.85" hidden="false" customHeight="false" outlineLevel="0" collapsed="false">
      <c r="A85" s="141" t="s">
        <v>380</v>
      </c>
      <c r="B85" s="142"/>
      <c r="C85" s="142" t="s">
        <v>136</v>
      </c>
      <c r="D85" s="142"/>
      <c r="E85" s="142" t="s">
        <v>381</v>
      </c>
      <c r="F85" s="142" t="s">
        <v>382</v>
      </c>
      <c r="G85" s="142" t="s">
        <v>383</v>
      </c>
      <c r="H85" s="142"/>
      <c r="I85" s="142"/>
      <c r="J85" s="142"/>
      <c r="K85" s="142"/>
      <c r="L85" s="142"/>
      <c r="M85" s="142"/>
      <c r="N85" s="142"/>
      <c r="O85" s="142"/>
      <c r="P85" s="142"/>
      <c r="Q85" s="142"/>
      <c r="R85" s="142"/>
      <c r="S85" s="142"/>
      <c r="T85" s="142"/>
      <c r="U85" s="142"/>
      <c r="V85" s="142"/>
      <c r="W85" s="142"/>
      <c r="X85" s="142"/>
      <c r="Y85" s="142"/>
      <c r="Z85" s="142"/>
      <c r="AA85" s="142"/>
    </row>
    <row r="86" s="120" customFormat="true" ht="29.85" hidden="false" customHeight="false" outlineLevel="0" collapsed="false">
      <c r="A86" s="141" t="s">
        <v>384</v>
      </c>
      <c r="B86" s="142"/>
      <c r="C86" s="142" t="s">
        <v>136</v>
      </c>
      <c r="D86" s="142"/>
      <c r="E86" s="142" t="s">
        <v>385</v>
      </c>
      <c r="F86" s="142" t="s">
        <v>382</v>
      </c>
      <c r="G86" s="142" t="s">
        <v>386</v>
      </c>
      <c r="H86" s="142"/>
      <c r="I86" s="142"/>
      <c r="J86" s="142"/>
      <c r="K86" s="142"/>
      <c r="L86" s="142"/>
      <c r="M86" s="142"/>
      <c r="N86" s="142"/>
      <c r="O86" s="142"/>
      <c r="P86" s="142"/>
      <c r="Q86" s="142"/>
      <c r="R86" s="142"/>
      <c r="S86" s="142"/>
      <c r="T86" s="142"/>
      <c r="U86" s="142"/>
      <c r="V86" s="142"/>
      <c r="W86" s="142"/>
      <c r="X86" s="142"/>
      <c r="Y86" s="142"/>
      <c r="Z86" s="142"/>
      <c r="AA86" s="142"/>
    </row>
    <row r="87" s="120" customFormat="true" ht="15.85" hidden="false" customHeight="false" outlineLevel="0" collapsed="false">
      <c r="A87" s="141" t="s">
        <v>387</v>
      </c>
      <c r="B87" s="142"/>
      <c r="C87" s="142" t="s">
        <v>136</v>
      </c>
      <c r="D87" s="142"/>
      <c r="E87" s="142" t="s">
        <v>388</v>
      </c>
      <c r="F87" s="142"/>
      <c r="G87" s="142" t="s">
        <v>389</v>
      </c>
      <c r="H87" s="142"/>
      <c r="I87" s="142"/>
      <c r="J87" s="142"/>
      <c r="K87" s="142"/>
      <c r="L87" s="142"/>
      <c r="M87" s="142"/>
      <c r="N87" s="142"/>
      <c r="O87" s="142"/>
      <c r="P87" s="142"/>
      <c r="Q87" s="142"/>
      <c r="R87" s="142"/>
      <c r="S87" s="142"/>
      <c r="T87" s="142"/>
      <c r="U87" s="142"/>
      <c r="V87" s="142"/>
      <c r="W87" s="142"/>
      <c r="X87" s="142"/>
      <c r="Y87" s="142"/>
      <c r="Z87" s="142"/>
      <c r="AA87" s="142"/>
    </row>
    <row r="88" s="120" customFormat="true" ht="29.85" hidden="false" customHeight="false" outlineLevel="0" collapsed="false">
      <c r="A88" s="141" t="s">
        <v>390</v>
      </c>
      <c r="B88" s="142"/>
      <c r="C88" s="142" t="s">
        <v>136</v>
      </c>
      <c r="D88" s="142"/>
      <c r="E88" s="142" t="s">
        <v>391</v>
      </c>
      <c r="F88" s="142" t="s">
        <v>392</v>
      </c>
      <c r="G88" s="142" t="s">
        <v>393</v>
      </c>
      <c r="H88" s="142"/>
      <c r="I88" s="142"/>
      <c r="J88" s="142"/>
      <c r="K88" s="142"/>
      <c r="L88" s="142"/>
      <c r="M88" s="142"/>
      <c r="N88" s="142"/>
      <c r="O88" s="142"/>
      <c r="P88" s="142"/>
      <c r="Q88" s="142"/>
      <c r="R88" s="142"/>
      <c r="S88" s="142"/>
      <c r="T88" s="142"/>
      <c r="U88" s="142"/>
      <c r="V88" s="142"/>
      <c r="W88" s="142"/>
      <c r="X88" s="142"/>
      <c r="Y88" s="142"/>
      <c r="Z88" s="142"/>
      <c r="AA88" s="142"/>
    </row>
    <row r="89" s="120" customFormat="true" ht="29.85" hidden="false" customHeight="false" outlineLevel="0" collapsed="false">
      <c r="A89" s="141" t="s">
        <v>394</v>
      </c>
      <c r="B89" s="141"/>
      <c r="C89" s="142" t="s">
        <v>136</v>
      </c>
      <c r="D89" s="142"/>
      <c r="E89" s="142" t="s">
        <v>395</v>
      </c>
      <c r="F89" s="142" t="s">
        <v>396</v>
      </c>
      <c r="G89" s="142" t="s">
        <v>397</v>
      </c>
      <c r="H89" s="142"/>
      <c r="I89" s="142"/>
      <c r="J89" s="142"/>
      <c r="K89" s="142"/>
      <c r="L89" s="142"/>
      <c r="M89" s="142"/>
      <c r="N89" s="142"/>
      <c r="O89" s="142"/>
      <c r="P89" s="142"/>
      <c r="Q89" s="142"/>
      <c r="R89" s="142"/>
      <c r="S89" s="142"/>
      <c r="T89" s="142"/>
      <c r="U89" s="142"/>
      <c r="V89" s="142"/>
      <c r="W89" s="142"/>
      <c r="X89" s="142"/>
      <c r="Y89" s="142"/>
      <c r="Z89" s="142"/>
      <c r="AA89" s="142"/>
    </row>
    <row r="90" s="120" customFormat="true" ht="29.85" hidden="false" customHeight="false" outlineLevel="0" collapsed="false">
      <c r="A90" s="141" t="s">
        <v>398</v>
      </c>
      <c r="B90" s="142"/>
      <c r="C90" s="142" t="s">
        <v>136</v>
      </c>
      <c r="D90" s="142"/>
      <c r="E90" s="142" t="s">
        <v>399</v>
      </c>
      <c r="F90" s="142" t="s">
        <v>400</v>
      </c>
      <c r="G90" s="142" t="s">
        <v>401</v>
      </c>
      <c r="H90" s="142"/>
      <c r="I90" s="142"/>
      <c r="J90" s="142"/>
      <c r="K90" s="142"/>
      <c r="L90" s="142"/>
      <c r="M90" s="142"/>
      <c r="N90" s="142"/>
      <c r="O90" s="142"/>
      <c r="P90" s="142"/>
      <c r="Q90" s="142"/>
      <c r="R90" s="142"/>
      <c r="S90" s="142"/>
      <c r="T90" s="142"/>
      <c r="U90" s="142"/>
      <c r="V90" s="142"/>
      <c r="W90" s="142"/>
      <c r="X90" s="142"/>
      <c r="Y90" s="142"/>
      <c r="Z90" s="142"/>
      <c r="AA90" s="142"/>
    </row>
    <row r="91" s="120" customFormat="true" ht="15.85" hidden="false" customHeight="false" outlineLevel="0" collapsed="false">
      <c r="A91" s="141" t="s">
        <v>402</v>
      </c>
      <c r="B91" s="141"/>
      <c r="C91" s="142" t="s">
        <v>136</v>
      </c>
      <c r="D91" s="142"/>
      <c r="E91" s="142" t="s">
        <v>403</v>
      </c>
      <c r="F91" s="142" t="s">
        <v>404</v>
      </c>
      <c r="G91" s="142" t="s">
        <v>405</v>
      </c>
      <c r="H91" s="142"/>
      <c r="I91" s="142"/>
      <c r="J91" s="142"/>
      <c r="K91" s="142"/>
      <c r="L91" s="142"/>
      <c r="M91" s="142"/>
      <c r="N91" s="142"/>
      <c r="O91" s="142"/>
      <c r="P91" s="142"/>
      <c r="Q91" s="142"/>
      <c r="R91" s="142"/>
      <c r="S91" s="142"/>
      <c r="T91" s="142"/>
      <c r="U91" s="142"/>
      <c r="V91" s="142"/>
      <c r="W91" s="142"/>
      <c r="X91" s="142"/>
      <c r="Y91" s="142"/>
      <c r="Z91" s="142"/>
      <c r="AA91" s="142"/>
    </row>
    <row r="92" s="120" customFormat="true" ht="29.85" hidden="false" customHeight="false" outlineLevel="0" collapsed="false">
      <c r="A92" s="141" t="s">
        <v>406</v>
      </c>
      <c r="B92" s="141"/>
      <c r="C92" s="142" t="s">
        <v>136</v>
      </c>
      <c r="D92" s="142"/>
      <c r="E92" s="142" t="s">
        <v>407</v>
      </c>
      <c r="F92" s="142" t="s">
        <v>408</v>
      </c>
      <c r="G92" s="142" t="s">
        <v>409</v>
      </c>
      <c r="H92" s="142"/>
      <c r="I92" s="142"/>
      <c r="J92" s="142"/>
      <c r="K92" s="142"/>
      <c r="L92" s="142"/>
      <c r="M92" s="142"/>
      <c r="N92" s="142"/>
      <c r="O92" s="142"/>
      <c r="P92" s="142"/>
      <c r="Q92" s="142"/>
      <c r="R92" s="142"/>
      <c r="S92" s="142"/>
      <c r="T92" s="142"/>
      <c r="U92" s="142"/>
      <c r="V92" s="142"/>
      <c r="W92" s="142"/>
      <c r="X92" s="142"/>
      <c r="Y92" s="142"/>
      <c r="Z92" s="142"/>
      <c r="AA92" s="142"/>
    </row>
    <row r="93" s="120" customFormat="true" ht="29.85" hidden="false" customHeight="false" outlineLevel="0" collapsed="false">
      <c r="A93" s="141" t="s">
        <v>410</v>
      </c>
      <c r="B93" s="142"/>
      <c r="C93" s="142" t="s">
        <v>136</v>
      </c>
      <c r="D93" s="142"/>
      <c r="E93" s="142" t="s">
        <v>411</v>
      </c>
      <c r="F93" s="142" t="s">
        <v>412</v>
      </c>
      <c r="G93" s="142" t="s">
        <v>413</v>
      </c>
      <c r="H93" s="142"/>
      <c r="I93" s="142"/>
      <c r="J93" s="142"/>
      <c r="K93" s="142"/>
      <c r="L93" s="142"/>
      <c r="M93" s="142"/>
      <c r="N93" s="142"/>
      <c r="O93" s="142"/>
      <c r="P93" s="142"/>
      <c r="Q93" s="142"/>
      <c r="R93" s="142"/>
      <c r="S93" s="142"/>
      <c r="T93" s="142"/>
      <c r="U93" s="142"/>
      <c r="V93" s="142"/>
      <c r="W93" s="142"/>
      <c r="X93" s="142"/>
      <c r="Y93" s="142"/>
      <c r="Z93" s="142"/>
      <c r="AA93" s="142"/>
    </row>
    <row r="94" s="120" customFormat="true" ht="15.85" hidden="false" customHeight="false" outlineLevel="0" collapsed="false">
      <c r="A94" s="141" t="s">
        <v>414</v>
      </c>
      <c r="B94" s="142"/>
      <c r="C94" s="142" t="s">
        <v>136</v>
      </c>
      <c r="D94" s="142"/>
      <c r="E94" s="142" t="s">
        <v>415</v>
      </c>
      <c r="F94" s="142" t="s">
        <v>416</v>
      </c>
      <c r="G94" s="142" t="s">
        <v>417</v>
      </c>
      <c r="H94" s="142"/>
      <c r="I94" s="142"/>
      <c r="J94" s="142"/>
      <c r="K94" s="142"/>
      <c r="L94" s="142"/>
      <c r="M94" s="142"/>
      <c r="N94" s="142"/>
      <c r="O94" s="142"/>
      <c r="P94" s="142"/>
      <c r="Q94" s="142"/>
      <c r="R94" s="142"/>
      <c r="S94" s="142"/>
      <c r="T94" s="142"/>
      <c r="U94" s="142"/>
      <c r="V94" s="142"/>
      <c r="W94" s="142"/>
      <c r="X94" s="142"/>
      <c r="Y94" s="142"/>
      <c r="Z94" s="142"/>
      <c r="AA94" s="142"/>
    </row>
    <row r="95" s="120" customFormat="true" ht="15.85" hidden="false" customHeight="false" outlineLevel="0" collapsed="false">
      <c r="A95" s="141" t="s">
        <v>418</v>
      </c>
      <c r="B95" s="141"/>
      <c r="C95" s="142" t="s">
        <v>136</v>
      </c>
      <c r="D95" s="142"/>
      <c r="E95" s="142" t="s">
        <v>419</v>
      </c>
      <c r="F95" s="142" t="s">
        <v>420</v>
      </c>
      <c r="G95" s="142" t="s">
        <v>421</v>
      </c>
      <c r="H95" s="142"/>
      <c r="I95" s="142"/>
      <c r="J95" s="142"/>
      <c r="K95" s="142"/>
      <c r="L95" s="142"/>
      <c r="M95" s="142"/>
      <c r="N95" s="142"/>
      <c r="O95" s="142"/>
      <c r="P95" s="142"/>
      <c r="Q95" s="142"/>
      <c r="R95" s="142"/>
      <c r="S95" s="142"/>
      <c r="T95" s="142"/>
      <c r="U95" s="142"/>
      <c r="V95" s="142"/>
      <c r="W95" s="142"/>
      <c r="X95" s="142"/>
      <c r="Y95" s="142"/>
      <c r="Z95" s="142"/>
      <c r="AA95" s="142"/>
    </row>
    <row r="96" s="120" customFormat="true" ht="15.85" hidden="false" customHeight="false" outlineLevel="0" collapsed="false">
      <c r="A96" s="141" t="s">
        <v>422</v>
      </c>
      <c r="B96" s="141"/>
      <c r="C96" s="142" t="s">
        <v>136</v>
      </c>
      <c r="D96" s="142"/>
      <c r="E96" s="142" t="s">
        <v>423</v>
      </c>
      <c r="F96" s="142" t="s">
        <v>424</v>
      </c>
      <c r="G96" s="142" t="s">
        <v>425</v>
      </c>
      <c r="H96" s="142"/>
      <c r="I96" s="142"/>
      <c r="J96" s="142"/>
      <c r="K96" s="142"/>
      <c r="L96" s="142"/>
      <c r="M96" s="142"/>
      <c r="N96" s="142"/>
      <c r="O96" s="142"/>
      <c r="P96" s="142"/>
      <c r="Q96" s="142"/>
      <c r="R96" s="142"/>
      <c r="S96" s="142"/>
      <c r="T96" s="142"/>
      <c r="U96" s="142"/>
      <c r="V96" s="142"/>
      <c r="W96" s="142"/>
      <c r="X96" s="142"/>
      <c r="Y96" s="142"/>
      <c r="Z96" s="142"/>
      <c r="AA96" s="142"/>
    </row>
    <row r="97" s="120" customFormat="true" ht="15.85" hidden="false" customHeight="false" outlineLevel="0" collapsed="false">
      <c r="A97" s="141" t="s">
        <v>426</v>
      </c>
      <c r="B97" s="142"/>
      <c r="C97" s="142" t="s">
        <v>136</v>
      </c>
      <c r="D97" s="142"/>
      <c r="E97" s="142" t="s">
        <v>427</v>
      </c>
      <c r="F97" s="142" t="s">
        <v>428</v>
      </c>
      <c r="G97" s="142" t="s">
        <v>429</v>
      </c>
      <c r="H97" s="142"/>
      <c r="I97" s="142"/>
      <c r="J97" s="142"/>
      <c r="K97" s="142"/>
      <c r="L97" s="142"/>
      <c r="M97" s="142"/>
      <c r="N97" s="142"/>
      <c r="O97" s="142"/>
      <c r="P97" s="142"/>
      <c r="Q97" s="142"/>
      <c r="R97" s="142"/>
      <c r="S97" s="142"/>
      <c r="T97" s="142"/>
      <c r="U97" s="142"/>
      <c r="V97" s="142"/>
      <c r="W97" s="142"/>
      <c r="X97" s="142"/>
      <c r="Y97" s="142"/>
      <c r="Z97" s="142"/>
      <c r="AA97" s="142"/>
    </row>
    <row r="98" s="120" customFormat="true" ht="15.85" hidden="false" customHeight="false" outlineLevel="0" collapsed="false">
      <c r="A98" s="141" t="s">
        <v>430</v>
      </c>
      <c r="B98" s="141"/>
      <c r="C98" s="142" t="s">
        <v>136</v>
      </c>
      <c r="D98" s="142"/>
      <c r="E98" s="142" t="s">
        <v>431</v>
      </c>
      <c r="F98" s="142" t="s">
        <v>432</v>
      </c>
      <c r="G98" s="142" t="s">
        <v>433</v>
      </c>
      <c r="H98" s="142"/>
      <c r="I98" s="142"/>
      <c r="J98" s="142"/>
      <c r="K98" s="142"/>
      <c r="L98" s="142"/>
      <c r="M98" s="142"/>
      <c r="N98" s="142"/>
      <c r="O98" s="142"/>
      <c r="P98" s="142"/>
      <c r="Q98" s="142"/>
      <c r="R98" s="142"/>
      <c r="S98" s="142"/>
      <c r="T98" s="142"/>
      <c r="U98" s="142"/>
      <c r="V98" s="142"/>
      <c r="W98" s="142"/>
      <c r="X98" s="142"/>
      <c r="Y98" s="142"/>
      <c r="Z98" s="142"/>
      <c r="AA98" s="142"/>
    </row>
    <row r="99" s="120" customFormat="true" ht="15.85" hidden="false" customHeight="false" outlineLevel="0" collapsed="false">
      <c r="A99" s="141" t="s">
        <v>434</v>
      </c>
      <c r="B99" s="141"/>
      <c r="C99" s="142" t="s">
        <v>136</v>
      </c>
      <c r="D99" s="142"/>
      <c r="E99" s="142" t="s">
        <v>435</v>
      </c>
      <c r="F99" s="142" t="s">
        <v>436</v>
      </c>
      <c r="G99" s="142" t="s">
        <v>437</v>
      </c>
      <c r="H99" s="142"/>
      <c r="I99" s="142"/>
      <c r="J99" s="142"/>
      <c r="K99" s="142"/>
      <c r="L99" s="142"/>
      <c r="M99" s="142"/>
      <c r="N99" s="142"/>
      <c r="O99" s="142"/>
      <c r="P99" s="142"/>
      <c r="Q99" s="142"/>
      <c r="R99" s="142"/>
      <c r="S99" s="142"/>
      <c r="T99" s="142"/>
      <c r="U99" s="142"/>
      <c r="V99" s="142"/>
      <c r="W99" s="142"/>
      <c r="X99" s="142"/>
      <c r="Y99" s="142"/>
      <c r="Z99" s="142"/>
      <c r="AA99" s="142"/>
    </row>
    <row r="100" s="120" customFormat="true" ht="15.85" hidden="false" customHeight="false" outlineLevel="0" collapsed="false">
      <c r="A100" s="141" t="s">
        <v>438</v>
      </c>
      <c r="B100" s="142"/>
      <c r="C100" s="142" t="s">
        <v>136</v>
      </c>
      <c r="D100" s="142"/>
      <c r="E100" s="142" t="s">
        <v>439</v>
      </c>
      <c r="F100" s="142" t="s">
        <v>440</v>
      </c>
      <c r="G100" s="142" t="s">
        <v>441</v>
      </c>
      <c r="H100" s="142"/>
      <c r="I100" s="142"/>
      <c r="J100" s="142"/>
      <c r="K100" s="142"/>
      <c r="L100" s="142"/>
      <c r="M100" s="142"/>
      <c r="N100" s="142"/>
      <c r="O100" s="142"/>
      <c r="P100" s="142"/>
      <c r="Q100" s="142"/>
      <c r="R100" s="142"/>
      <c r="S100" s="142"/>
      <c r="T100" s="142"/>
      <c r="U100" s="142"/>
      <c r="V100" s="142"/>
      <c r="W100" s="142"/>
      <c r="X100" s="142"/>
      <c r="Y100" s="142"/>
      <c r="Z100" s="142"/>
      <c r="AA100" s="142"/>
    </row>
    <row r="101" s="120" customFormat="true" ht="15.85" hidden="false" customHeight="false" outlineLevel="0" collapsed="false">
      <c r="A101" s="141" t="s">
        <v>442</v>
      </c>
      <c r="B101" s="142"/>
      <c r="C101" s="142" t="s">
        <v>136</v>
      </c>
      <c r="D101" s="142"/>
      <c r="E101" s="142" t="s">
        <v>443</v>
      </c>
      <c r="F101" s="142" t="s">
        <v>444</v>
      </c>
      <c r="G101" s="142" t="s">
        <v>445</v>
      </c>
      <c r="H101" s="142"/>
      <c r="I101" s="142"/>
      <c r="J101" s="142"/>
      <c r="K101" s="142"/>
      <c r="L101" s="142"/>
      <c r="M101" s="142"/>
      <c r="N101" s="142"/>
      <c r="O101" s="142"/>
      <c r="P101" s="142"/>
      <c r="Q101" s="142"/>
      <c r="R101" s="142"/>
      <c r="S101" s="142"/>
      <c r="T101" s="142"/>
      <c r="U101" s="142"/>
      <c r="V101" s="142"/>
      <c r="W101" s="142"/>
      <c r="X101" s="142"/>
      <c r="Y101" s="142"/>
      <c r="Z101" s="142"/>
      <c r="AA101" s="142"/>
    </row>
    <row r="102" s="120" customFormat="true" ht="15.85" hidden="false" customHeight="false" outlineLevel="0" collapsed="false">
      <c r="A102" s="141" t="s">
        <v>446</v>
      </c>
      <c r="B102" s="141"/>
      <c r="C102" s="142" t="s">
        <v>136</v>
      </c>
      <c r="D102" s="142"/>
      <c r="E102" s="142" t="s">
        <v>447</v>
      </c>
      <c r="F102" s="142" t="s">
        <v>448</v>
      </c>
      <c r="G102" s="142" t="s">
        <v>449</v>
      </c>
      <c r="H102" s="142"/>
      <c r="I102" s="142"/>
      <c r="J102" s="142"/>
      <c r="K102" s="142"/>
      <c r="L102" s="142"/>
      <c r="M102" s="142"/>
      <c r="N102" s="142"/>
      <c r="O102" s="142"/>
      <c r="P102" s="142"/>
      <c r="Q102" s="142"/>
      <c r="R102" s="142"/>
      <c r="S102" s="142"/>
      <c r="T102" s="142"/>
      <c r="U102" s="142"/>
      <c r="V102" s="142"/>
      <c r="W102" s="142"/>
      <c r="X102" s="142"/>
      <c r="Y102" s="142"/>
      <c r="Z102" s="142"/>
      <c r="AA102" s="142"/>
    </row>
    <row r="103" s="120" customFormat="true" ht="15.85" hidden="false" customHeight="false" outlineLevel="0" collapsed="false">
      <c r="A103" s="141" t="s">
        <v>450</v>
      </c>
      <c r="B103" s="141"/>
      <c r="C103" s="142" t="s">
        <v>136</v>
      </c>
      <c r="D103" s="142"/>
      <c r="E103" s="142" t="s">
        <v>451</v>
      </c>
      <c r="F103" s="142"/>
      <c r="G103" s="142" t="s">
        <v>449</v>
      </c>
      <c r="H103" s="142"/>
      <c r="I103" s="142"/>
      <c r="J103" s="142"/>
      <c r="K103" s="142"/>
      <c r="L103" s="142"/>
      <c r="M103" s="142"/>
      <c r="N103" s="142"/>
      <c r="O103" s="142"/>
      <c r="P103" s="142"/>
      <c r="Q103" s="142"/>
      <c r="R103" s="142"/>
      <c r="S103" s="142"/>
      <c r="T103" s="142"/>
      <c r="U103" s="142"/>
      <c r="V103" s="142"/>
      <c r="W103" s="142"/>
      <c r="X103" s="142"/>
      <c r="Y103" s="142"/>
      <c r="Z103" s="142"/>
      <c r="AA103" s="142"/>
    </row>
    <row r="104" s="120" customFormat="true" ht="15.85" hidden="false" customHeight="false" outlineLevel="0" collapsed="false">
      <c r="A104" s="141" t="s">
        <v>452</v>
      </c>
      <c r="B104" s="142"/>
      <c r="C104" s="142" t="s">
        <v>136</v>
      </c>
      <c r="D104" s="142"/>
      <c r="E104" s="142" t="s">
        <v>453</v>
      </c>
      <c r="F104" s="142" t="s">
        <v>454</v>
      </c>
      <c r="G104" s="142" t="s">
        <v>455</v>
      </c>
      <c r="H104" s="142"/>
      <c r="I104" s="142"/>
      <c r="J104" s="142"/>
      <c r="K104" s="142"/>
      <c r="L104" s="142"/>
      <c r="M104" s="142"/>
      <c r="N104" s="142"/>
      <c r="O104" s="142"/>
      <c r="P104" s="142"/>
      <c r="Q104" s="142"/>
      <c r="R104" s="142"/>
      <c r="S104" s="142"/>
      <c r="T104" s="142"/>
      <c r="U104" s="142"/>
      <c r="V104" s="142"/>
      <c r="W104" s="142"/>
      <c r="X104" s="142"/>
      <c r="Y104" s="142"/>
      <c r="Z104" s="142"/>
      <c r="AA104" s="142"/>
    </row>
    <row r="105" s="120" customFormat="true" ht="29.85" hidden="false" customHeight="false" outlineLevel="0" collapsed="false">
      <c r="A105" s="141" t="s">
        <v>456</v>
      </c>
      <c r="B105" s="142"/>
      <c r="C105" s="142" t="s">
        <v>136</v>
      </c>
      <c r="D105" s="142"/>
      <c r="E105" s="142" t="s">
        <v>457</v>
      </c>
      <c r="F105" s="142" t="s">
        <v>454</v>
      </c>
      <c r="G105" s="142" t="s">
        <v>458</v>
      </c>
      <c r="H105" s="142"/>
      <c r="I105" s="142"/>
      <c r="J105" s="142"/>
      <c r="K105" s="142"/>
      <c r="L105" s="142"/>
      <c r="M105" s="142"/>
      <c r="N105" s="142"/>
      <c r="O105" s="142"/>
      <c r="P105" s="142"/>
      <c r="Q105" s="142"/>
      <c r="R105" s="142"/>
      <c r="S105" s="142"/>
      <c r="T105" s="142"/>
      <c r="U105" s="142"/>
      <c r="V105" s="142"/>
      <c r="W105" s="142"/>
      <c r="X105" s="142"/>
      <c r="Y105" s="142"/>
      <c r="Z105" s="142"/>
      <c r="AA105" s="142"/>
    </row>
    <row r="106" s="120" customFormat="true" ht="15.85" hidden="false" customHeight="false" outlineLevel="0" collapsed="false">
      <c r="A106" s="141" t="s">
        <v>459</v>
      </c>
      <c r="B106" s="141"/>
      <c r="C106" s="142" t="s">
        <v>136</v>
      </c>
      <c r="D106" s="142"/>
      <c r="E106" s="142" t="s">
        <v>460</v>
      </c>
      <c r="F106" s="142" t="s">
        <v>461</v>
      </c>
      <c r="G106" s="142" t="s">
        <v>462</v>
      </c>
      <c r="H106" s="142"/>
      <c r="I106" s="142"/>
      <c r="J106" s="142"/>
      <c r="K106" s="142"/>
      <c r="L106" s="142"/>
      <c r="M106" s="142"/>
      <c r="N106" s="142"/>
      <c r="O106" s="142"/>
      <c r="P106" s="142"/>
      <c r="Q106" s="142"/>
      <c r="R106" s="142"/>
      <c r="S106" s="142"/>
      <c r="T106" s="142"/>
      <c r="U106" s="142"/>
      <c r="V106" s="142"/>
      <c r="W106" s="142"/>
      <c r="X106" s="142"/>
      <c r="Y106" s="142"/>
      <c r="Z106" s="142"/>
      <c r="AA106" s="142"/>
    </row>
    <row r="107" s="120" customFormat="true" ht="15.85" hidden="false" customHeight="false" outlineLevel="0" collapsed="false">
      <c r="A107" s="141" t="s">
        <v>463</v>
      </c>
      <c r="B107" s="141"/>
      <c r="C107" s="142" t="s">
        <v>136</v>
      </c>
      <c r="D107" s="142"/>
      <c r="E107" s="142" t="s">
        <v>464</v>
      </c>
      <c r="F107" s="142" t="s">
        <v>465</v>
      </c>
      <c r="G107" s="142" t="s">
        <v>466</v>
      </c>
      <c r="H107" s="142"/>
      <c r="I107" s="142"/>
      <c r="J107" s="142"/>
      <c r="K107" s="142"/>
      <c r="L107" s="142"/>
      <c r="M107" s="142"/>
      <c r="N107" s="142"/>
      <c r="O107" s="142"/>
      <c r="P107" s="142"/>
      <c r="Q107" s="142"/>
      <c r="R107" s="142"/>
      <c r="S107" s="142"/>
      <c r="T107" s="142"/>
      <c r="U107" s="142"/>
      <c r="V107" s="142"/>
      <c r="W107" s="142"/>
      <c r="X107" s="142"/>
      <c r="Y107" s="142"/>
      <c r="Z107" s="142"/>
      <c r="AA107" s="142"/>
    </row>
    <row r="108" s="120" customFormat="true" ht="15.85" hidden="false" customHeight="false" outlineLevel="0" collapsed="false">
      <c r="A108" s="141" t="s">
        <v>467</v>
      </c>
      <c r="B108" s="141"/>
      <c r="C108" s="142" t="s">
        <v>136</v>
      </c>
      <c r="D108" s="142"/>
      <c r="E108" s="142" t="s">
        <v>468</v>
      </c>
      <c r="F108" s="142" t="s">
        <v>469</v>
      </c>
      <c r="G108" s="142" t="s">
        <v>470</v>
      </c>
      <c r="H108" s="142"/>
      <c r="I108" s="142"/>
      <c r="J108" s="142"/>
      <c r="K108" s="142"/>
      <c r="L108" s="142"/>
      <c r="M108" s="142"/>
      <c r="N108" s="142"/>
      <c r="O108" s="142"/>
      <c r="P108" s="142"/>
      <c r="Q108" s="142"/>
      <c r="R108" s="142"/>
      <c r="S108" s="142"/>
      <c r="T108" s="142"/>
      <c r="U108" s="142"/>
      <c r="V108" s="142"/>
      <c r="W108" s="142"/>
      <c r="X108" s="142"/>
      <c r="Y108" s="142"/>
      <c r="Z108" s="142"/>
      <c r="AA108" s="142"/>
    </row>
    <row r="109" s="120" customFormat="true" ht="29.85" hidden="false" customHeight="false" outlineLevel="0" collapsed="false">
      <c r="A109" s="141" t="s">
        <v>471</v>
      </c>
      <c r="B109" s="142"/>
      <c r="C109" s="142" t="s">
        <v>136</v>
      </c>
      <c r="D109" s="142"/>
      <c r="E109" s="142" t="s">
        <v>472</v>
      </c>
      <c r="F109" s="142"/>
      <c r="G109" s="142" t="s">
        <v>473</v>
      </c>
      <c r="H109" s="142"/>
      <c r="I109" s="142"/>
      <c r="J109" s="142"/>
      <c r="K109" s="142"/>
      <c r="L109" s="142"/>
      <c r="M109" s="142"/>
      <c r="N109" s="142"/>
      <c r="O109" s="142"/>
      <c r="P109" s="142"/>
      <c r="Q109" s="142"/>
      <c r="R109" s="142"/>
      <c r="S109" s="142"/>
      <c r="T109" s="142"/>
      <c r="U109" s="142"/>
      <c r="V109" s="142"/>
      <c r="W109" s="142"/>
      <c r="X109" s="142"/>
      <c r="Y109" s="142"/>
      <c r="Z109" s="142"/>
      <c r="AA109" s="142"/>
    </row>
    <row r="110" s="120" customFormat="true" ht="29.85" hidden="false" customHeight="false" outlineLevel="0" collapsed="false">
      <c r="A110" s="141" t="s">
        <v>474</v>
      </c>
      <c r="B110" s="141"/>
      <c r="C110" s="142" t="s">
        <v>136</v>
      </c>
      <c r="D110" s="142"/>
      <c r="E110" s="142" t="s">
        <v>475</v>
      </c>
      <c r="F110" s="142"/>
      <c r="G110" s="142" t="s">
        <v>476</v>
      </c>
      <c r="H110" s="142"/>
      <c r="I110" s="142"/>
      <c r="J110" s="142"/>
      <c r="K110" s="142"/>
      <c r="L110" s="142"/>
      <c r="M110" s="142"/>
      <c r="N110" s="142"/>
      <c r="O110" s="142"/>
      <c r="P110" s="142"/>
      <c r="Q110" s="142"/>
      <c r="R110" s="142"/>
      <c r="S110" s="142"/>
      <c r="T110" s="142"/>
      <c r="U110" s="142"/>
      <c r="V110" s="142"/>
      <c r="W110" s="142"/>
      <c r="X110" s="142"/>
      <c r="Y110" s="142"/>
      <c r="Z110" s="142"/>
      <c r="AA110" s="142"/>
    </row>
    <row r="111" s="120" customFormat="true" ht="29.85" hidden="false" customHeight="false" outlineLevel="0" collapsed="false">
      <c r="A111" s="141" t="s">
        <v>477</v>
      </c>
      <c r="B111" s="142"/>
      <c r="C111" s="142" t="s">
        <v>136</v>
      </c>
      <c r="D111" s="142"/>
      <c r="E111" s="142" t="s">
        <v>478</v>
      </c>
      <c r="F111" s="142"/>
      <c r="G111" s="142" t="s">
        <v>479</v>
      </c>
      <c r="H111" s="142"/>
      <c r="I111" s="142"/>
      <c r="J111" s="142"/>
      <c r="K111" s="142"/>
      <c r="L111" s="142"/>
      <c r="M111" s="142"/>
      <c r="N111" s="142"/>
      <c r="O111" s="142"/>
      <c r="P111" s="142"/>
      <c r="Q111" s="142"/>
      <c r="R111" s="142"/>
      <c r="S111" s="142"/>
      <c r="T111" s="142"/>
      <c r="U111" s="142"/>
      <c r="V111" s="142"/>
      <c r="W111" s="142"/>
      <c r="X111" s="142"/>
      <c r="Y111" s="142"/>
      <c r="Z111" s="142"/>
      <c r="AA111" s="142"/>
    </row>
    <row r="112" s="120" customFormat="true" ht="15.85" hidden="false" customHeight="false" outlineLevel="0" collapsed="false">
      <c r="A112" s="141" t="s">
        <v>480</v>
      </c>
      <c r="B112" s="142"/>
      <c r="C112" s="142" t="s">
        <v>136</v>
      </c>
      <c r="D112" s="142"/>
      <c r="E112" s="142" t="s">
        <v>481</v>
      </c>
      <c r="F112" s="142" t="s">
        <v>482</v>
      </c>
      <c r="G112" s="142" t="s">
        <v>483</v>
      </c>
      <c r="H112" s="142"/>
      <c r="I112" s="142"/>
      <c r="J112" s="142"/>
      <c r="K112" s="142"/>
      <c r="L112" s="142"/>
      <c r="M112" s="142"/>
      <c r="N112" s="142"/>
      <c r="O112" s="142"/>
      <c r="P112" s="142"/>
      <c r="Q112" s="142"/>
      <c r="R112" s="142"/>
      <c r="S112" s="142"/>
      <c r="T112" s="142"/>
      <c r="U112" s="142"/>
      <c r="V112" s="142"/>
      <c r="W112" s="142"/>
      <c r="X112" s="142"/>
      <c r="Y112" s="142"/>
      <c r="Z112" s="142"/>
      <c r="AA112" s="142"/>
    </row>
    <row r="113" s="120" customFormat="true" ht="29.85" hidden="false" customHeight="false" outlineLevel="0" collapsed="false">
      <c r="A113" s="141" t="s">
        <v>484</v>
      </c>
      <c r="B113" s="141"/>
      <c r="C113" s="142" t="s">
        <v>136</v>
      </c>
      <c r="D113" s="142"/>
      <c r="E113" s="142" t="s">
        <v>485</v>
      </c>
      <c r="F113" s="142"/>
      <c r="G113" s="142" t="s">
        <v>486</v>
      </c>
      <c r="H113" s="142"/>
      <c r="I113" s="142"/>
      <c r="J113" s="142"/>
      <c r="K113" s="142"/>
      <c r="L113" s="142"/>
      <c r="M113" s="142"/>
      <c r="N113" s="142"/>
      <c r="O113" s="142"/>
      <c r="P113" s="142"/>
      <c r="Q113" s="142"/>
      <c r="R113" s="142"/>
      <c r="S113" s="142"/>
      <c r="T113" s="142"/>
      <c r="U113" s="142"/>
      <c r="V113" s="142"/>
      <c r="W113" s="142"/>
      <c r="X113" s="142"/>
      <c r="Y113" s="142"/>
      <c r="Z113" s="142"/>
      <c r="AA113" s="142"/>
    </row>
    <row r="114" s="120" customFormat="true" ht="15.85" hidden="false" customHeight="false" outlineLevel="0" collapsed="false">
      <c r="A114" s="141" t="s">
        <v>487</v>
      </c>
      <c r="B114" s="142"/>
      <c r="C114" s="142" t="s">
        <v>136</v>
      </c>
      <c r="D114" s="142"/>
      <c r="E114" s="142" t="s">
        <v>488</v>
      </c>
      <c r="F114" s="142" t="s">
        <v>489</v>
      </c>
      <c r="G114" s="142" t="s">
        <v>490</v>
      </c>
      <c r="H114" s="142"/>
      <c r="I114" s="142"/>
      <c r="J114" s="142"/>
      <c r="K114" s="142"/>
      <c r="L114" s="142"/>
      <c r="M114" s="142"/>
      <c r="N114" s="142"/>
      <c r="O114" s="142"/>
      <c r="P114" s="142"/>
      <c r="Q114" s="142"/>
      <c r="R114" s="142"/>
      <c r="S114" s="142"/>
      <c r="T114" s="142"/>
      <c r="U114" s="142"/>
      <c r="V114" s="142"/>
      <c r="W114" s="142"/>
      <c r="X114" s="142"/>
      <c r="Y114" s="142"/>
      <c r="Z114" s="142"/>
      <c r="AA114" s="142"/>
    </row>
    <row r="115" s="120" customFormat="true" ht="15.85" hidden="false" customHeight="false" outlineLevel="0" collapsed="false">
      <c r="A115" s="141" t="s">
        <v>491</v>
      </c>
      <c r="B115" s="142"/>
      <c r="C115" s="142" t="s">
        <v>136</v>
      </c>
      <c r="D115" s="142"/>
      <c r="E115" s="142" t="s">
        <v>492</v>
      </c>
      <c r="F115" s="142" t="s">
        <v>493</v>
      </c>
      <c r="G115" s="142" t="s">
        <v>494</v>
      </c>
      <c r="H115" s="142"/>
      <c r="I115" s="142"/>
      <c r="J115" s="142"/>
      <c r="K115" s="142"/>
      <c r="L115" s="142"/>
      <c r="M115" s="142"/>
      <c r="N115" s="142"/>
      <c r="O115" s="142"/>
      <c r="P115" s="142"/>
      <c r="Q115" s="142"/>
      <c r="R115" s="142"/>
      <c r="S115" s="142"/>
      <c r="T115" s="142"/>
      <c r="U115" s="142"/>
      <c r="V115" s="142"/>
      <c r="W115" s="142"/>
      <c r="X115" s="142"/>
      <c r="Y115" s="142"/>
      <c r="Z115" s="142"/>
      <c r="AA115" s="142"/>
    </row>
    <row r="116" s="120" customFormat="true" ht="15.85" hidden="false" customHeight="false" outlineLevel="0" collapsed="false">
      <c r="A116" s="141" t="s">
        <v>495</v>
      </c>
      <c r="B116" s="141"/>
      <c r="C116" s="142" t="s">
        <v>136</v>
      </c>
      <c r="D116" s="142"/>
      <c r="E116" s="142" t="s">
        <v>496</v>
      </c>
      <c r="F116" s="142" t="s">
        <v>497</v>
      </c>
      <c r="G116" s="142" t="s">
        <v>498</v>
      </c>
      <c r="H116" s="142"/>
      <c r="I116" s="142"/>
      <c r="J116" s="142"/>
      <c r="K116" s="142"/>
      <c r="L116" s="142"/>
      <c r="M116" s="142"/>
      <c r="N116" s="142"/>
      <c r="O116" s="142"/>
      <c r="P116" s="142"/>
      <c r="Q116" s="142"/>
      <c r="R116" s="142"/>
      <c r="S116" s="142"/>
      <c r="T116" s="142"/>
      <c r="U116" s="142"/>
      <c r="V116" s="142"/>
      <c r="W116" s="142"/>
      <c r="X116" s="142"/>
      <c r="Y116" s="142"/>
      <c r="Z116" s="142"/>
      <c r="AA116" s="142"/>
    </row>
    <row r="117" s="120" customFormat="true" ht="15.85" hidden="false" customHeight="false" outlineLevel="0" collapsed="false">
      <c r="A117" s="141" t="s">
        <v>499</v>
      </c>
      <c r="B117" s="141" t="s">
        <v>138</v>
      </c>
      <c r="C117" s="142" t="s">
        <v>136</v>
      </c>
      <c r="D117" s="142" t="s">
        <v>139</v>
      </c>
      <c r="E117" s="142" t="s">
        <v>500</v>
      </c>
      <c r="F117" s="142" t="s">
        <v>501</v>
      </c>
      <c r="G117" s="142" t="s">
        <v>502</v>
      </c>
      <c r="H117" s="142"/>
      <c r="I117" s="142"/>
      <c r="J117" s="142"/>
      <c r="K117" s="142"/>
      <c r="L117" s="142"/>
      <c r="M117" s="142"/>
      <c r="N117" s="142"/>
      <c r="O117" s="142"/>
      <c r="P117" s="142"/>
      <c r="Q117" s="142"/>
      <c r="R117" s="142"/>
      <c r="S117" s="142"/>
      <c r="T117" s="142"/>
      <c r="U117" s="142"/>
      <c r="V117" s="142"/>
      <c r="W117" s="142"/>
      <c r="X117" s="142"/>
      <c r="Y117" s="142"/>
      <c r="Z117" s="142"/>
      <c r="AA117" s="142"/>
    </row>
    <row r="118" s="120" customFormat="true" ht="29.85" hidden="false" customHeight="false" outlineLevel="0" collapsed="false">
      <c r="A118" s="141" t="s">
        <v>503</v>
      </c>
      <c r="B118" s="141"/>
      <c r="C118" s="142" t="s">
        <v>136</v>
      </c>
      <c r="D118" s="142"/>
      <c r="E118" s="142" t="s">
        <v>504</v>
      </c>
      <c r="F118" s="142" t="s">
        <v>505</v>
      </c>
      <c r="G118" s="142" t="s">
        <v>506</v>
      </c>
      <c r="H118" s="142"/>
      <c r="I118" s="142"/>
      <c r="J118" s="142"/>
      <c r="K118" s="142"/>
      <c r="L118" s="142"/>
      <c r="M118" s="142"/>
      <c r="N118" s="142"/>
      <c r="O118" s="142"/>
      <c r="P118" s="142"/>
      <c r="Q118" s="142"/>
      <c r="R118" s="142"/>
      <c r="S118" s="142"/>
      <c r="T118" s="142"/>
      <c r="U118" s="142"/>
      <c r="V118" s="142"/>
      <c r="W118" s="142"/>
      <c r="X118" s="142"/>
      <c r="Y118" s="142"/>
      <c r="Z118" s="142"/>
      <c r="AA118" s="142"/>
    </row>
    <row r="119" s="120" customFormat="true" ht="29.85" hidden="false" customHeight="false" outlineLevel="0" collapsed="false">
      <c r="A119" s="141" t="s">
        <v>507</v>
      </c>
      <c r="B119" s="142"/>
      <c r="C119" s="142" t="s">
        <v>136</v>
      </c>
      <c r="D119" s="142"/>
      <c r="E119" s="142" t="s">
        <v>508</v>
      </c>
      <c r="F119" s="142" t="s">
        <v>509</v>
      </c>
      <c r="G119" s="142" t="s">
        <v>510</v>
      </c>
      <c r="H119" s="142"/>
      <c r="I119" s="142"/>
      <c r="J119" s="142"/>
      <c r="K119" s="142"/>
      <c r="L119" s="142"/>
      <c r="M119" s="142"/>
      <c r="N119" s="142"/>
      <c r="O119" s="142"/>
      <c r="P119" s="142"/>
      <c r="Q119" s="142"/>
      <c r="R119" s="142"/>
      <c r="S119" s="142"/>
      <c r="T119" s="142"/>
      <c r="U119" s="142"/>
      <c r="V119" s="142"/>
      <c r="W119" s="142"/>
      <c r="X119" s="142"/>
      <c r="Y119" s="142"/>
      <c r="Z119" s="142"/>
      <c r="AA119" s="142"/>
    </row>
    <row r="120" s="120" customFormat="true" ht="29.85" hidden="false" customHeight="false" outlineLevel="0" collapsed="false">
      <c r="A120" s="141" t="s">
        <v>511</v>
      </c>
      <c r="B120" s="142"/>
      <c r="C120" s="142" t="s">
        <v>136</v>
      </c>
      <c r="D120" s="142"/>
      <c r="E120" s="142" t="s">
        <v>512</v>
      </c>
      <c r="F120" s="142" t="s">
        <v>513</v>
      </c>
      <c r="G120" s="142" t="s">
        <v>514</v>
      </c>
      <c r="H120" s="142"/>
      <c r="I120" s="142"/>
      <c r="J120" s="142"/>
      <c r="K120" s="142"/>
      <c r="L120" s="142"/>
      <c r="M120" s="142"/>
      <c r="N120" s="142"/>
      <c r="O120" s="142"/>
      <c r="P120" s="142"/>
      <c r="Q120" s="142"/>
      <c r="R120" s="142"/>
      <c r="S120" s="142"/>
      <c r="T120" s="142"/>
      <c r="U120" s="142"/>
      <c r="V120" s="142"/>
      <c r="W120" s="142"/>
      <c r="X120" s="142"/>
      <c r="Y120" s="142"/>
      <c r="Z120" s="142"/>
      <c r="AA120" s="142"/>
    </row>
    <row r="121" s="120" customFormat="true" ht="29.85" hidden="false" customHeight="false" outlineLevel="0" collapsed="false">
      <c r="A121" s="141" t="s">
        <v>515</v>
      </c>
      <c r="B121" s="141"/>
      <c r="C121" s="142" t="s">
        <v>136</v>
      </c>
      <c r="D121" s="142"/>
      <c r="E121" s="142" t="s">
        <v>516</v>
      </c>
      <c r="F121" s="142" t="s">
        <v>517</v>
      </c>
      <c r="G121" s="142" t="s">
        <v>518</v>
      </c>
      <c r="H121" s="142"/>
      <c r="I121" s="142"/>
      <c r="J121" s="142"/>
      <c r="K121" s="142"/>
      <c r="L121" s="142"/>
      <c r="M121" s="142"/>
      <c r="N121" s="142"/>
      <c r="O121" s="142"/>
      <c r="P121" s="142"/>
      <c r="Q121" s="142"/>
      <c r="R121" s="142"/>
      <c r="S121" s="142"/>
      <c r="T121" s="142"/>
      <c r="U121" s="142"/>
      <c r="V121" s="142"/>
      <c r="W121" s="142"/>
      <c r="X121" s="142"/>
      <c r="Y121" s="142"/>
      <c r="Z121" s="142"/>
      <c r="AA121" s="142"/>
    </row>
    <row r="122" s="120" customFormat="true" ht="29.85" hidden="false" customHeight="false" outlineLevel="0" collapsed="false">
      <c r="A122" s="141" t="s">
        <v>519</v>
      </c>
      <c r="B122" s="141"/>
      <c r="C122" s="142" t="s">
        <v>136</v>
      </c>
      <c r="D122" s="142"/>
      <c r="E122" s="142" t="s">
        <v>520</v>
      </c>
      <c r="F122" s="142" t="s">
        <v>521</v>
      </c>
      <c r="G122" s="142" t="s">
        <v>522</v>
      </c>
      <c r="H122" s="142"/>
      <c r="I122" s="142"/>
      <c r="J122" s="142"/>
      <c r="K122" s="142"/>
      <c r="L122" s="142"/>
      <c r="M122" s="142"/>
      <c r="N122" s="142"/>
      <c r="O122" s="142"/>
      <c r="P122" s="142"/>
      <c r="Q122" s="142"/>
      <c r="R122" s="142"/>
      <c r="S122" s="142"/>
      <c r="T122" s="142"/>
      <c r="U122" s="142"/>
      <c r="V122" s="142"/>
      <c r="W122" s="142"/>
      <c r="X122" s="142"/>
      <c r="Y122" s="142"/>
      <c r="Z122" s="142"/>
      <c r="AA122" s="142"/>
    </row>
    <row r="123" s="120" customFormat="true" ht="29.85" hidden="false" customHeight="false" outlineLevel="0" collapsed="false">
      <c r="A123" s="141" t="s">
        <v>523</v>
      </c>
      <c r="B123" s="141"/>
      <c r="C123" s="142" t="s">
        <v>136</v>
      </c>
      <c r="D123" s="142"/>
      <c r="E123" s="142" t="s">
        <v>524</v>
      </c>
      <c r="F123" s="142" t="s">
        <v>525</v>
      </c>
      <c r="G123" s="142" t="s">
        <v>526</v>
      </c>
      <c r="H123" s="142"/>
      <c r="I123" s="142"/>
      <c r="J123" s="142"/>
      <c r="K123" s="142"/>
      <c r="L123" s="142"/>
      <c r="M123" s="142"/>
      <c r="N123" s="142"/>
      <c r="O123" s="142"/>
      <c r="P123" s="142"/>
      <c r="Q123" s="142"/>
      <c r="R123" s="142"/>
      <c r="S123" s="142"/>
      <c r="T123" s="142"/>
      <c r="U123" s="142"/>
      <c r="V123" s="142"/>
      <c r="W123" s="142"/>
      <c r="X123" s="142"/>
      <c r="Y123" s="142"/>
      <c r="Z123" s="142"/>
      <c r="AA123" s="142"/>
    </row>
    <row r="124" s="120" customFormat="true" ht="15.85" hidden="false" customHeight="false" outlineLevel="0" collapsed="false">
      <c r="A124" s="141" t="s">
        <v>527</v>
      </c>
      <c r="B124" s="142"/>
      <c r="C124" s="142" t="s">
        <v>136</v>
      </c>
      <c r="D124" s="142"/>
      <c r="E124" s="142" t="s">
        <v>528</v>
      </c>
      <c r="F124" s="142" t="s">
        <v>529</v>
      </c>
      <c r="G124" s="142" t="s">
        <v>530</v>
      </c>
      <c r="H124" s="142"/>
      <c r="I124" s="142"/>
      <c r="J124" s="142"/>
      <c r="K124" s="142"/>
      <c r="L124" s="142"/>
      <c r="M124" s="142"/>
      <c r="N124" s="142"/>
      <c r="O124" s="142"/>
      <c r="P124" s="142"/>
      <c r="Q124" s="142"/>
      <c r="R124" s="142"/>
      <c r="S124" s="142"/>
      <c r="T124" s="142"/>
      <c r="U124" s="142"/>
      <c r="V124" s="142"/>
      <c r="W124" s="142"/>
      <c r="X124" s="142"/>
      <c r="Y124" s="142"/>
      <c r="Z124" s="142"/>
      <c r="AA124" s="142"/>
    </row>
    <row r="125" s="120" customFormat="true" ht="15.85" hidden="false" customHeight="false" outlineLevel="0" collapsed="false">
      <c r="A125" s="141" t="s">
        <v>531</v>
      </c>
      <c r="B125" s="142"/>
      <c r="C125" s="142" t="s">
        <v>136</v>
      </c>
      <c r="D125" s="142"/>
      <c r="E125" s="142" t="s">
        <v>532</v>
      </c>
      <c r="F125" s="142" t="s">
        <v>533</v>
      </c>
      <c r="G125" s="142" t="s">
        <v>534</v>
      </c>
      <c r="H125" s="142"/>
      <c r="I125" s="142"/>
      <c r="J125" s="142"/>
      <c r="K125" s="142"/>
      <c r="L125" s="142"/>
      <c r="M125" s="142"/>
      <c r="N125" s="142"/>
      <c r="O125" s="142"/>
      <c r="P125" s="142"/>
      <c r="Q125" s="142"/>
      <c r="R125" s="142"/>
      <c r="S125" s="142"/>
      <c r="T125" s="142"/>
      <c r="U125" s="142"/>
      <c r="V125" s="142"/>
      <c r="W125" s="142"/>
      <c r="X125" s="142"/>
      <c r="Y125" s="142"/>
      <c r="Z125" s="142"/>
      <c r="AA125" s="142"/>
    </row>
    <row r="126" s="120" customFormat="true" ht="15.85" hidden="false" customHeight="false" outlineLevel="0" collapsed="false">
      <c r="A126" s="141" t="s">
        <v>535</v>
      </c>
      <c r="B126" s="142"/>
      <c r="C126" s="142" t="s">
        <v>136</v>
      </c>
      <c r="D126" s="142"/>
      <c r="E126" s="142" t="s">
        <v>536</v>
      </c>
      <c r="F126" s="142" t="s">
        <v>537</v>
      </c>
      <c r="G126" s="142" t="s">
        <v>538</v>
      </c>
      <c r="H126" s="142"/>
      <c r="I126" s="142"/>
      <c r="J126" s="142"/>
      <c r="K126" s="142"/>
      <c r="L126" s="142"/>
      <c r="M126" s="142"/>
      <c r="N126" s="142"/>
      <c r="O126" s="142"/>
      <c r="P126" s="142"/>
      <c r="Q126" s="142"/>
      <c r="R126" s="142"/>
      <c r="S126" s="142"/>
      <c r="T126" s="142"/>
      <c r="U126" s="142"/>
      <c r="V126" s="142"/>
      <c r="W126" s="142"/>
      <c r="X126" s="142"/>
      <c r="Y126" s="142"/>
      <c r="Z126" s="142"/>
      <c r="AA126" s="142"/>
    </row>
    <row r="127" s="120" customFormat="true" ht="15.85" hidden="false" customHeight="false" outlineLevel="0" collapsed="false">
      <c r="A127" s="141" t="s">
        <v>539</v>
      </c>
      <c r="B127" s="142"/>
      <c r="C127" s="142" t="s">
        <v>136</v>
      </c>
      <c r="D127" s="142"/>
      <c r="E127" s="142" t="s">
        <v>540</v>
      </c>
      <c r="F127" s="142" t="s">
        <v>541</v>
      </c>
      <c r="G127" s="142" t="s">
        <v>542</v>
      </c>
      <c r="H127" s="142"/>
      <c r="I127" s="142"/>
      <c r="J127" s="142"/>
      <c r="K127" s="142"/>
      <c r="L127" s="142"/>
      <c r="M127" s="142"/>
      <c r="N127" s="142"/>
      <c r="O127" s="142"/>
      <c r="P127" s="142"/>
      <c r="Q127" s="142"/>
      <c r="R127" s="142"/>
      <c r="S127" s="142"/>
      <c r="T127" s="142"/>
      <c r="U127" s="142"/>
      <c r="V127" s="142"/>
      <c r="W127" s="142"/>
      <c r="X127" s="142"/>
      <c r="Y127" s="142"/>
      <c r="Z127" s="142"/>
      <c r="AA127" s="142"/>
    </row>
    <row r="128" s="120" customFormat="true" ht="15.85" hidden="false" customHeight="false" outlineLevel="0" collapsed="false">
      <c r="A128" s="141" t="s">
        <v>543</v>
      </c>
      <c r="B128" s="141"/>
      <c r="C128" s="142" t="s">
        <v>136</v>
      </c>
      <c r="D128" s="142"/>
      <c r="E128" s="142" t="s">
        <v>544</v>
      </c>
      <c r="F128" s="142" t="s">
        <v>545</v>
      </c>
      <c r="G128" s="142" t="s">
        <v>542</v>
      </c>
      <c r="H128" s="142"/>
      <c r="I128" s="142"/>
      <c r="J128" s="142"/>
      <c r="K128" s="142"/>
      <c r="L128" s="142"/>
      <c r="M128" s="142"/>
      <c r="N128" s="142"/>
      <c r="O128" s="142"/>
      <c r="P128" s="142"/>
      <c r="Q128" s="142"/>
      <c r="R128" s="142"/>
      <c r="S128" s="142"/>
      <c r="T128" s="142"/>
      <c r="U128" s="142"/>
      <c r="V128" s="142"/>
      <c r="W128" s="142"/>
      <c r="X128" s="142"/>
      <c r="Y128" s="142"/>
      <c r="Z128" s="142"/>
      <c r="AA128" s="142"/>
    </row>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4:AA128"/>
  <mergeCells count="33">
    <mergeCell ref="A1:C1"/>
    <mergeCell ref="G1:K1"/>
    <mergeCell ref="A2:C2"/>
    <mergeCell ref="G2:K2"/>
    <mergeCell ref="A3:K3"/>
    <mergeCell ref="B4:C4"/>
    <mergeCell ref="H4:I4"/>
    <mergeCell ref="J4:K4"/>
    <mergeCell ref="B5:C5"/>
    <mergeCell ref="H5:I5"/>
    <mergeCell ref="J5:K5"/>
    <mergeCell ref="B6:C6"/>
    <mergeCell ref="H6:I6"/>
    <mergeCell ref="J6:K6"/>
    <mergeCell ref="B7:C7"/>
    <mergeCell ref="H7:I7"/>
    <mergeCell ref="J7:K9"/>
    <mergeCell ref="A10:K10"/>
    <mergeCell ref="B11:C11"/>
    <mergeCell ref="H11:K17"/>
    <mergeCell ref="B12:C12"/>
    <mergeCell ref="B13:C13"/>
    <mergeCell ref="B14:C14"/>
    <mergeCell ref="B15:C15"/>
    <mergeCell ref="B16:C16"/>
    <mergeCell ref="E16:E17"/>
    <mergeCell ref="A17:C17"/>
    <mergeCell ref="A18:K18"/>
    <mergeCell ref="A19:K23"/>
    <mergeCell ref="H24:L24"/>
    <mergeCell ref="M24:Q24"/>
    <mergeCell ref="R24:X24"/>
    <mergeCell ref="C72:G72"/>
  </mergeCells>
  <dataValidations count="3">
    <dataValidation allowBlank="true" operator="between" showDropDown="false" showErrorMessage="true" showInputMessage="true" sqref="H73:Z128" type="list">
      <formula1>"Pass,Fail,NA,Pending"</formula1>
      <formula2>0</formula2>
    </dataValidation>
    <dataValidation allowBlank="true" operator="equal" showDropDown="false" showErrorMessage="true" showInputMessage="true" sqref="H30:Y61 H67:Y68" type="list">
      <formula1>"Pass,Fail,NA,Pending"</formula1>
      <formula2>0</formula2>
    </dataValidation>
    <dataValidation allowBlank="true" operator="equal" showDropDown="false" showErrorMessage="true" showInputMessage="true" sqref="Z30:Z61 Z67:Z68" type="list">
      <formula1>"ShowStopper,High,Medium,Low,Enhancement"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O65536"/>
  <sheetViews>
    <sheetView windowProtection="false"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E2" activeCellId="0" sqref="E2"/>
    </sheetView>
  </sheetViews>
  <sheetFormatPr defaultRowHeight="15"/>
  <cols>
    <col collapsed="false" hidden="false" max="1" min="1" style="143" width="12.4251012145749"/>
    <col collapsed="false" hidden="false" max="2" min="2" style="143" width="24.4251012145749"/>
    <col collapsed="false" hidden="false" max="3" min="3" style="143" width="26.8502024291498"/>
    <col collapsed="false" hidden="false" max="4" min="4" style="144" width="22.2793522267206"/>
    <col collapsed="false" hidden="false" max="5" min="5" style="143" width="18.5748987854251"/>
    <col collapsed="false" hidden="false" max="6" min="6" style="143" width="21.4251012145749"/>
    <col collapsed="false" hidden="false" max="7" min="7" style="143" width="16.4251012145749"/>
    <col collapsed="false" hidden="false" max="8" min="8" style="143" width="14.2834008097166"/>
    <col collapsed="false" hidden="false" max="9" min="9" style="143" width="23"/>
    <col collapsed="false" hidden="false" max="10" min="10" style="143" width="15.5668016194332"/>
    <col collapsed="false" hidden="false" max="11" min="11" style="143" width="11.7125506072874"/>
    <col collapsed="false" hidden="false" max="12" min="12" style="143" width="17.8542510121458"/>
    <col collapsed="false" hidden="false" max="13" min="13" style="143" width="13.7125506072874"/>
    <col collapsed="false" hidden="false" max="14" min="14" style="143" width="14.7125506072875"/>
    <col collapsed="false" hidden="false" max="15" min="15" style="143" width="53.7085020242915"/>
    <col collapsed="false" hidden="false" max="1025" min="16" style="143" width="9.1417004048583"/>
  </cols>
  <sheetData>
    <row r="1" s="147" customFormat="true" ht="31.95" hidden="false" customHeight="false" outlineLevel="0" collapsed="false">
      <c r="A1" s="145" t="s">
        <v>546</v>
      </c>
      <c r="B1" s="145" t="s">
        <v>75</v>
      </c>
      <c r="C1" s="145" t="s">
        <v>547</v>
      </c>
      <c r="D1" s="146" t="s">
        <v>548</v>
      </c>
      <c r="E1" s="145" t="s">
        <v>549</v>
      </c>
      <c r="F1" s="145" t="s">
        <v>550</v>
      </c>
      <c r="G1" s="145" t="s">
        <v>551</v>
      </c>
      <c r="H1" s="145" t="s">
        <v>552</v>
      </c>
      <c r="I1" s="145" t="s">
        <v>553</v>
      </c>
      <c r="J1" s="145" t="s">
        <v>554</v>
      </c>
      <c r="K1" s="145" t="s">
        <v>555</v>
      </c>
      <c r="L1" s="145" t="s">
        <v>556</v>
      </c>
      <c r="M1" s="145" t="s">
        <v>557</v>
      </c>
      <c r="N1" s="145" t="s">
        <v>558</v>
      </c>
      <c r="O1" s="145" t="s">
        <v>559</v>
      </c>
    </row>
    <row r="2" s="149" customFormat="true" ht="15" hidden="false" customHeight="false" outlineLevel="0" collapsed="false">
      <c r="A2" s="148" t="n">
        <v>1</v>
      </c>
      <c r="B2" s="149" t="s">
        <v>85</v>
      </c>
      <c r="C2" s="149" t="s">
        <v>50</v>
      </c>
      <c r="D2" s="148" t="s">
        <v>52</v>
      </c>
      <c r="E2" s="149" t="s">
        <v>560</v>
      </c>
    </row>
    <row r="3" s="149" customFormat="true" ht="15" hidden="false" customHeight="false" outlineLevel="0" collapsed="false">
      <c r="A3" s="148" t="n">
        <v>2</v>
      </c>
      <c r="B3" s="149" t="s">
        <v>96</v>
      </c>
      <c r="C3" s="149" t="s">
        <v>96</v>
      </c>
      <c r="D3" s="148" t="s">
        <v>561</v>
      </c>
      <c r="E3" s="149" t="s">
        <v>560</v>
      </c>
    </row>
    <row r="4" s="149" customFormat="true" ht="15" hidden="false" customHeight="false" outlineLevel="0" collapsed="false">
      <c r="A4" s="148"/>
      <c r="B4" s="143"/>
      <c r="C4" s="143"/>
      <c r="D4" s="148" t="s">
        <v>562</v>
      </c>
      <c r="E4" s="149" t="s">
        <v>560</v>
      </c>
    </row>
    <row r="5" s="149" customFormat="true" ht="15" hidden="false" customHeight="false" outlineLevel="0" collapsed="false">
      <c r="A5" s="143"/>
      <c r="B5" s="143"/>
      <c r="C5" s="143"/>
      <c r="D5" s="148" t="s">
        <v>563</v>
      </c>
      <c r="E5" s="149" t="s">
        <v>564</v>
      </c>
    </row>
    <row r="6" s="149" customFormat="true" ht="15" hidden="false" customHeight="false" outlineLevel="0" collapsed="false">
      <c r="A6" s="143"/>
      <c r="B6" s="143"/>
      <c r="C6" s="143"/>
      <c r="D6" s="148" t="s">
        <v>565</v>
      </c>
      <c r="E6" s="149" t="s">
        <v>565</v>
      </c>
    </row>
    <row r="7" s="149" customFormat="true" ht="15" hidden="false" customHeight="false" outlineLevel="0" collapsed="false">
      <c r="A7" s="143"/>
      <c r="B7" s="143"/>
      <c r="C7" s="143"/>
      <c r="D7" s="148" t="s">
        <v>566</v>
      </c>
      <c r="E7" s="149" t="s">
        <v>567</v>
      </c>
    </row>
    <row r="8" customFormat="false" ht="15" hidden="false" customHeight="false" outlineLevel="0" collapsed="false">
      <c r="C8" s="143" t="s">
        <v>568</v>
      </c>
      <c r="D8" s="144" t="s">
        <v>569</v>
      </c>
      <c r="E8" s="143" t="s">
        <v>570</v>
      </c>
    </row>
    <row r="9" customFormat="false" ht="13.8" hidden="false" customHeight="false" outlineLevel="0" collapsed="false">
      <c r="D9" s="144" t="s">
        <v>571</v>
      </c>
      <c r="E9" s="143" t="s">
        <v>570</v>
      </c>
    </row>
    <row r="16" customFormat="false" ht="13.8" hidden="false" customHeight="false" outlineLevel="0" collapsed="false"/>
    <row r="18"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60" customFormat="false" ht="13.8" hidden="false" customHeight="false" outlineLevel="0" collapsed="false"/>
    <row r="62" customFormat="false" ht="13.8" hidden="false" customHeight="false" outlineLevel="0" collapsed="false"/>
    <row r="104" customFormat="false" ht="13.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2.75"/>
  <cols>
    <col collapsed="false" hidden="false" max="1" min="1" style="150" width="9.1417004048583"/>
    <col collapsed="false" hidden="false" max="2" min="2" style="150" width="23"/>
    <col collapsed="false" hidden="false" max="3" min="3" style="150" width="22.004048582996"/>
    <col collapsed="false" hidden="false" max="4" min="4" style="150" width="27.7165991902834"/>
    <col collapsed="false" hidden="false" max="5" min="5" style="150" width="32.7125506072874"/>
    <col collapsed="false" hidden="false" max="6" min="6" style="150" width="27.7165991902834"/>
    <col collapsed="false" hidden="false" max="7" min="7" style="150" width="21.5748987854251"/>
    <col collapsed="false" hidden="false" max="1025" min="8" style="150" width="9.1417004048583"/>
  </cols>
  <sheetData>
    <row r="1" customFormat="false" ht="12.75" hidden="false" customHeight="true" outlineLevel="0" collapsed="false">
      <c r="A1" s="151" t="s">
        <v>572</v>
      </c>
      <c r="B1" s="151"/>
      <c r="C1" s="151"/>
      <c r="D1" s="151"/>
      <c r="E1" s="151"/>
      <c r="F1" s="151"/>
      <c r="G1" s="151"/>
    </row>
    <row r="2" customFormat="false" ht="12.75" hidden="false" customHeight="true" outlineLevel="0" collapsed="false">
      <c r="A2" s="152" t="s">
        <v>573</v>
      </c>
      <c r="B2" s="152" t="s">
        <v>574</v>
      </c>
      <c r="C2" s="153" t="s">
        <v>575</v>
      </c>
      <c r="D2" s="154" t="s">
        <v>576</v>
      </c>
      <c r="E2" s="155" t="s">
        <v>559</v>
      </c>
      <c r="F2" s="155" t="s">
        <v>577</v>
      </c>
      <c r="G2" s="155" t="s">
        <v>578</v>
      </c>
    </row>
    <row r="3" customFormat="false" ht="12.75" hidden="false" customHeight="false" outlineLevel="0" collapsed="false">
      <c r="A3" s="156" t="n">
        <v>1</v>
      </c>
      <c r="B3" s="156" t="s">
        <v>579</v>
      </c>
      <c r="C3" s="157" t="n">
        <v>43516</v>
      </c>
      <c r="D3" s="158" t="n">
        <v>1</v>
      </c>
      <c r="E3" s="159"/>
      <c r="F3" s="159"/>
      <c r="G3" s="159"/>
    </row>
    <row r="4" customFormat="false" ht="12.75" hidden="false" customHeight="false" outlineLevel="0" collapsed="false">
      <c r="A4" s="156"/>
      <c r="B4" s="156"/>
      <c r="C4" s="157"/>
      <c r="D4" s="158"/>
      <c r="E4" s="159"/>
      <c r="F4" s="158"/>
      <c r="G4" s="160"/>
    </row>
    <row r="5" customFormat="false" ht="12.75" hidden="false" customHeight="false" outlineLevel="0" collapsed="false">
      <c r="A5" s="156"/>
      <c r="B5" s="156"/>
      <c r="C5" s="157"/>
      <c r="D5" s="158"/>
      <c r="E5" s="159"/>
      <c r="F5" s="158"/>
      <c r="G5" s="160"/>
    </row>
    <row r="6" customFormat="false" ht="12.75" hidden="false" customHeight="false" outlineLevel="0" collapsed="false">
      <c r="A6" s="156"/>
      <c r="B6" s="156"/>
      <c r="C6" s="157"/>
      <c r="D6" s="158"/>
      <c r="E6" s="159"/>
      <c r="F6" s="158"/>
      <c r="G6" s="160"/>
    </row>
    <row r="7" customFormat="false" ht="12.75" hidden="false" customHeight="false" outlineLevel="0" collapsed="false">
      <c r="A7" s="156"/>
      <c r="B7" s="156"/>
      <c r="C7" s="157"/>
      <c r="D7" s="158"/>
      <c r="E7" s="158"/>
      <c r="F7" s="158"/>
      <c r="G7" s="160"/>
    </row>
    <row r="8" customFormat="false" ht="12.75" hidden="false" customHeight="false" outlineLevel="0" collapsed="false">
      <c r="A8" s="156"/>
      <c r="B8" s="156"/>
      <c r="C8" s="157"/>
      <c r="D8" s="158"/>
      <c r="E8" s="158"/>
      <c r="F8" s="158"/>
      <c r="G8" s="160"/>
    </row>
    <row r="9" customFormat="false" ht="12.75" hidden="false" customHeight="false" outlineLevel="0" collapsed="false">
      <c r="A9" s="156"/>
      <c r="B9" s="156"/>
      <c r="C9" s="157"/>
      <c r="D9" s="158"/>
      <c r="E9" s="158"/>
      <c r="F9" s="158"/>
      <c r="G9" s="160"/>
    </row>
    <row r="10" customFormat="false" ht="12.75" hidden="false" customHeight="false" outlineLevel="0" collapsed="false">
      <c r="A10" s="156"/>
      <c r="B10" s="156"/>
      <c r="C10" s="157"/>
      <c r="D10" s="158"/>
      <c r="E10" s="158"/>
      <c r="F10" s="158"/>
      <c r="G10" s="160"/>
    </row>
    <row r="11" customFormat="false" ht="12.75" hidden="false" customHeight="false" outlineLevel="0" collapsed="false">
      <c r="A11" s="156"/>
      <c r="B11" s="156"/>
      <c r="C11" s="157"/>
      <c r="D11" s="158"/>
      <c r="E11" s="158"/>
      <c r="F11" s="158"/>
      <c r="G11" s="160"/>
    </row>
    <row r="12" customFormat="false" ht="12.75" hidden="false" customHeight="false" outlineLevel="0" collapsed="false">
      <c r="A12" s="156"/>
      <c r="B12" s="156"/>
      <c r="C12" s="157"/>
      <c r="D12" s="158"/>
      <c r="E12" s="158"/>
      <c r="F12" s="158"/>
      <c r="G12" s="160"/>
    </row>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71"/>
  <sheetViews>
    <sheetView windowProtection="false" showFormulas="false" showGridLines="true" showRowColHeaders="true" showZeros="true" rightToLeft="false" tabSelected="false" showOutlineSymbols="true" defaultGridColor="true" view="normal" topLeftCell="A1" colorId="64" zoomScale="84" zoomScaleNormal="84" zoomScalePageLayoutView="100" workbookViewId="0">
      <selection pane="topLeft" activeCell="C4" activeCellId="0" sqref="C4"/>
    </sheetView>
  </sheetViews>
  <sheetFormatPr defaultRowHeight="12.8"/>
  <cols>
    <col collapsed="false" hidden="false" max="1" min="1" style="0" width="9.1417004048583"/>
    <col collapsed="false" hidden="false" max="2" min="2" style="0" width="31.8947368421053"/>
    <col collapsed="false" hidden="false" max="3" min="3" style="0" width="23.2307692307692"/>
    <col collapsed="false" hidden="false" max="4" min="4" style="0" width="34.6477732793522"/>
    <col collapsed="false" hidden="false" max="5" min="5" style="0" width="65.1012145748988"/>
    <col collapsed="false" hidden="false" max="1025" min="6" style="0" width="9.1417004048583"/>
  </cols>
  <sheetData>
    <row r="1" customFormat="false" ht="24.85" hidden="false" customHeight="false" outlineLevel="0" collapsed="false">
      <c r="A1" s="161" t="s">
        <v>580</v>
      </c>
      <c r="B1" s="162" t="s">
        <v>581</v>
      </c>
      <c r="C1" s="162" t="s">
        <v>582</v>
      </c>
      <c r="D1" s="162" t="s">
        <v>583</v>
      </c>
      <c r="E1" s="162" t="s">
        <v>584</v>
      </c>
      <c r="F1" s="162" t="s">
        <v>585</v>
      </c>
      <c r="G1" s="162" t="s">
        <v>586</v>
      </c>
    </row>
    <row r="2" s="166" customFormat="true" ht="43.5" hidden="false" customHeight="true" outlineLevel="0" collapsed="false">
      <c r="A2" s="163" t="n">
        <v>1</v>
      </c>
      <c r="B2" s="164" t="n">
        <v>1.1</v>
      </c>
      <c r="C2" s="164" t="s">
        <v>93</v>
      </c>
      <c r="D2" s="164" t="s">
        <v>92</v>
      </c>
      <c r="E2" s="165"/>
      <c r="F2" s="165"/>
      <c r="G2" s="165"/>
    </row>
    <row r="3" s="169" customFormat="true" ht="143" hidden="false" customHeight="true" outlineLevel="0" collapsed="false">
      <c r="A3" s="163" t="n">
        <v>2</v>
      </c>
      <c r="B3" s="167" t="n">
        <v>2.1</v>
      </c>
      <c r="C3" s="167" t="s">
        <v>587</v>
      </c>
      <c r="D3" s="168" t="s">
        <v>588</v>
      </c>
      <c r="E3" s="168"/>
    </row>
    <row r="4" s="169" customFormat="true" ht="72.25" hidden="false" customHeight="false" outlineLevel="0" collapsed="false">
      <c r="A4" s="163" t="n">
        <v>3</v>
      </c>
      <c r="B4" s="170" t="n">
        <v>3.1</v>
      </c>
      <c r="C4" s="170" t="s">
        <v>589</v>
      </c>
      <c r="D4" s="168" t="s">
        <v>590</v>
      </c>
      <c r="E4" s="171"/>
    </row>
    <row r="5" s="169" customFormat="true" ht="44" hidden="false" customHeight="false" outlineLevel="0" collapsed="false">
      <c r="A5" s="163" t="n">
        <v>4</v>
      </c>
      <c r="B5" s="172" t="n">
        <v>4.1</v>
      </c>
      <c r="C5" s="172" t="s">
        <v>53</v>
      </c>
      <c r="D5" s="168" t="s">
        <v>591</v>
      </c>
      <c r="E5" s="168"/>
    </row>
    <row r="6" customFormat="false" ht="16.15" hidden="false" customHeight="false" outlineLevel="0" collapsed="false">
      <c r="D6" s="81"/>
      <c r="E6" s="113"/>
    </row>
    <row r="7" customFormat="false" ht="15" hidden="false" customHeight="false" outlineLevel="0" collapsed="false">
      <c r="E7" s="113"/>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20" customFormat="false" ht="13.8" hidden="false" customHeight="false" outlineLevel="0" collapsed="false"/>
    <row r="22" customFormat="false" ht="13.8" hidden="false" customHeight="false" outlineLevel="0" collapsed="false"/>
    <row r="69" customFormat="false" ht="13.8" hidden="false" customHeight="false" outlineLevel="0" collapsed="false"/>
    <row r="71" customFormat="false" ht="13.8" hidden="false" customHeight="false" outlineLevel="0" collapsed="false"/>
  </sheetData>
  <autoFilter ref="A1:G5"/>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2017-01-06T14:41:23Z</dcterms:modified>
  <cp:revision>0</cp:revision>
</cp:coreProperties>
</file>