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<sst xmlns="http://schemas.openxmlformats.org/spreadsheetml/2006/main" count="138" uniqueCount="30">
  <si>
    <t xml:space="preserve">Cells</t>
  </si>
  <si>
    <t xml:space="preserve">Lot Size (millions)</t>
  </si>
  <si>
    <t xml:space="preserve">Lead Time</t>
  </si>
  <si>
    <t xml:space="preserve">On Hand</t>
  </si>
  <si>
    <t xml:space="preserve">Previous Year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</si>
  <si>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</si>
  <si>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</si>
  <si>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</si>
  <si>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</si>
  <si>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</si>
  <si>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</si>
  <si>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</si>
  <si>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</si>
  <si>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</si>
  <si>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</si>
  <si>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</si>
  <si>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</si>
  <si>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Total</t>
  </si>
  <si>
    <t xml:space="preserve">Gross Requirements (millions)</t>
  </si>
  <si>
    <t xml:space="preserve">Projected On hand</t>
  </si>
  <si>
    <t xml:space="preserve">Net Requirements</t>
  </si>
  <si>
    <t xml:space="preserve">Planned Order Receipts</t>
  </si>
  <si>
    <t xml:space="preserve">Planned Order Releases</t>
  </si>
  <si>
    <t xml:space="preserve">Ingots</t>
  </si>
  <si>
    <t xml:space="preserve">Lot Size</t>
  </si>
  <si>
    <t xml:space="preserve">Gross Requirements</t>
  </si>
  <si>
    <t xml:space="preserve">EVA</t>
  </si>
  <si>
    <t xml:space="preserve">Glass</t>
  </si>
  <si>
    <t xml:space="preserve">Tedlar</t>
  </si>
  <si>
    <t xml:space="preserve">Aluminium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</si>
</sst>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RowHeight="12.8"/>
  <cols>
    <col collapsed="false" hidden="false" max="1" min="1" style="0" width="24.9030612244898"/>
    <col collapsed="false" hidden="false" max="1025" min="2" style="0" width="11.6632653061225"/>
  </cols>
  <sheetData>
    <row r="1" customFormat="false" ht="13.8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D2" s="2" t="n">
        <v>69.664</v>
      </c>
    </row>
    <row r="3" customFormat="false" ht="12.8" hidden="false" customHeight="false" outlineLevel="0" collapsed="false">
      <c r="A3" s="2" t="s">
        <v>2</v>
      </c>
      <c r="D3" s="2" t="n">
        <v>2</v>
      </c>
    </row>
    <row r="4" customFormat="false" ht="12.8" hidden="false" customHeight="false" outlineLevel="0" collapsed="false">
      <c r="A4" s="2" t="s">
        <v>3</v>
      </c>
      <c r="D4" s="2" t="n">
        <v>0</v>
      </c>
    </row>
    <row r="6" customFormat="false" ht="13.8" hidden="false" customHeight="false" outlineLevel="0" collapsed="false">
      <c r="B6" s="3" t="s">
        <v>4</v>
      </c>
      <c r="C6" s="3"/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M6" s="2" t="s">
        <v>14</v>
      </c>
      <c r="N6" s="2" t="s">
        <v>15</v>
      </c>
      <c r="O6" s="2" t="s">
        <v>16</v>
      </c>
      <c r="P6" s="2" t="s">
        <v>17</v>
      </c>
    </row>
    <row r="7" customFormat="false" ht="12.8" hidden="false" customHeight="false" outlineLevel="0" collapsed="false">
      <c r="A7" s="2" t="s">
        <v>18</v>
      </c>
      <c r="C7" s="2" t="n">
        <v>0</v>
      </c>
      <c r="D7" s="4" t="n">
        <f aca="false">30.02</f>
        <v>30.02</v>
      </c>
      <c r="E7" s="5" t="n">
        <f aca="false">34.26</f>
        <v>34.26</v>
      </c>
      <c r="F7" s="5" t="n">
        <f aca="false">42.24</f>
        <v>42.24</v>
      </c>
      <c r="G7" s="5" t="n">
        <f aca="false">25.06</f>
        <v>25.06</v>
      </c>
      <c r="H7" s="5" t="n">
        <f aca="false">25.98</f>
        <v>25.98</v>
      </c>
      <c r="I7" s="5" t="n">
        <f aca="false">23.31</f>
        <v>23.31</v>
      </c>
      <c r="J7" s="5" t="n">
        <f aca="false">21.58</f>
        <v>21.58</v>
      </c>
      <c r="K7" s="5" t="n">
        <f aca="false">23.53</f>
        <v>23.53</v>
      </c>
      <c r="L7" s="5" t="n">
        <f aca="false">25.55</f>
        <v>25.55</v>
      </c>
      <c r="M7" s="5" t="n">
        <f aca="false">30.56</f>
        <v>30.56</v>
      </c>
      <c r="N7" s="5" t="n">
        <f aca="false">30.36</f>
        <v>30.36</v>
      </c>
      <c r="O7" s="5" t="n">
        <f aca="false">29.27</f>
        <v>29.27</v>
      </c>
      <c r="P7" s="2" t="n">
        <f aca="false">SUM(D7:O7)</f>
        <v>341.72</v>
      </c>
    </row>
    <row r="8" customFormat="false" ht="12.8" hidden="false" customHeight="false" outlineLevel="0" collapsed="false">
      <c r="A8" s="2" t="s">
        <v>19</v>
      </c>
      <c r="C8" s="2" t="n">
        <f aca="false">D4</f>
        <v>0</v>
      </c>
      <c r="D8" s="2" t="n">
        <f aca="false">IF(C8&gt;0,C8-D7,C10-C9-D7)</f>
        <v>-30.02</v>
      </c>
      <c r="E8" s="2" t="n">
        <f aca="false">IF(D8&gt;0,D8-E7,D10-D9-E7)</f>
        <v>5.38400000000001</v>
      </c>
      <c r="F8" s="2" t="n">
        <f aca="false">IF(E8&gt;0,E8-F7,E10-E9-F7)</f>
        <v>-36.856</v>
      </c>
      <c r="G8" s="2" t="n">
        <f aca="false">IF(F8&gt;0,F8-G7,F10-F9-G7)</f>
        <v>7.74800000000001</v>
      </c>
      <c r="H8" s="2" t="n">
        <f aca="false">IF(G8&gt;0,G8-H7,G10-G9-H7)</f>
        <v>-18.232</v>
      </c>
      <c r="I8" s="2" t="n">
        <f aca="false">IF(H8&gt;0,H8-I7,H10-H9-I7)</f>
        <v>28.122</v>
      </c>
      <c r="J8" s="2" t="n">
        <f aca="false">IF(I8&gt;0,I8-J7,I10-I9-J7)</f>
        <v>6.54200000000001</v>
      </c>
      <c r="K8" s="2" t="n">
        <f aca="false">IF(J8&gt;0,J8-K7,J10-J9-K7)</f>
        <v>-16.988</v>
      </c>
      <c r="L8" s="2" t="n">
        <f aca="false">IF(K8&gt;0,K8-L7,K10-K9-L7)</f>
        <v>27.126</v>
      </c>
      <c r="M8" s="2" t="n">
        <f aca="false">IF(L8&gt;0,L8-M7,L10-L9-M7)</f>
        <v>-3.43399999999998</v>
      </c>
      <c r="N8" s="2" t="n">
        <f aca="false">IF(M8&gt;0,M8-N7,M10-M9-N7)</f>
        <v>35.87</v>
      </c>
      <c r="O8" s="2" t="n">
        <f aca="false">IF(N8&gt;0,N8-O7,N10-N9-O7)</f>
        <v>6.60000000000002</v>
      </c>
    </row>
    <row r="9" customFormat="false" ht="12.8" hidden="false" customHeight="false" outlineLevel="0" collapsed="false">
      <c r="A9" s="2" t="s">
        <v>20</v>
      </c>
      <c r="C9" s="2" t="n">
        <v>0</v>
      </c>
      <c r="D9" s="2" t="n">
        <f aca="false">IF(D8&lt;=0,-1*D8,0)</f>
        <v>30.02</v>
      </c>
      <c r="E9" s="2" t="n">
        <f aca="false">IF(E8&lt;=0,-1*E8,0)</f>
        <v>0</v>
      </c>
      <c r="F9" s="2" t="n">
        <f aca="false">IF(F8&lt;=0,-1*F8,0)</f>
        <v>36.856</v>
      </c>
      <c r="G9" s="2" t="n">
        <f aca="false">IF(G8&lt;=0,-1*G8,0)</f>
        <v>0</v>
      </c>
      <c r="H9" s="2" t="n">
        <f aca="false">IF(H8&lt;=0,-1*H8,0)</f>
        <v>18.232</v>
      </c>
      <c r="I9" s="2" t="n">
        <f aca="false">IF(I8&lt;=0,-1*I8,0)</f>
        <v>0</v>
      </c>
      <c r="J9" s="2" t="n">
        <f aca="false">IF(J8&lt;=0,-1*J8,0)</f>
        <v>0</v>
      </c>
      <c r="K9" s="2" t="n">
        <f aca="false">IF(K8&lt;=0,-1*K8,0)</f>
        <v>16.988</v>
      </c>
      <c r="L9" s="2" t="n">
        <f aca="false">IF(L8&lt;=0,-1*L8,0)</f>
        <v>0</v>
      </c>
      <c r="M9" s="2" t="n">
        <f aca="false">IF(M8&lt;=0,-1*M8,0)</f>
        <v>3.43399999999998</v>
      </c>
      <c r="N9" s="2" t="n">
        <f aca="false">IF(N8&lt;=0,-1*N8,0)</f>
        <v>0</v>
      </c>
      <c r="O9" s="2" t="n">
        <f aca="false">IF(O8&lt;=0,-1*O8,0)</f>
        <v>0</v>
      </c>
    </row>
    <row r="10" customFormat="false" ht="12.8" hidden="false" customHeight="false" outlineLevel="0" collapsed="false">
      <c r="A10" s="2" t="s">
        <v>21</v>
      </c>
      <c r="C10" s="2" t="n">
        <v>0</v>
      </c>
      <c r="D10" s="2" t="n">
        <f aca="false">IF(D8&lt;=0,$D$2,0)</f>
        <v>69.664</v>
      </c>
      <c r="E10" s="2" t="n">
        <f aca="false">IF(E8&lt;=0,$D$2,0)</f>
        <v>0</v>
      </c>
      <c r="F10" s="2" t="n">
        <f aca="false">IF(F8&lt;=0,$D$2,0)</f>
        <v>69.664</v>
      </c>
      <c r="G10" s="2" t="n">
        <f aca="false">IF(G8&lt;=0,$D$2,0)</f>
        <v>0</v>
      </c>
      <c r="H10" s="2" t="n">
        <f aca="false">IF(H8&lt;=0,$D$2,0)</f>
        <v>69.664</v>
      </c>
      <c r="I10" s="2" t="n">
        <f aca="false">IF(I8&lt;=0,$D$2,0)</f>
        <v>0</v>
      </c>
      <c r="J10" s="2" t="n">
        <f aca="false">IF(J8&lt;=0,$D$2,0)</f>
        <v>0</v>
      </c>
      <c r="K10" s="2" t="n">
        <f aca="false">IF(K8&lt;=0,$D$2,0)</f>
        <v>69.664</v>
      </c>
      <c r="L10" s="2" t="n">
        <f aca="false">IF(L8&lt;=0,$D$2,0)</f>
        <v>0</v>
      </c>
      <c r="M10" s="2" t="n">
        <f aca="false">IF(M8&lt;=0,$D$2,0)</f>
        <v>69.664</v>
      </c>
      <c r="N10" s="2" t="n">
        <f aca="false">IF(N8&lt;=0,$D$2,0)</f>
        <v>0</v>
      </c>
      <c r="O10" s="2" t="n">
        <f aca="false">IF(O8&lt;=0,$D$2,0)</f>
        <v>0</v>
      </c>
      <c r="P10" s="2" t="n">
        <f aca="false">SUM(D10:O10)</f>
        <v>348.32</v>
      </c>
    </row>
    <row r="11" customFormat="false" ht="12.8" hidden="false" customHeight="false" outlineLevel="0" collapsed="false">
      <c r="A11" s="2" t="s">
        <v>22</v>
      </c>
      <c r="B11" s="2" t="n">
        <f aca="false">IF(D10&gt;0,$D$2,0)</f>
        <v>69.664</v>
      </c>
      <c r="C11" s="2" t="n">
        <f aca="false">IF(E10&gt;0,$D$2,0)</f>
        <v>0</v>
      </c>
      <c r="D11" s="2" t="n">
        <f aca="false">IF(F10&gt;0,$D$2,0)</f>
        <v>69.664</v>
      </c>
      <c r="E11" s="2" t="n">
        <f aca="false">IF(G10&gt;0,$D$2,0)</f>
        <v>0</v>
      </c>
      <c r="F11" s="2" t="n">
        <f aca="false">IF(H10&gt;0,$D$2,0)</f>
        <v>69.664</v>
      </c>
      <c r="G11" s="2" t="n">
        <f aca="false">IF(I10&gt;0,$D$2,0)</f>
        <v>0</v>
      </c>
      <c r="H11" s="2" t="n">
        <f aca="false">IF(J10&gt;0,$D$2,0)</f>
        <v>0</v>
      </c>
      <c r="I11" s="2" t="n">
        <f aca="false">IF(K10&gt;0,$D$2,0)</f>
        <v>69.664</v>
      </c>
      <c r="J11" s="2" t="n">
        <f aca="false">IF(L10&gt;0,$D$2,0)</f>
        <v>0</v>
      </c>
      <c r="K11" s="2" t="n">
        <f aca="false">IF(M10&gt;0,$D$2,0)</f>
        <v>69.664</v>
      </c>
      <c r="L11" s="2" t="n">
        <f aca="false">IF(N10&gt;0,$D$2,0)</f>
        <v>0</v>
      </c>
      <c r="M11" s="2" t="n">
        <f aca="false">IF(O10&gt;0,$D$2,0)</f>
        <v>0</v>
      </c>
      <c r="P11" s="2" t="str">
        <f aca="false">IF(P7-P10=C8-O8-O10,"OK","ERROR")</f>
        <v>OK</v>
      </c>
    </row>
    <row r="14" customFormat="false" ht="13.8" hidden="false" customHeight="false" outlineLevel="0" collapsed="false">
      <c r="A14" s="1" t="s">
        <v>23</v>
      </c>
      <c r="B14" s="1"/>
    </row>
    <row r="15" customFormat="false" ht="12.8" hidden="false" customHeight="false" outlineLevel="0" collapsed="false">
      <c r="A15" s="2" t="s">
        <v>24</v>
      </c>
      <c r="D15" s="2" t="n">
        <v>6410</v>
      </c>
    </row>
    <row r="16" customFormat="false" ht="12.8" hidden="false" customHeight="false" outlineLevel="0" collapsed="false">
      <c r="A16" s="2" t="s">
        <v>2</v>
      </c>
      <c r="D16" s="2" t="n">
        <v>2</v>
      </c>
    </row>
    <row r="17" customFormat="false" ht="12.8" hidden="false" customHeight="false" outlineLevel="0" collapsed="false">
      <c r="A17" s="2" t="s">
        <v>3</v>
      </c>
      <c r="D17" s="2" t="n">
        <v>0</v>
      </c>
    </row>
    <row r="19" customFormat="false" ht="13.8" hidden="false" customHeight="false" outlineLevel="0" collapsed="false">
      <c r="B19" s="3" t="s">
        <v>4</v>
      </c>
      <c r="C19" s="3"/>
      <c r="D19" s="2" t="s">
        <v>5</v>
      </c>
      <c r="E19" s="2" t="s">
        <v>6</v>
      </c>
      <c r="F19" s="2" t="s">
        <v>7</v>
      </c>
      <c r="G19" s="2" t="s">
        <v>8</v>
      </c>
      <c r="H19" s="2" t="s">
        <v>9</v>
      </c>
      <c r="I19" s="2" t="s">
        <v>10</v>
      </c>
      <c r="J19" s="2" t="s">
        <v>11</v>
      </c>
      <c r="K19" s="2" t="s">
        <v>12</v>
      </c>
      <c r="L19" s="2" t="s">
        <v>13</v>
      </c>
      <c r="M19" s="2" t="s">
        <v>14</v>
      </c>
      <c r="N19" s="2" t="s">
        <v>15</v>
      </c>
      <c r="O19" s="2" t="s">
        <v>16</v>
      </c>
      <c r="P19" s="2" t="s">
        <v>17</v>
      </c>
    </row>
    <row r="20" customFormat="false" ht="12.8" hidden="false" customHeight="false" outlineLevel="0" collapsed="false">
      <c r="A20" s="2" t="s">
        <v>25</v>
      </c>
      <c r="C20" s="2" t="n">
        <v>0</v>
      </c>
      <c r="D20" s="4" t="n">
        <v>2316.23</v>
      </c>
      <c r="E20" s="5" t="n">
        <v>2643</v>
      </c>
      <c r="F20" s="5" t="n">
        <v>3257.31</v>
      </c>
      <c r="G20" s="5" t="n">
        <v>1934.54</v>
      </c>
      <c r="H20" s="5" t="n">
        <v>2003.77</v>
      </c>
      <c r="I20" s="5" t="n">
        <v>1800.46</v>
      </c>
      <c r="J20" s="5" t="n">
        <v>1666.38</v>
      </c>
      <c r="K20" s="5" t="n">
        <v>1816.15</v>
      </c>
      <c r="L20" s="5" t="n">
        <v>1970.31</v>
      </c>
      <c r="M20" s="5" t="n">
        <v>2354.77</v>
      </c>
      <c r="N20" s="5" t="n">
        <v>2340.69</v>
      </c>
      <c r="O20" s="5" t="n">
        <v>2258.08</v>
      </c>
      <c r="P20" s="2" t="n">
        <f aca="false">SUM(D20:O20)</f>
        <v>26361.69</v>
      </c>
    </row>
    <row r="21" customFormat="false" ht="12.8" hidden="false" customHeight="false" outlineLevel="0" collapsed="false">
      <c r="A21" s="2" t="s">
        <v>19</v>
      </c>
      <c r="C21" s="2" t="n">
        <f aca="false">D17</f>
        <v>0</v>
      </c>
      <c r="D21" s="2" t="n">
        <f aca="false">IF(C21&gt;0,C21-D20,C23-C22-D20)</f>
        <v>-2316.23</v>
      </c>
      <c r="E21" s="2" t="n">
        <f aca="false">IF(D21&gt;0,D21-E20,D23-D22-E20)</f>
        <v>1450.77</v>
      </c>
      <c r="F21" s="2" t="n">
        <f aca="false">IF(E21&gt;0,E21-F20,E23-E22-F20)</f>
        <v>-1806.54</v>
      </c>
      <c r="G21" s="2" t="n">
        <f aca="false">IF(F21&gt;0,F21-G20,F23-F22-G20)</f>
        <v>2668.92</v>
      </c>
      <c r="H21" s="2" t="n">
        <f aca="false">IF(G21&gt;0,G21-H20,G23-G22-H20)</f>
        <v>665.15</v>
      </c>
      <c r="I21" s="2" t="n">
        <f aca="false">IF(H21&gt;0,H21-I20,H23-H22-I20)</f>
        <v>-1135.31</v>
      </c>
      <c r="J21" s="2" t="n">
        <f aca="false">IF(I21&gt;0,I21-J20,I23-I22-J20)</f>
        <v>3608.31</v>
      </c>
      <c r="K21" s="2" t="n">
        <f aca="false">IF(J21&gt;0,J21-K20,J23-J22-K20)</f>
        <v>1792.16</v>
      </c>
      <c r="L21" s="2" t="n">
        <f aca="false">IF(K21&gt;0,K21-L20,K23-K22-L20)</f>
        <v>-178.15</v>
      </c>
      <c r="M21" s="2" t="n">
        <f aca="false">IF(L21&gt;0,L21-M20,L23-L22-M20)</f>
        <v>3877.08</v>
      </c>
      <c r="N21" s="2" t="n">
        <f aca="false">IF(M21&gt;0,M21-N20,M23-M22-N20)</f>
        <v>1536.39</v>
      </c>
      <c r="O21" s="2" t="n">
        <f aca="false">IF(N21&gt;0,N21-O20,N23-N22-O20)</f>
        <v>-721.69</v>
      </c>
    </row>
    <row r="22" customFormat="false" ht="12.8" hidden="false" customHeight="false" outlineLevel="0" collapsed="false">
      <c r="A22" s="2" t="s">
        <v>20</v>
      </c>
      <c r="C22" s="2" t="n">
        <v>0</v>
      </c>
      <c r="D22" s="2" t="n">
        <f aca="false">IF(D21&lt;=0,-1*D21,0)</f>
        <v>2316.23</v>
      </c>
      <c r="E22" s="2" t="n">
        <f aca="false">IF(E21&lt;=0,-1*E21,0)</f>
        <v>0</v>
      </c>
      <c r="F22" s="2" t="n">
        <f aca="false">IF(F21&lt;=0,-1*F21,0)</f>
        <v>1806.54</v>
      </c>
      <c r="G22" s="2" t="n">
        <f aca="false">IF(G21&lt;=0,-1*G21,0)</f>
        <v>0</v>
      </c>
      <c r="H22" s="2" t="n">
        <f aca="false">IF(H21&lt;=0,-1*H21,0)</f>
        <v>0</v>
      </c>
      <c r="I22" s="2" t="n">
        <f aca="false">IF(I21&lt;=0,-1*I21,0)</f>
        <v>1135.31</v>
      </c>
      <c r="J22" s="2" t="n">
        <f aca="false">IF(J21&lt;=0,-1*J21,0)</f>
        <v>0</v>
      </c>
      <c r="K22" s="2" t="n">
        <f aca="false">IF(K21&lt;=0,-1*K21,0)</f>
        <v>0</v>
      </c>
      <c r="L22" s="2" t="n">
        <f aca="false">IF(L21&lt;=0,-1*L21,0)</f>
        <v>178.15</v>
      </c>
      <c r="M22" s="2" t="n">
        <f aca="false">IF(M21&lt;=0,-1*M21,0)</f>
        <v>0</v>
      </c>
      <c r="N22" s="2" t="n">
        <f aca="false">IF(N21&lt;=0,-1*N21,0)</f>
        <v>0</v>
      </c>
      <c r="O22" s="2" t="n">
        <f aca="false">IF(O21&lt;=0,-1*O21,0)</f>
        <v>721.69</v>
      </c>
    </row>
    <row r="23" customFormat="false" ht="12.8" hidden="false" customHeight="false" outlineLevel="0" collapsed="false">
      <c r="A23" s="2" t="s">
        <v>21</v>
      </c>
      <c r="C23" s="2" t="n">
        <v>0</v>
      </c>
      <c r="D23" s="2" t="n">
        <f aca="false">IF(D21&lt;=0,$D$15,0)</f>
        <v>6410</v>
      </c>
      <c r="E23" s="2" t="n">
        <f aca="false">IF(E21&lt;=0,$D$15,0)</f>
        <v>0</v>
      </c>
      <c r="F23" s="2" t="n">
        <f aca="false">IF(F21&lt;=0,$D$15,0)</f>
        <v>6410</v>
      </c>
      <c r="G23" s="2" t="n">
        <f aca="false">IF(G21&lt;=0,$D$15,0)</f>
        <v>0</v>
      </c>
      <c r="H23" s="2" t="n">
        <f aca="false">IF(H21&lt;=0,$D$15,0)</f>
        <v>0</v>
      </c>
      <c r="I23" s="2" t="n">
        <f aca="false">IF(I21&lt;=0,$D$15,0)</f>
        <v>6410</v>
      </c>
      <c r="J23" s="2" t="n">
        <f aca="false">IF(J21&lt;=0,$D$15,0)</f>
        <v>0</v>
      </c>
      <c r="K23" s="2" t="n">
        <f aca="false">IF(K21&lt;=0,$D$15,0)</f>
        <v>0</v>
      </c>
      <c r="L23" s="2" t="n">
        <f aca="false">IF(L21&lt;=0,$D$15,0)</f>
        <v>6410</v>
      </c>
      <c r="M23" s="2" t="n">
        <f aca="false">IF(M21&lt;=0,$D$15,0)</f>
        <v>0</v>
      </c>
      <c r="N23" s="2" t="n">
        <f aca="false">IF(N21&lt;=0,$D$15,0)</f>
        <v>0</v>
      </c>
      <c r="O23" s="2" t="n">
        <f aca="false">IF(O21&lt;=0,$D$15,0)</f>
        <v>6410</v>
      </c>
      <c r="P23" s="2" t="n">
        <f aca="false">SUM(D23:O23)</f>
        <v>32050</v>
      </c>
    </row>
    <row r="24" customFormat="false" ht="12.8" hidden="false" customHeight="false" outlineLevel="0" collapsed="false">
      <c r="A24" s="2" t="s">
        <v>22</v>
      </c>
      <c r="B24" s="2" t="n">
        <f aca="false">IF(D23&gt;0,$D$15,0)</f>
        <v>6410</v>
      </c>
      <c r="C24" s="2" t="n">
        <f aca="false">IF(E23&gt;0,$D$15,0)</f>
        <v>0</v>
      </c>
      <c r="D24" s="2" t="n">
        <f aca="false">IF(F23&gt;0,$D$15,0)</f>
        <v>6410</v>
      </c>
      <c r="E24" s="2" t="n">
        <f aca="false">IF(G23&gt;0,$D$15,0)</f>
        <v>0</v>
      </c>
      <c r="F24" s="2" t="n">
        <f aca="false">IF(H23&gt;0,$D$15,0)</f>
        <v>0</v>
      </c>
      <c r="G24" s="2" t="n">
        <f aca="false">IF(I23&gt;0,$D$15,0)</f>
        <v>6410</v>
      </c>
      <c r="H24" s="2" t="n">
        <f aca="false">IF(J23&gt;0,$D$15,0)</f>
        <v>0</v>
      </c>
      <c r="I24" s="2" t="n">
        <f aca="false">IF(K23&gt;0,$D$15,0)</f>
        <v>0</v>
      </c>
      <c r="J24" s="2" t="n">
        <f aca="false">IF(L23&gt;0,$D$15,0)</f>
        <v>6410</v>
      </c>
      <c r="K24" s="2" t="n">
        <f aca="false">IF(M23&gt;0,$D$15,0)</f>
        <v>0</v>
      </c>
      <c r="L24" s="2" t="n">
        <f aca="false">IF(N23&gt;0,$D$15,0)</f>
        <v>0</v>
      </c>
      <c r="M24" s="2" t="n">
        <f aca="false">IF(O23&gt;0,$D$15,0)</f>
        <v>6410</v>
      </c>
      <c r="P24" s="2" t="str">
        <f aca="false">IF(P20-P23=C21-O21-O23,"OK","ERROR")</f>
        <v>OK</v>
      </c>
    </row>
    <row r="27" customFormat="false" ht="13.8" hidden="false" customHeight="false" outlineLevel="0" collapsed="false">
      <c r="A27" s="1" t="s">
        <v>26</v>
      </c>
      <c r="B27" s="1"/>
    </row>
    <row r="28" customFormat="false" ht="12.8" hidden="false" customHeight="false" outlineLevel="0" collapsed="false">
      <c r="A28" s="2" t="s">
        <v>24</v>
      </c>
      <c r="D28" s="2" t="n">
        <v>1.87</v>
      </c>
    </row>
    <row r="29" customFormat="false" ht="12.8" hidden="false" customHeight="false" outlineLevel="0" collapsed="false">
      <c r="A29" s="2" t="s">
        <v>2</v>
      </c>
      <c r="D29" s="2" t="n">
        <v>2</v>
      </c>
    </row>
    <row r="30" customFormat="false" ht="12.8" hidden="false" customHeight="false" outlineLevel="0" collapsed="false">
      <c r="A30" s="2" t="s">
        <v>3</v>
      </c>
      <c r="D30" s="2" t="n">
        <v>0</v>
      </c>
    </row>
    <row r="32" customFormat="false" ht="13.8" hidden="false" customHeight="false" outlineLevel="0" collapsed="false">
      <c r="B32" s="3" t="s">
        <v>4</v>
      </c>
      <c r="C32" s="3"/>
      <c r="D32" s="2" t="s">
        <v>5</v>
      </c>
      <c r="E32" s="2" t="s">
        <v>6</v>
      </c>
      <c r="F32" s="2" t="s">
        <v>7</v>
      </c>
      <c r="G32" s="2" t="s">
        <v>8</v>
      </c>
      <c r="H32" s="2" t="s">
        <v>9</v>
      </c>
      <c r="I32" s="2" t="s">
        <v>10</v>
      </c>
      <c r="J32" s="2" t="s">
        <v>11</v>
      </c>
      <c r="K32" s="2" t="s">
        <v>12</v>
      </c>
      <c r="L32" s="2" t="s">
        <v>13</v>
      </c>
      <c r="M32" s="2" t="s">
        <v>14</v>
      </c>
      <c r="N32" s="2" t="s">
        <v>15</v>
      </c>
      <c r="O32" s="2" t="s">
        <v>16</v>
      </c>
      <c r="P32" s="2" t="s">
        <v>17</v>
      </c>
    </row>
    <row r="33" customFormat="false" ht="12.8" hidden="false" customHeight="false" outlineLevel="0" collapsed="false">
      <c r="A33" s="2" t="s">
        <v>25</v>
      </c>
      <c r="C33" s="2" t="n">
        <v>0</v>
      </c>
      <c r="D33" s="4" t="n">
        <v>1.69</v>
      </c>
      <c r="E33" s="5" t="n">
        <v>1.93</v>
      </c>
      <c r="F33" s="5" t="n">
        <v>2.1</v>
      </c>
      <c r="G33" s="5" t="n">
        <v>1.41</v>
      </c>
      <c r="H33" s="5" t="n">
        <v>1.53</v>
      </c>
      <c r="I33" s="5" t="n">
        <v>1.31</v>
      </c>
      <c r="J33" s="5" t="n">
        <v>1.21</v>
      </c>
      <c r="K33" s="5" t="n">
        <v>1.32</v>
      </c>
      <c r="L33" s="5" t="n">
        <v>1.44</v>
      </c>
      <c r="M33" s="5" t="n">
        <v>1.71</v>
      </c>
      <c r="N33" s="5" t="n">
        <v>1.71</v>
      </c>
      <c r="O33" s="5" t="n">
        <v>1.65</v>
      </c>
      <c r="P33" s="2" t="n">
        <f aca="false">SUM(D33:O33)</f>
        <v>19.01</v>
      </c>
    </row>
    <row r="34" customFormat="false" ht="12.8" hidden="false" customHeight="false" outlineLevel="0" collapsed="false">
      <c r="A34" s="2" t="s">
        <v>19</v>
      </c>
      <c r="C34" s="2" t="n">
        <f aca="false">D30</f>
        <v>0</v>
      </c>
      <c r="D34" s="2" t="n">
        <f aca="false">IF(C34&gt;0,C34-D33,C36-C35-D33)</f>
        <v>-1.69</v>
      </c>
      <c r="E34" s="2" t="n">
        <f aca="false">IF(D34&gt;0,D34-E33,D36-D35-E33)</f>
        <v>-1.75</v>
      </c>
      <c r="F34" s="2" t="n">
        <f aca="false">IF(E34&gt;0,E34-F33,E36-E35-F33)</f>
        <v>-1.98</v>
      </c>
      <c r="G34" s="2" t="n">
        <f aca="false">IF(F34&gt;0,F34-G33,F36-F35-G33)</f>
        <v>-1.52</v>
      </c>
      <c r="H34" s="2" t="n">
        <f aca="false">IF(G34&gt;0,G34-H33,G36-G35-H33)</f>
        <v>-1.18</v>
      </c>
      <c r="I34" s="2" t="n">
        <f aca="false">IF(H34&gt;0,H34-I33,H36-H35-I33)</f>
        <v>-0.62</v>
      </c>
      <c r="J34" s="2" t="n">
        <f aca="false">IF(I34&gt;0,I34-J33,I36-I35-J33)</f>
        <v>0.0400000000000003</v>
      </c>
      <c r="K34" s="2" t="n">
        <f aca="false">IF(J34&gt;0,J34-K33,J36-J35-K33)</f>
        <v>-1.28</v>
      </c>
      <c r="L34" s="2" t="n">
        <f aca="false">IF(K34&gt;0,K34-L33,K36-K35-L33)</f>
        <v>-0.85</v>
      </c>
      <c r="M34" s="2" t="n">
        <f aca="false">IF(L34&gt;0,L34-M33,L36-L35-M33)</f>
        <v>-0.69</v>
      </c>
      <c r="N34" s="2" t="n">
        <f aca="false">IF(M34&gt;0,M34-N33,M36-M35-N33)</f>
        <v>-0.529999999999999</v>
      </c>
      <c r="O34" s="2" t="n">
        <f aca="false">IF(N34&gt;0,N34-O33,N36-N35-O33)</f>
        <v>-0.309999999999999</v>
      </c>
    </row>
    <row r="35" customFormat="false" ht="12.8" hidden="false" customHeight="false" outlineLevel="0" collapsed="false">
      <c r="A35" s="2" t="s">
        <v>20</v>
      </c>
      <c r="C35" s="2" t="n">
        <v>0</v>
      </c>
      <c r="D35" s="2" t="n">
        <f aca="false">IF(D34&lt;=0,-1*D34,0)</f>
        <v>1.69</v>
      </c>
      <c r="E35" s="2" t="n">
        <f aca="false">IF(E34&lt;=0,-1*E34,0)</f>
        <v>1.75</v>
      </c>
      <c r="F35" s="2" t="n">
        <f aca="false">IF(F34&lt;=0,-1*F34,0)</f>
        <v>1.98</v>
      </c>
      <c r="G35" s="2" t="n">
        <f aca="false">IF(G34&lt;=0,-1*G34,0)</f>
        <v>1.52</v>
      </c>
      <c r="H35" s="2" t="n">
        <f aca="false">IF(H34&lt;=0,-1*H34,0)</f>
        <v>1.18</v>
      </c>
      <c r="I35" s="2" t="n">
        <f aca="false">IF(I34&lt;=0,-1*I34,0)</f>
        <v>0.62</v>
      </c>
      <c r="J35" s="2" t="n">
        <f aca="false">IF(J34&lt;=0,-1*J34,0)</f>
        <v>0</v>
      </c>
      <c r="K35" s="2" t="n">
        <f aca="false">IF(K34&lt;=0,-1*K34,0)</f>
        <v>1.28</v>
      </c>
      <c r="L35" s="2" t="n">
        <f aca="false">IF(L34&lt;=0,-1*L34,0)</f>
        <v>0.85</v>
      </c>
      <c r="M35" s="2" t="n">
        <f aca="false">IF(M34&lt;=0,-1*M34,0)</f>
        <v>0.69</v>
      </c>
      <c r="N35" s="2" t="n">
        <f aca="false">IF(N34&lt;=0,-1*N34,0)</f>
        <v>0.529999999999999</v>
      </c>
      <c r="O35" s="2" t="n">
        <f aca="false">IF(O34&lt;=0,-1*O34,0)</f>
        <v>0.309999999999999</v>
      </c>
    </row>
    <row r="36" customFormat="false" ht="12.8" hidden="false" customHeight="false" outlineLevel="0" collapsed="false">
      <c r="A36" s="2" t="s">
        <v>21</v>
      </c>
      <c r="C36" s="2" t="n">
        <v>0</v>
      </c>
      <c r="D36" s="2" t="n">
        <f aca="false">IF(D34&lt;=0,$D$28,0)</f>
        <v>1.87</v>
      </c>
      <c r="E36" s="2" t="n">
        <f aca="false">IF(E34&lt;=0,$D$28,0)</f>
        <v>1.87</v>
      </c>
      <c r="F36" s="2" t="n">
        <f aca="false">IF(F34&lt;=0,$D$28,0)</f>
        <v>1.87</v>
      </c>
      <c r="G36" s="2" t="n">
        <f aca="false">IF(G34&lt;=0,$D$28,0)</f>
        <v>1.87</v>
      </c>
      <c r="H36" s="2" t="n">
        <f aca="false">IF(H34&lt;=0,$D$28,0)</f>
        <v>1.87</v>
      </c>
      <c r="I36" s="2" t="n">
        <f aca="false">IF(I34&lt;=0,$D$28,0)</f>
        <v>1.87</v>
      </c>
      <c r="J36" s="2" t="n">
        <f aca="false">IF(J34&lt;=0,$D$28,0)</f>
        <v>0</v>
      </c>
      <c r="K36" s="2" t="n">
        <f aca="false">IF(K34&lt;=0,$D$28,0)</f>
        <v>1.87</v>
      </c>
      <c r="L36" s="2" t="n">
        <f aca="false">IF(L34&lt;=0,$D$28,0)</f>
        <v>1.87</v>
      </c>
      <c r="M36" s="2" t="n">
        <f aca="false">IF(M34&lt;=0,$D$28,0)</f>
        <v>1.87</v>
      </c>
      <c r="N36" s="2" t="n">
        <f aca="false">IF(N34&lt;=0,$D$28,0)</f>
        <v>1.87</v>
      </c>
      <c r="O36" s="2" t="n">
        <f aca="false">IF(O34&lt;=0,$D$28,0)</f>
        <v>1.87</v>
      </c>
      <c r="P36" s="2" t="n">
        <f aca="false">SUM(D36:O36)</f>
        <v>20.57</v>
      </c>
    </row>
    <row r="37" customFormat="false" ht="12.8" hidden="false" customHeight="false" outlineLevel="0" collapsed="false">
      <c r="A37" s="2" t="s">
        <v>22</v>
      </c>
      <c r="B37" s="2" t="n">
        <f aca="false">IF(D36&gt;0,$D$28,0)</f>
        <v>1.87</v>
      </c>
      <c r="C37" s="2" t="n">
        <f aca="false">IF(E36&gt;0,$D$28,0)</f>
        <v>1.87</v>
      </c>
      <c r="D37" s="2" t="n">
        <f aca="false">IF(F36&gt;0,$D$28,0)</f>
        <v>1.87</v>
      </c>
      <c r="E37" s="2" t="n">
        <f aca="false">IF(G36&gt;0,$D$28,0)</f>
        <v>1.87</v>
      </c>
      <c r="F37" s="2" t="n">
        <f aca="false">IF(H36&gt;0,$D$28,0)</f>
        <v>1.87</v>
      </c>
      <c r="G37" s="2" t="n">
        <f aca="false">IF(I36&gt;0,$D$28,0)</f>
        <v>1.87</v>
      </c>
      <c r="H37" s="2" t="n">
        <f aca="false">IF(J36&gt;0,$D$28,0)</f>
        <v>0</v>
      </c>
      <c r="I37" s="2" t="n">
        <f aca="false">IF(K36&gt;0,$D$28,0)</f>
        <v>1.87</v>
      </c>
      <c r="J37" s="2" t="n">
        <f aca="false">IF(L36&gt;0,$D$28,0)</f>
        <v>1.87</v>
      </c>
      <c r="K37" s="2" t="n">
        <f aca="false">IF(M36&gt;0,$D$28,0)</f>
        <v>1.87</v>
      </c>
      <c r="L37" s="2" t="n">
        <f aca="false">IF(N36&gt;0,$D$28,0)</f>
        <v>1.87</v>
      </c>
      <c r="M37" s="2" t="n">
        <f aca="false">IF(O36&gt;0,$D$28,0)</f>
        <v>1.87</v>
      </c>
      <c r="P37" s="2" t="str">
        <f aca="false">IF(P33-P36=C34-O34-O36,"OK","ERROR")</f>
        <v>OK</v>
      </c>
    </row>
    <row r="40" customFormat="false" ht="13.8" hidden="false" customHeight="false" outlineLevel="0" collapsed="false">
      <c r="A40" s="1" t="s">
        <v>27</v>
      </c>
      <c r="B40" s="1"/>
    </row>
    <row r="41" customFormat="false" ht="12.8" hidden="false" customHeight="false" outlineLevel="0" collapsed="false">
      <c r="A41" s="2" t="s">
        <v>24</v>
      </c>
      <c r="D41" s="2" t="n">
        <v>118.49</v>
      </c>
    </row>
    <row r="42" customFormat="false" ht="12.8" hidden="false" customHeight="false" outlineLevel="0" collapsed="false">
      <c r="A42" s="2" t="s">
        <v>2</v>
      </c>
      <c r="D42" s="2" t="n">
        <v>2</v>
      </c>
    </row>
    <row r="43" customFormat="false" ht="12.8" hidden="false" customHeight="false" outlineLevel="0" collapsed="false">
      <c r="A43" s="2" t="s">
        <v>3</v>
      </c>
      <c r="D43" s="2" t="n">
        <v>0</v>
      </c>
    </row>
    <row r="45" customFormat="false" ht="13.8" hidden="false" customHeight="false" outlineLevel="0" collapsed="false">
      <c r="B45" s="3" t="s">
        <v>4</v>
      </c>
      <c r="C45" s="3"/>
      <c r="D45" s="2" t="s">
        <v>5</v>
      </c>
      <c r="E45" s="2" t="s">
        <v>6</v>
      </c>
      <c r="F45" s="2" t="s">
        <v>7</v>
      </c>
      <c r="G45" s="2" t="s">
        <v>8</v>
      </c>
      <c r="H45" s="2" t="s">
        <v>9</v>
      </c>
      <c r="I45" s="2" t="s">
        <v>10</v>
      </c>
      <c r="J45" s="2" t="s">
        <v>11</v>
      </c>
      <c r="K45" s="2" t="s">
        <v>12</v>
      </c>
      <c r="L45" s="2" t="s">
        <v>13</v>
      </c>
      <c r="M45" s="2" t="s">
        <v>14</v>
      </c>
      <c r="N45" s="2" t="s">
        <v>15</v>
      </c>
      <c r="O45" s="2" t="s">
        <v>16</v>
      </c>
      <c r="P45" s="2" t="s">
        <v>17</v>
      </c>
    </row>
    <row r="46" customFormat="false" ht="12.8" hidden="false" customHeight="false" outlineLevel="0" collapsed="false">
      <c r="A46" s="2" t="s">
        <v>25</v>
      </c>
      <c r="C46" s="2" t="n">
        <v>0</v>
      </c>
      <c r="D46" s="4" t="n">
        <v>79.79</v>
      </c>
      <c r="E46" s="5" t="n">
        <v>91.05</v>
      </c>
      <c r="F46" s="5" t="n">
        <v>112.23</v>
      </c>
      <c r="G46" s="5" t="n">
        <v>66.63</v>
      </c>
      <c r="H46" s="5" t="n">
        <v>69.04</v>
      </c>
      <c r="I46" s="5" t="n">
        <v>61.99</v>
      </c>
      <c r="J46" s="5" t="n">
        <v>57.36</v>
      </c>
      <c r="K46" s="5" t="n">
        <v>62.54</v>
      </c>
      <c r="L46" s="5" t="n">
        <v>67.87</v>
      </c>
      <c r="M46" s="5" t="n">
        <v>81.17</v>
      </c>
      <c r="N46" s="5" t="n">
        <v>80.64</v>
      </c>
      <c r="O46" s="5" t="n">
        <v>77.79</v>
      </c>
      <c r="P46" s="2" t="n">
        <f aca="false">SUM(D46:O46)</f>
        <v>908.1</v>
      </c>
    </row>
    <row r="47" customFormat="false" ht="12.8" hidden="false" customHeight="false" outlineLevel="0" collapsed="false">
      <c r="A47" s="2" t="s">
        <v>19</v>
      </c>
      <c r="C47" s="2" t="n">
        <f aca="false">D43</f>
        <v>0</v>
      </c>
      <c r="D47" s="2" t="n">
        <f aca="false">IF(C47&gt;0,C47-D46,C49-C48-D46)</f>
        <v>-79.79</v>
      </c>
      <c r="E47" s="2" t="n">
        <f aca="false">IF(D47&gt;0,D47-E46,D49-D48-E46)</f>
        <v>-52.35</v>
      </c>
      <c r="F47" s="2" t="n">
        <f aca="false">IF(E47&gt;0,E47-F46,E49-E48-F46)</f>
        <v>-46.09</v>
      </c>
      <c r="G47" s="2" t="n">
        <f aca="false">IF(F47&gt;0,F47-G46,F49-F48-G46)</f>
        <v>5.76999999999998</v>
      </c>
      <c r="H47" s="2" t="n">
        <f aca="false">IF(G47&gt;0,G47-H46,G49-G48-H46)</f>
        <v>-63.27</v>
      </c>
      <c r="I47" s="2" t="n">
        <f aca="false">IF(H47&gt;0,H47-I46,H49-H48-I46)</f>
        <v>-6.77000000000003</v>
      </c>
      <c r="J47" s="2" t="n">
        <f aca="false">IF(I47&gt;0,I47-J46,I49-I48-J46)</f>
        <v>54.36</v>
      </c>
      <c r="K47" s="2" t="n">
        <f aca="false">IF(J47&gt;0,J47-K46,J49-J48-K46)</f>
        <v>-8.18000000000003</v>
      </c>
      <c r="L47" s="2" t="n">
        <f aca="false">IF(K47&gt;0,K47-L46,K49-K48-L46)</f>
        <v>42.44</v>
      </c>
      <c r="M47" s="2" t="n">
        <f aca="false">IF(L47&gt;0,L47-M46,L49-L48-M46)</f>
        <v>-38.73</v>
      </c>
      <c r="N47" s="2" t="n">
        <f aca="false">IF(M47&gt;0,M47-N46,M49-M48-N46)</f>
        <v>-0.880000000000038</v>
      </c>
      <c r="O47" s="2" t="n">
        <f aca="false">IF(N47&gt;0,N47-O46,N49-N48-O46)</f>
        <v>39.8199999999999</v>
      </c>
    </row>
    <row r="48" customFormat="false" ht="12.8" hidden="false" customHeight="false" outlineLevel="0" collapsed="false">
      <c r="A48" s="2" t="s">
        <v>20</v>
      </c>
      <c r="C48" s="2" t="n">
        <v>0</v>
      </c>
      <c r="D48" s="2" t="n">
        <f aca="false">IF(D47&lt;=0,-1*D47,0)</f>
        <v>79.79</v>
      </c>
      <c r="E48" s="2" t="n">
        <f aca="false">IF(E47&lt;=0,-1*E47,0)</f>
        <v>52.35</v>
      </c>
      <c r="F48" s="2" t="n">
        <f aca="false">IF(F47&lt;=0,-1*F47,0)</f>
        <v>46.09</v>
      </c>
      <c r="G48" s="2" t="n">
        <f aca="false">IF(G47&lt;=0,-1*G47,0)</f>
        <v>0</v>
      </c>
      <c r="H48" s="2" t="n">
        <f aca="false">IF(H47&lt;=0,-1*H47,0)</f>
        <v>63.27</v>
      </c>
      <c r="I48" s="2" t="n">
        <f aca="false">IF(I47&lt;=0,-1*I47,0)</f>
        <v>6.77000000000003</v>
      </c>
      <c r="J48" s="2" t="n">
        <f aca="false">IF(J47&lt;=0,-1*J47,0)</f>
        <v>0</v>
      </c>
      <c r="K48" s="2" t="n">
        <f aca="false">IF(K47&lt;=0,-1*K47,0)</f>
        <v>8.18000000000003</v>
      </c>
      <c r="L48" s="2" t="n">
        <f aca="false">IF(L47&lt;=0,-1*L47,0)</f>
        <v>0</v>
      </c>
      <c r="M48" s="2" t="n">
        <f aca="false">IF(M47&lt;=0,-1*M47,0)</f>
        <v>38.73</v>
      </c>
      <c r="N48" s="2" t="n">
        <f aca="false">IF(N47&lt;=0,-1*N47,0)</f>
        <v>0.880000000000038</v>
      </c>
      <c r="O48" s="2" t="n">
        <f aca="false">IF(O47&lt;=0,-1*O47,0)</f>
        <v>0</v>
      </c>
    </row>
    <row r="49" customFormat="false" ht="12.8" hidden="false" customHeight="false" outlineLevel="0" collapsed="false">
      <c r="A49" s="2" t="s">
        <v>21</v>
      </c>
      <c r="C49" s="2" t="n">
        <v>0</v>
      </c>
      <c r="D49" s="2" t="n">
        <f aca="false">IF(D47&lt;=0,$D$41,0)</f>
        <v>118.49</v>
      </c>
      <c r="E49" s="2" t="n">
        <f aca="false">IF(E47&lt;=0,$D$41,0)</f>
        <v>118.49</v>
      </c>
      <c r="F49" s="2" t="n">
        <f aca="false">IF(F47&lt;=0,$D$41,0)</f>
        <v>118.49</v>
      </c>
      <c r="G49" s="2" t="n">
        <f aca="false">IF(G47&lt;=0,$D$41,0)</f>
        <v>0</v>
      </c>
      <c r="H49" s="2" t="n">
        <f aca="false">IF(H47&lt;=0,$D$41,0)</f>
        <v>118.49</v>
      </c>
      <c r="I49" s="2" t="n">
        <f aca="false">IF(I47&lt;=0,$D$41,0)</f>
        <v>118.49</v>
      </c>
      <c r="J49" s="2" t="n">
        <f aca="false">IF(J47&lt;=0,$D$41,0)</f>
        <v>0</v>
      </c>
      <c r="K49" s="2" t="n">
        <f aca="false">IF(K47&lt;=0,$D$41,0)</f>
        <v>118.49</v>
      </c>
      <c r="L49" s="2" t="n">
        <f aca="false">IF(L47&lt;=0,$D$41,0)</f>
        <v>0</v>
      </c>
      <c r="M49" s="2" t="n">
        <f aca="false">IF(M47&lt;=0,$D$41,0)</f>
        <v>118.49</v>
      </c>
      <c r="N49" s="2" t="n">
        <f aca="false">IF(N47&lt;=0,$D$41,0)</f>
        <v>118.49</v>
      </c>
      <c r="O49" s="2" t="n">
        <f aca="false">IF(O47&lt;=0,$D$41,0)</f>
        <v>0</v>
      </c>
      <c r="P49" s="2" t="n">
        <f aca="false">SUM(D49:O49)</f>
        <v>947.92</v>
      </c>
    </row>
    <row r="50" customFormat="false" ht="12.8" hidden="false" customHeight="false" outlineLevel="0" collapsed="false">
      <c r="A50" s="2" t="s">
        <v>22</v>
      </c>
      <c r="B50" s="2" t="n">
        <f aca="false">IF(D49&gt;0,$D$41,0)</f>
        <v>118.49</v>
      </c>
      <c r="C50" s="2" t="n">
        <f aca="false">IF(E49&gt;0,$D$41,0)</f>
        <v>118.49</v>
      </c>
      <c r="D50" s="2" t="n">
        <f aca="false">IF(F49&gt;0,$D$41,0)</f>
        <v>118.49</v>
      </c>
      <c r="E50" s="2" t="n">
        <f aca="false">IF(G49&gt;0,$D$41,0)</f>
        <v>0</v>
      </c>
      <c r="F50" s="2" t="n">
        <f aca="false">IF(H49&gt;0,$D$41,0)</f>
        <v>118.49</v>
      </c>
      <c r="G50" s="2" t="n">
        <f aca="false">IF(I49&gt;0,$D$41,0)</f>
        <v>118.49</v>
      </c>
      <c r="H50" s="2" t="n">
        <f aca="false">IF(J49&gt;0,$D$41,0)</f>
        <v>0</v>
      </c>
      <c r="I50" s="2" t="n">
        <f aca="false">IF(K49&gt;0,$D$41,0)</f>
        <v>118.49</v>
      </c>
      <c r="J50" s="2" t="n">
        <f aca="false">IF(L49&gt;0,$D$41,0)</f>
        <v>0</v>
      </c>
      <c r="K50" s="2" t="n">
        <f aca="false">IF(M49&gt;0,$D$41,0)</f>
        <v>118.49</v>
      </c>
      <c r="L50" s="2" t="n">
        <f aca="false">IF(N49&gt;0,$D$41,0)</f>
        <v>118.49</v>
      </c>
      <c r="M50" s="2" t="n">
        <f aca="false">IF(O49&gt;0,$D$41,0)</f>
        <v>0</v>
      </c>
      <c r="P50" s="2" t="str">
        <f aca="false">IF(P46-P49=C47-O47-O49,"OK","ERROR")</f>
        <v>OK</v>
      </c>
    </row>
    <row r="53" customFormat="false" ht="13.8" hidden="false" customHeight="false" outlineLevel="0" collapsed="false">
      <c r="A53" s="1" t="s">
        <v>28</v>
      </c>
      <c r="B53" s="1"/>
    </row>
    <row r="54" customFormat="false" ht="12.8" hidden="false" customHeight="false" outlineLevel="0" collapsed="false">
      <c r="A54" s="2" t="s">
        <v>24</v>
      </c>
      <c r="D54" s="2" t="n">
        <v>24.07</v>
      </c>
    </row>
    <row r="55" customFormat="false" ht="12.8" hidden="false" customHeight="false" outlineLevel="0" collapsed="false">
      <c r="A55" s="2" t="s">
        <v>2</v>
      </c>
      <c r="D55" s="2" t="n">
        <v>2</v>
      </c>
    </row>
    <row r="56" customFormat="false" ht="12.8" hidden="false" customHeight="false" outlineLevel="0" collapsed="false">
      <c r="A56" s="2" t="s">
        <v>3</v>
      </c>
      <c r="D56" s="2" t="n">
        <v>0</v>
      </c>
    </row>
    <row r="58" customFormat="false" ht="13.8" hidden="false" customHeight="false" outlineLevel="0" collapsed="false">
      <c r="B58" s="3" t="s">
        <v>4</v>
      </c>
      <c r="C58" s="3"/>
      <c r="D58" s="2" t="s">
        <v>5</v>
      </c>
      <c r="E58" s="2" t="s">
        <v>6</v>
      </c>
      <c r="F58" s="2" t="s">
        <v>7</v>
      </c>
      <c r="G58" s="2" t="s">
        <v>8</v>
      </c>
      <c r="H58" s="2" t="s">
        <v>9</v>
      </c>
      <c r="I58" s="2" t="s">
        <v>10</v>
      </c>
      <c r="J58" s="2" t="s">
        <v>11</v>
      </c>
      <c r="K58" s="2" t="s">
        <v>12</v>
      </c>
      <c r="L58" s="2" t="s">
        <v>13</v>
      </c>
      <c r="M58" s="2" t="s">
        <v>14</v>
      </c>
      <c r="N58" s="2" t="s">
        <v>15</v>
      </c>
      <c r="O58" s="2" t="s">
        <v>16</v>
      </c>
      <c r="P58" s="2" t="s">
        <v>17</v>
      </c>
    </row>
    <row r="59" customFormat="false" ht="12.8" hidden="false" customHeight="false" outlineLevel="0" collapsed="false">
      <c r="A59" s="2" t="s">
        <v>25</v>
      </c>
      <c r="C59" s="2" t="n">
        <v>0</v>
      </c>
      <c r="D59" s="4" t="n">
        <v>15.96</v>
      </c>
      <c r="E59" s="5" t="n">
        <v>18.21</v>
      </c>
      <c r="F59" s="5" t="n">
        <v>22.44</v>
      </c>
      <c r="G59" s="5" t="n">
        <v>13.32</v>
      </c>
      <c r="H59" s="5" t="n">
        <v>13.81</v>
      </c>
      <c r="I59" s="5" t="n">
        <v>12.4</v>
      </c>
      <c r="J59" s="5" t="n">
        <v>11.47</v>
      </c>
      <c r="K59" s="5" t="n">
        <v>12.51</v>
      </c>
      <c r="L59" s="5" t="n">
        <v>13.57</v>
      </c>
      <c r="M59" s="5" t="n">
        <v>16.23</v>
      </c>
      <c r="N59" s="5" t="n">
        <v>16.13</v>
      </c>
      <c r="O59" s="5" t="n">
        <v>15.56</v>
      </c>
      <c r="P59" s="2" t="n">
        <f aca="false">SUM(D59:O59)</f>
        <v>181.61</v>
      </c>
    </row>
    <row r="60" customFormat="false" ht="12.8" hidden="false" customHeight="false" outlineLevel="0" collapsed="false">
      <c r="A60" s="2" t="s">
        <v>19</v>
      </c>
      <c r="C60" s="2" t="n">
        <f aca="false">D56</f>
        <v>0</v>
      </c>
      <c r="D60" s="2" t="n">
        <f aca="false">IF(C60&gt;0,C60-D59,C62-C61-D59)</f>
        <v>-15.96</v>
      </c>
      <c r="E60" s="2" t="n">
        <f aca="false">IF(D60&gt;0,D60-E59,D62-D61-E59)</f>
        <v>-10.1</v>
      </c>
      <c r="F60" s="2" t="n">
        <f aca="false">IF(E60&gt;0,E60-F59,E62-E61-F59)</f>
        <v>-8.47</v>
      </c>
      <c r="G60" s="2" t="n">
        <f aca="false">IF(F60&gt;0,F60-G59,F62-F61-G59)</f>
        <v>2.28</v>
      </c>
      <c r="H60" s="2" t="n">
        <f aca="false">IF(G60&gt;0,G60-H59,G62-G61-H59)</f>
        <v>-11.53</v>
      </c>
      <c r="I60" s="2" t="n">
        <f aca="false">IF(H60&gt;0,H60-I59,H62-H61-I59)</f>
        <v>0.139999999999997</v>
      </c>
      <c r="J60" s="2" t="n">
        <f aca="false">IF(I60&gt;0,I60-J59,I62-I61-J59)</f>
        <v>-11.33</v>
      </c>
      <c r="K60" s="2" t="n">
        <f aca="false">IF(J60&gt;0,J60-K59,J62-J61-K59)</f>
        <v>0.229999999999997</v>
      </c>
      <c r="L60" s="2" t="n">
        <f aca="false">IF(K60&gt;0,K60-L59,K62-K61-L59)</f>
        <v>-13.34</v>
      </c>
      <c r="M60" s="2" t="n">
        <f aca="false">IF(L60&gt;0,L60-M59,L62-L61-M59)</f>
        <v>-5.5</v>
      </c>
      <c r="N60" s="2" t="n">
        <f aca="false">IF(M60&gt;0,M60-N59,M62-M61-N59)</f>
        <v>2.44</v>
      </c>
      <c r="O60" s="2" t="n">
        <f aca="false">IF(N60&gt;0,N60-O59,N62-N61-O59)</f>
        <v>-13.12</v>
      </c>
    </row>
    <row r="61" customFormat="false" ht="12.8" hidden="false" customHeight="false" outlineLevel="0" collapsed="false">
      <c r="A61" s="2" t="s">
        <v>20</v>
      </c>
      <c r="C61" s="2" t="n">
        <v>0</v>
      </c>
      <c r="D61" s="2" t="n">
        <f aca="false">IF(D60&lt;=0,-1*D60,0)</f>
        <v>15.96</v>
      </c>
      <c r="E61" s="2" t="n">
        <f aca="false">IF(E60&lt;=0,-1*E60,0)</f>
        <v>10.1</v>
      </c>
      <c r="F61" s="2" t="n">
        <f aca="false">IF(F60&lt;=0,-1*F60,0)</f>
        <v>8.47</v>
      </c>
      <c r="G61" s="2" t="n">
        <f aca="false">IF(G60&lt;=0,-1*G60,0)</f>
        <v>0</v>
      </c>
      <c r="H61" s="2" t="n">
        <f aca="false">IF(H60&lt;=0,-1*H60,0)</f>
        <v>11.53</v>
      </c>
      <c r="I61" s="2" t="n">
        <f aca="false">IF(I60&lt;=0,-1*I60,0)</f>
        <v>0</v>
      </c>
      <c r="J61" s="2" t="n">
        <f aca="false">IF(J60&lt;=0,-1*J60,0)</f>
        <v>11.33</v>
      </c>
      <c r="K61" s="2" t="n">
        <f aca="false">IF(K60&lt;=0,-1*K60,0)</f>
        <v>0</v>
      </c>
      <c r="L61" s="2" t="n">
        <f aca="false">IF(L60&lt;=0,-1*L60,0)</f>
        <v>13.34</v>
      </c>
      <c r="M61" s="2" t="n">
        <f aca="false">IF(M60&lt;=0,-1*M60,0)</f>
        <v>5.5</v>
      </c>
      <c r="N61" s="2" t="n">
        <f aca="false">IF(N60&lt;=0,-1*N60,0)</f>
        <v>0</v>
      </c>
      <c r="O61" s="2" t="n">
        <f aca="false">IF(O60&lt;=0,-1*O60,0)</f>
        <v>13.12</v>
      </c>
    </row>
    <row r="62" customFormat="false" ht="12.8" hidden="false" customHeight="false" outlineLevel="0" collapsed="false">
      <c r="A62" s="2" t="s">
        <v>21</v>
      </c>
      <c r="C62" s="2" t="n">
        <v>0</v>
      </c>
      <c r="D62" s="2" t="n">
        <f aca="false">IF(D60&lt;=0,$D$54,0)</f>
        <v>24.07</v>
      </c>
      <c r="E62" s="2" t="n">
        <f aca="false">IF(E60&lt;=0,$D$54,0)</f>
        <v>24.07</v>
      </c>
      <c r="F62" s="2" t="n">
        <f aca="false">IF(F60&lt;=0,$D$54,0)</f>
        <v>24.07</v>
      </c>
      <c r="G62" s="2" t="n">
        <f aca="false">IF(G60&lt;=0,$D$54,0)</f>
        <v>0</v>
      </c>
      <c r="H62" s="2" t="n">
        <f aca="false">IF(H60&lt;=0,$D$54,0)</f>
        <v>24.07</v>
      </c>
      <c r="I62" s="2" t="n">
        <f aca="false">IF(I60&lt;=0,$D$54,0)</f>
        <v>0</v>
      </c>
      <c r="J62" s="2" t="n">
        <f aca="false">IF(J60&lt;=0,$D$54,0)</f>
        <v>24.07</v>
      </c>
      <c r="K62" s="2" t="n">
        <f aca="false">IF(K60&lt;=0,$D$54,0)</f>
        <v>0</v>
      </c>
      <c r="L62" s="2" t="n">
        <f aca="false">IF(L60&lt;=0,$D$54,0)</f>
        <v>24.07</v>
      </c>
      <c r="M62" s="2" t="n">
        <f aca="false">IF(M60&lt;=0,$D$54,0)</f>
        <v>24.07</v>
      </c>
      <c r="N62" s="2" t="n">
        <f aca="false">IF(N60&lt;=0,$D$54,0)</f>
        <v>0</v>
      </c>
      <c r="O62" s="2" t="n">
        <f aca="false">IF(O60&lt;=0,$D$54,0)</f>
        <v>24.07</v>
      </c>
      <c r="P62" s="2" t="n">
        <f aca="false">SUM(D62:O62)</f>
        <v>192.56</v>
      </c>
    </row>
    <row r="63" customFormat="false" ht="12.8" hidden="false" customHeight="false" outlineLevel="0" collapsed="false">
      <c r="A63" s="2" t="s">
        <v>22</v>
      </c>
      <c r="B63" s="2" t="n">
        <f aca="false">IF(D62&gt;0,$D$54,0)</f>
        <v>24.07</v>
      </c>
      <c r="C63" s="2" t="n">
        <f aca="false">IF(E62&gt;0,$D$54,0)</f>
        <v>24.07</v>
      </c>
      <c r="D63" s="2" t="n">
        <f aca="false">IF(F62&gt;0,$D$54,0)</f>
        <v>24.07</v>
      </c>
      <c r="E63" s="2" t="n">
        <f aca="false">IF(G62&gt;0,$D$54,0)</f>
        <v>0</v>
      </c>
      <c r="F63" s="2" t="n">
        <f aca="false">IF(H62&gt;0,$D$54,0)</f>
        <v>24.07</v>
      </c>
      <c r="G63" s="2" t="n">
        <f aca="false">IF(I62&gt;0,$D$54,0)</f>
        <v>0</v>
      </c>
      <c r="H63" s="2" t="n">
        <f aca="false">IF(J62&gt;0,$D$54,0)</f>
        <v>24.07</v>
      </c>
      <c r="I63" s="2" t="n">
        <f aca="false">IF(K62&gt;0,$D$54,0)</f>
        <v>0</v>
      </c>
      <c r="J63" s="2" t="n">
        <f aca="false">IF(L62&gt;0,$D$54,0)</f>
        <v>24.07</v>
      </c>
      <c r="K63" s="2" t="n">
        <f aca="false">IF(M62&gt;0,$D$54,0)</f>
        <v>24.07</v>
      </c>
      <c r="L63" s="2" t="n">
        <f aca="false">IF(N62&gt;0,$D$54,0)</f>
        <v>0</v>
      </c>
      <c r="M63" s="2" t="n">
        <f aca="false">IF(O62&gt;0,$D$54,0)</f>
        <v>24.07</v>
      </c>
      <c r="P63" s="2" t="str">
        <f aca="false">IF(P59-P62=C60-O60-O62,"OK","ERROR")</f>
        <v>OK</v>
      </c>
    </row>
    <row r="66" customFormat="false" ht="13.8" hidden="false" customHeight="false" outlineLevel="0" collapsed="false">
      <c r="A66" s="1" t="s">
        <v>29</v>
      </c>
      <c r="B66" s="1"/>
    </row>
    <row r="67" customFormat="false" ht="12.8" hidden="false" customHeight="false" outlineLevel="0" collapsed="false">
      <c r="A67" s="2" t="s">
        <v>24</v>
      </c>
      <c r="D67" s="2" t="n">
        <v>11.9</v>
      </c>
    </row>
    <row r="68" customFormat="false" ht="12.8" hidden="false" customHeight="false" outlineLevel="0" collapsed="false">
      <c r="A68" s="2" t="s">
        <v>2</v>
      </c>
      <c r="D68" s="2" t="n">
        <v>2</v>
      </c>
    </row>
    <row r="69" customFormat="false" ht="12.8" hidden="false" customHeight="false" outlineLevel="0" collapsed="false">
      <c r="A69" s="2" t="s">
        <v>3</v>
      </c>
      <c r="D69" s="2" t="n">
        <v>0</v>
      </c>
    </row>
    <row r="71" customFormat="false" ht="13.8" hidden="false" customHeight="false" outlineLevel="0" collapsed="false">
      <c r="B71" s="3" t="s">
        <v>4</v>
      </c>
      <c r="C71" s="3"/>
      <c r="D71" s="2" t="s">
        <v>5</v>
      </c>
      <c r="E71" s="2" t="s">
        <v>6</v>
      </c>
      <c r="F71" s="2" t="s">
        <v>7</v>
      </c>
      <c r="G71" s="2" t="s">
        <v>8</v>
      </c>
      <c r="H71" s="2" t="s">
        <v>9</v>
      </c>
      <c r="I71" s="2" t="s">
        <v>10</v>
      </c>
      <c r="J71" s="2" t="s">
        <v>11</v>
      </c>
      <c r="K71" s="2" t="s">
        <v>12</v>
      </c>
      <c r="L71" s="2" t="s">
        <v>13</v>
      </c>
      <c r="M71" s="2" t="s">
        <v>14</v>
      </c>
      <c r="N71" s="2" t="s">
        <v>15</v>
      </c>
      <c r="O71" s="2" t="s">
        <v>16</v>
      </c>
      <c r="P71" s="2" t="s">
        <v>17</v>
      </c>
    </row>
    <row r="72" customFormat="false" ht="12.8" hidden="false" customHeight="false" outlineLevel="0" collapsed="false">
      <c r="A72" s="2" t="s">
        <v>25</v>
      </c>
      <c r="C72" s="2" t="n">
        <v>0</v>
      </c>
      <c r="D72" s="4" t="n">
        <v>8.39</v>
      </c>
      <c r="E72" s="5" t="n">
        <v>9.58</v>
      </c>
      <c r="F72" s="5" t="n">
        <v>11.8</v>
      </c>
      <c r="G72" s="5" t="n">
        <v>7.01</v>
      </c>
      <c r="H72" s="5" t="n">
        <v>7.26</v>
      </c>
      <c r="I72" s="5" t="n">
        <v>6.52</v>
      </c>
      <c r="J72" s="5" t="n">
        <v>6.03</v>
      </c>
      <c r="K72" s="5" t="n">
        <v>6.58</v>
      </c>
      <c r="L72" s="5" t="n">
        <v>7.14</v>
      </c>
      <c r="M72" s="5" t="n">
        <v>8.54</v>
      </c>
      <c r="N72" s="5" t="n">
        <v>8.48</v>
      </c>
      <c r="O72" s="5" t="n">
        <v>8.18</v>
      </c>
      <c r="P72" s="2" t="n">
        <f aca="false">SUM(D72:O72)</f>
        <v>95.51</v>
      </c>
    </row>
    <row r="73" customFormat="false" ht="12.8" hidden="false" customHeight="false" outlineLevel="0" collapsed="false">
      <c r="A73" s="2" t="s">
        <v>19</v>
      </c>
      <c r="C73" s="2" t="n">
        <f aca="false">D69</f>
        <v>0</v>
      </c>
      <c r="D73" s="2" t="n">
        <f aca="false">IF(C73&gt;0,C73-D72,C75-C74-D72)</f>
        <v>-8.39</v>
      </c>
      <c r="E73" s="2" t="n">
        <f aca="false">IF(D73&gt;0,D73-E72,D75-D74-E72)</f>
        <v>-6.07</v>
      </c>
      <c r="F73" s="2" t="n">
        <f aca="false">IF(E73&gt;0,E73-F72,E75-E74-F72)</f>
        <v>-5.97</v>
      </c>
      <c r="G73" s="2" t="n">
        <f aca="false">IF(F73&gt;0,F73-G72,F75-F74-G72)</f>
        <v>-1.08</v>
      </c>
      <c r="H73" s="2" t="n">
        <f aca="false">IF(G73&gt;0,G73-H72,G75-G74-H72)</f>
        <v>3.56</v>
      </c>
      <c r="I73" s="2" t="n">
        <f aca="false">IF(H73&gt;0,H73-I72,H75-H74-I72)</f>
        <v>-2.96</v>
      </c>
      <c r="J73" s="2" t="n">
        <f aca="false">IF(I73&gt;0,I73-J72,I75-I74-J72)</f>
        <v>2.91</v>
      </c>
      <c r="K73" s="2" t="n">
        <f aca="false">IF(J73&gt;0,J73-K72,J75-J74-K72)</f>
        <v>-3.67</v>
      </c>
      <c r="L73" s="2" t="n">
        <f aca="false">IF(K73&gt;0,K73-L72,K75-K74-L72)</f>
        <v>1.09</v>
      </c>
      <c r="M73" s="2" t="n">
        <f aca="false">IF(L73&gt;0,L73-M72,L75-L74-M72)</f>
        <v>-7.45</v>
      </c>
      <c r="N73" s="2" t="n">
        <f aca="false">IF(M73&gt;0,M73-N72,M75-M74-N72)</f>
        <v>-4.03</v>
      </c>
      <c r="O73" s="2" t="n">
        <f aca="false">IF(N73&gt;0,N73-O72,N75-N74-O72)</f>
        <v>-0.309999999999998</v>
      </c>
    </row>
    <row r="74" customFormat="false" ht="12.8" hidden="false" customHeight="false" outlineLevel="0" collapsed="false">
      <c r="A74" s="2" t="s">
        <v>20</v>
      </c>
      <c r="C74" s="2" t="n">
        <v>0</v>
      </c>
      <c r="D74" s="2" t="n">
        <f aca="false">IF(D73&lt;=0,-1*D73,0)</f>
        <v>8.39</v>
      </c>
      <c r="E74" s="2" t="n">
        <f aca="false">IF(E73&lt;=0,-1*E73,0)</f>
        <v>6.07</v>
      </c>
      <c r="F74" s="2" t="n">
        <f aca="false">IF(F73&lt;=0,-1*F73,0)</f>
        <v>5.97</v>
      </c>
      <c r="G74" s="2" t="n">
        <f aca="false">IF(G73&lt;=0,-1*G73,0)</f>
        <v>1.08</v>
      </c>
      <c r="H74" s="2" t="n">
        <f aca="false">IF(H73&lt;=0,-1*H73,0)</f>
        <v>0</v>
      </c>
      <c r="I74" s="2" t="n">
        <f aca="false">IF(I73&lt;=0,-1*I73,0)</f>
        <v>2.96</v>
      </c>
      <c r="J74" s="2" t="n">
        <f aca="false">IF(J73&lt;=0,-1*J73,0)</f>
        <v>0</v>
      </c>
      <c r="K74" s="2" t="n">
        <f aca="false">IF(K73&lt;=0,-1*K73,0)</f>
        <v>3.67</v>
      </c>
      <c r="L74" s="2" t="n">
        <f aca="false">IF(L73&lt;=0,-1*L73,0)</f>
        <v>0</v>
      </c>
      <c r="M74" s="2" t="n">
        <f aca="false">IF(M73&lt;=0,-1*M73,0)</f>
        <v>7.45</v>
      </c>
      <c r="N74" s="2" t="n">
        <f aca="false">IF(N73&lt;=0,-1*N73,0)</f>
        <v>4.03</v>
      </c>
      <c r="O74" s="2" t="n">
        <f aca="false">IF(O73&lt;=0,-1*O73,0)</f>
        <v>0.309999999999998</v>
      </c>
    </row>
    <row r="75" customFormat="false" ht="12.8" hidden="false" customHeight="false" outlineLevel="0" collapsed="false">
      <c r="A75" s="2" t="s">
        <v>21</v>
      </c>
      <c r="C75" s="2" t="n">
        <v>0</v>
      </c>
      <c r="D75" s="2" t="n">
        <f aca="false">IF(D73&lt;=0,$D$67,0)</f>
        <v>11.9</v>
      </c>
      <c r="E75" s="2" t="n">
        <f aca="false">IF(E73&lt;=0,$D$67,0)</f>
        <v>11.9</v>
      </c>
      <c r="F75" s="2" t="n">
        <f aca="false">IF(F73&lt;=0,$D$67,0)</f>
        <v>11.9</v>
      </c>
      <c r="G75" s="2" t="n">
        <f aca="false">IF(G73&lt;=0,$D$67,0)</f>
        <v>11.9</v>
      </c>
      <c r="H75" s="2" t="n">
        <f aca="false">IF(H73&lt;=0,$D$67,0)</f>
        <v>0</v>
      </c>
      <c r="I75" s="2" t="n">
        <f aca="false">IF(I73&lt;=0,$D$67,0)</f>
        <v>11.9</v>
      </c>
      <c r="J75" s="2" t="n">
        <f aca="false">IF(J73&lt;=0,$D$67,0)</f>
        <v>0</v>
      </c>
      <c r="K75" s="2" t="n">
        <f aca="false">IF(K73&lt;=0,$D$67,0)</f>
        <v>11.9</v>
      </c>
      <c r="L75" s="2" t="n">
        <f aca="false">IF(L73&lt;=0,$D$67,0)</f>
        <v>0</v>
      </c>
      <c r="M75" s="2" t="n">
        <f aca="false">IF(M73&lt;=0,$D$67,0)</f>
        <v>11.9</v>
      </c>
      <c r="N75" s="2" t="n">
        <f aca="false">IF(N73&lt;=0,$D$67,0)</f>
        <v>11.9</v>
      </c>
      <c r="O75" s="2" t="n">
        <f aca="false">IF(O73&lt;=0,$D$67,0)</f>
        <v>11.9</v>
      </c>
      <c r="P75" s="2" t="n">
        <f aca="false">SUM(D75:O75)</f>
        <v>107.1</v>
      </c>
    </row>
    <row r="76" customFormat="false" ht="12.8" hidden="false" customHeight="false" outlineLevel="0" collapsed="false">
      <c r="A76" s="2" t="s">
        <v>22</v>
      </c>
      <c r="B76" s="2" t="n">
        <f aca="false">IF(D75&gt;0,$D$67,0)</f>
        <v>11.9</v>
      </c>
      <c r="C76" s="2" t="n">
        <f aca="false">IF(E75&gt;0,$D$67,0)</f>
        <v>11.9</v>
      </c>
      <c r="D76" s="2" t="n">
        <f aca="false">IF(F75&gt;0,$D$67,0)</f>
        <v>11.9</v>
      </c>
      <c r="E76" s="2" t="n">
        <f aca="false">IF(G75&gt;0,$D$67,0)</f>
        <v>11.9</v>
      </c>
      <c r="F76" s="2" t="n">
        <f aca="false">IF(H75&gt;0,$D$67,0)</f>
        <v>0</v>
      </c>
      <c r="G76" s="2" t="n">
        <f aca="false">IF(I75&gt;0,$D$67,0)</f>
        <v>11.9</v>
      </c>
      <c r="H76" s="2" t="n">
        <f aca="false">IF(J75&gt;0,$D$67,0)</f>
        <v>0</v>
      </c>
      <c r="I76" s="2" t="n">
        <f aca="false">IF(K75&gt;0,$D$67,0)</f>
        <v>11.9</v>
      </c>
      <c r="J76" s="2" t="n">
        <f aca="false">IF(L75&gt;0,$D$67,0)</f>
        <v>0</v>
      </c>
      <c r="K76" s="2" t="n">
        <f aca="false">IF(M75&gt;0,$D$67,0)</f>
        <v>11.9</v>
      </c>
      <c r="L76" s="2" t="n">
        <f aca="false">IF(N75&gt;0,$D$67,0)</f>
        <v>11.9</v>
      </c>
      <c r="M76" s="2" t="n">
        <f aca="false">IF(O75&gt;0,$D$67,0)</f>
        <v>11.9</v>
      </c>
      <c r="P76" s="2" t="str">
        <f aca="false">IF(P72-P75=C73-O73-O75,"OK","ERROR")</f>
        <v>OK</v>
      </c>
    </row>
  </sheetData>
  <mergeCells count="6">
    <mergeCell ref="B6:C6"/>
    <mergeCell ref="B19:C19"/>
    <mergeCell ref="B32:C32"/>
    <mergeCell ref="B45:C45"/>
    <mergeCell ref="B58:C58"/>
    <mergeCell ref="B71:C7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LibreOffice/5.1.1.3$Windows_x86 LibreOffice_project/89f508ef3ecebd2cfb8e1def0f0ba9a803b88a6d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2018-04-15T21:00:23Z</dcterms:created>
  <dc:creator/>
  <dc:description/>
  <dc:language>en-IN</dc:language>
  <cp:lastModifiedBy/>
  <dcterms:modified xsi:type="dcterms:W3CDTF">2018-04-17T13:58:45Z</dcterms:modified>
  <cp:revision>2</cp:revision>
  <dc:subject/>
  <dc:title/>
</cp:coreProperties>
</file>