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meetpatel/Desktop/Pitt Business Analytics Case Competition/"/>
    </mc:Choice>
  </mc:AlternateContent>
  <xr:revisionPtr revIDLastSave="0" documentId="13_ncr:1_{B2530750-CF66-4947-8E6A-D51DCB7E87CE}" xr6:coauthVersionLast="47" xr6:coauthVersionMax="47" xr10:uidLastSave="{00000000-0000-0000-0000-000000000000}"/>
  <bookViews>
    <workbookView xWindow="0" yWindow="500" windowWidth="28800" windowHeight="16560" activeTab="2" xr2:uid="{1589B0D8-9769-4291-BE8C-DA8592C0BF5C}"/>
  </bookViews>
  <sheets>
    <sheet name="Introduction" sheetId="3" r:id="rId1"/>
    <sheet name="Raw Data" sheetId="1" r:id="rId2"/>
    <sheet name="Questions"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2" i="1" l="1"/>
  <c r="M43" i="1"/>
  <c r="M44" i="1"/>
  <c r="M41" i="1"/>
  <c r="N9" i="1"/>
  <c r="N8" i="1"/>
  <c r="L8" i="1"/>
  <c r="N15" i="1"/>
  <c r="N14" i="1"/>
  <c r="E7" i="1"/>
  <c r="L14" i="1"/>
  <c r="C11" i="1"/>
  <c r="D42" i="1"/>
  <c r="L7" i="1"/>
  <c r="L43" i="1"/>
  <c r="P10" i="1"/>
  <c r="O10" i="1"/>
  <c r="O9" i="1"/>
  <c r="P9" i="1"/>
  <c r="P8" i="1"/>
  <c r="O8" i="1"/>
  <c r="P7" i="1"/>
  <c r="O7" i="1"/>
  <c r="Q9" i="1"/>
  <c r="Q8" i="1"/>
  <c r="Q10" i="1"/>
  <c r="N10" i="1"/>
  <c r="L10" i="1"/>
  <c r="L9" i="1"/>
  <c r="M10" i="1"/>
  <c r="M9" i="1"/>
  <c r="M8" i="1"/>
  <c r="M7" i="1"/>
  <c r="N7" i="1"/>
  <c r="Q7" i="1"/>
  <c r="E42" i="1"/>
  <c r="F42" i="1"/>
  <c r="G42" i="1"/>
  <c r="H42" i="1"/>
  <c r="E31" i="1"/>
  <c r="F31" i="1"/>
  <c r="G31" i="1"/>
  <c r="H31" i="1"/>
  <c r="D3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tc={985567A6-A721-4113-B454-F2420189C605}</author>
    <author>tc={2F31152F-2263-4F15-9BE5-F8E5BFC40D60}</author>
    <author>tc={A90D0001-5431-485F-8443-6DB57F08DD6C}</author>
    <author>tc={278AAD5A-54B8-48E3-8BB1-1F0A181A3009}</author>
    <author>tc={DFAB0DFC-0469-4ED5-AC78-DA726EE2003A}</author>
    <author>tc={42547FC2-1F0D-4FD9-99AB-827797346C61}</author>
    <author>tc={212F73E2-D829-457C-9C69-6853B9EF2057}</author>
    <author>tc={84546687-F61C-4F35-92DB-E2E882457E78}</author>
  </authors>
  <commentList>
    <comment ref="E7" authorId="0" shapeId="0" xr:uid="{985567A6-A721-4113-B454-F2420189C605}">
      <text>
        <t>[Threaded comment]
Your version of Excel allows you to read this threaded comment; however, any edits to it will get removed if the file is opened in a newer version of Excel. Learn more: https://go.microsoft.com/fwlink/?linkid=870924
Comment:
    What were Athletic Footwear sales in 2020?</t>
      </text>
    </comment>
    <comment ref="L7" authorId="1" shapeId="0" xr:uid="{2F31152F-2263-4F15-9BE5-F8E5BFC40D60}">
      <text>
        <t>[Threaded comment]
Your version of Excel allows you to read this threaded comment; however, any edits to it will get removed if the file is opened in a newer version of Excel. Learn more: https://go.microsoft.com/fwlink/?linkid=870924
Comment:
    Please determine what Brick &amp; Mortar sales were for each brand in each year in the Athletic Footwear Market.</t>
      </text>
    </comment>
    <comment ref="C11" authorId="2" shapeId="0" xr:uid="{A90D0001-5431-485F-8443-6DB57F08DD6C}">
      <text>
        <t>[Threaded comment]
Your version of Excel allows you to read this threaded comment; however, any edits to it will get removed if the file is opened in a newer version of Excel. Learn more: https://go.microsoft.com/fwlink/?linkid=870924
Comment:
    What were fitness sales in 2018?</t>
      </text>
    </comment>
    <comment ref="L14" authorId="3" shapeId="0" xr:uid="{278AAD5A-54B8-48E3-8BB1-1F0A181A3009}">
      <text>
        <t>[Threaded comment]
Your version of Excel allows you to read this threaded comment; however, any edits to it will get removed if the file is opened in a newer version of Excel. Learn more: https://go.microsoft.com/fwlink/?linkid=870924
Comment:
    What were Hoka's eCommerce sales in 2018?</t>
      </text>
    </comment>
    <comment ref="N14" authorId="4" shapeId="0" xr:uid="{DFAB0DFC-0469-4ED5-AC78-DA726EE2003A}">
      <text>
        <t>[Threaded comment]
Your version of Excel allows you to read this threaded comment; however, any edits to it will get removed if the file is opened in a newer version of Excel. Learn more: https://go.microsoft.com/fwlink/?linkid=870924
Comment:
    What were On Running's eCommerce sales in 2020?</t>
      </text>
    </comment>
    <comment ref="N15" authorId="5" shapeId="0" xr:uid="{42547FC2-1F0D-4FD9-99AB-827797346C61}">
      <text>
        <t>[Threaded comment]
Your version of Excel allows you to read this threaded comment; however, any edits to it will get removed if the file is opened in a newer version of Excel. Learn more: https://go.microsoft.com/fwlink/?linkid=870924
Comment:
    What were On Running's eCommerce sales in 2020?</t>
      </text>
    </comment>
    <comment ref="D42" authorId="6" shapeId="0" xr:uid="{212F73E2-D829-457C-9C69-6853B9EF2057}">
      <text>
        <t>[Threaded comment]
Your version of Excel allows you to read this threaded comment; however, any edits to it will get removed if the file is opened in a newer version of Excel. Learn more: https://go.microsoft.com/fwlink/?linkid=870924
Comment:
    Please determine the eCommerce growth rate for each year in Athletic Apparel.</t>
      </text>
    </comment>
    <comment ref="L43" authorId="7" shapeId="0" xr:uid="{84546687-F61C-4F35-92DB-E2E882457E78}">
      <text>
        <t>[Threaded comment]
Your version of Excel allows you to read this threaded comment; however, any edits to it will get removed if the file is opened in a newer version of Excel. Learn more: https://go.microsoft.com/fwlink/?linkid=870924
Comment:
    Please determine the eCommerce penetration for On Running.</t>
      </text>
    </comment>
  </commentList>
</comments>
</file>

<file path=xl/sharedStrings.xml><?xml version="1.0" encoding="utf-8"?>
<sst xmlns="http://schemas.openxmlformats.org/spreadsheetml/2006/main" count="146" uniqueCount="61">
  <si>
    <t>Prompt</t>
  </si>
  <si>
    <r>
      <t>Congratulations! You have been hired as a Senior Buyer at Dick's Sporting Goods. 
As part of the strategic planning process, Dick's routinely conducts competitive benchmarking by gathering national and market-level sales data from third-party providers. It also leverages these insights to determine what brands should be most prominent in its House of Sport locations. 
As part of this exercise, you have two key tasks:
-</t>
    </r>
    <r>
      <rPr>
        <b/>
        <sz val="11"/>
        <color theme="1"/>
        <rFont val="Calibri"/>
        <family val="2"/>
        <scheme val="minor"/>
      </rPr>
      <t>Help the team complete the dataset on the "Raw Data" tab by filling in all of the GOLD boxes.</t>
    </r>
    <r>
      <rPr>
        <sz val="11"/>
        <color theme="1"/>
        <rFont val="Calibri"/>
        <family val="2"/>
        <scheme val="minor"/>
      </rPr>
      <t xml:space="preserve"> The questions that need to be answered can be found on the "Questions" tab. 
-</t>
    </r>
    <r>
      <rPr>
        <b/>
        <sz val="11"/>
        <color theme="1"/>
        <rFont val="Calibri"/>
        <family val="2"/>
        <scheme val="minor"/>
      </rPr>
      <t>Determine which footwear brand Dick's should feature on its premium footwear deck its newest House of Sport store in Pittsburgh</t>
    </r>
    <r>
      <rPr>
        <sz val="11"/>
        <color theme="1"/>
        <rFont val="Calibri"/>
        <family val="2"/>
        <scheme val="minor"/>
      </rPr>
      <t xml:space="preserve">. Please support your decision with both data from the "Raw Data" tab and market-based insights. 
Please respond when you feel that you have completed the assigned tasks. Welcome to the team!
 </t>
    </r>
  </si>
  <si>
    <t>Key Reminders</t>
  </si>
  <si>
    <t>1. Please place all answers in the gold cells on the "Raw Data" tab.</t>
  </si>
  <si>
    <t xml:space="preserve">2. The "Questions" tab has all the relevant questions in one place and can serve as a point of reference as you complete the exercise. </t>
  </si>
  <si>
    <t xml:space="preserve">3. If you are unsure on a certain question, please complete it to the best of your ability. </t>
  </si>
  <si>
    <t xml:space="preserve">4. Each question is included on the "Raw Data" tab as a comment in the appropriate gold box. </t>
  </si>
  <si>
    <t xml:space="preserve">5. All data is fictitious to protect proprietary data. Category and brand level trends are directionally correct and align with publicly available sources. </t>
  </si>
  <si>
    <t>Key Definitions</t>
  </si>
  <si>
    <t>Sales Channels</t>
  </si>
  <si>
    <r>
      <rPr>
        <b/>
        <sz val="11"/>
        <color theme="1"/>
        <rFont val="Calibri"/>
        <family val="2"/>
        <scheme val="minor"/>
      </rPr>
      <t>Brick &amp; Mortar</t>
    </r>
    <r>
      <rPr>
        <sz val="11"/>
        <color theme="1"/>
        <rFont val="Calibri"/>
        <family val="2"/>
        <scheme val="minor"/>
      </rPr>
      <t>: includes all sales that have no eCommerce component (buy-online, pick-up in-store (BOPIS) is excluded from this dataset)</t>
    </r>
  </si>
  <si>
    <r>
      <rPr>
        <b/>
        <sz val="11"/>
        <color theme="1"/>
        <rFont val="Calibri"/>
        <family val="2"/>
        <scheme val="minor"/>
      </rPr>
      <t>eCommerce</t>
    </r>
    <r>
      <rPr>
        <sz val="11"/>
        <color theme="1"/>
        <rFont val="Calibri"/>
        <family val="2"/>
        <scheme val="minor"/>
      </rPr>
      <t>: includes all online-initiated orders, spanning ship to home, ship to store, BOPIS</t>
    </r>
  </si>
  <si>
    <t>National Categories</t>
  </si>
  <si>
    <r>
      <rPr>
        <b/>
        <sz val="11"/>
        <color theme="1"/>
        <rFont val="Calibri"/>
        <family val="2"/>
        <scheme val="minor"/>
      </rPr>
      <t>Athletic Footwear</t>
    </r>
    <r>
      <rPr>
        <sz val="11"/>
        <color theme="1"/>
        <rFont val="Calibri"/>
        <family val="2"/>
        <scheme val="minor"/>
      </rPr>
      <t>: includes all shoes produced by brands that are geared toward athletics; key brands include: Nike, Adidas, Hoka, On, Under Armour, Brooks, etc.</t>
    </r>
  </si>
  <si>
    <r>
      <rPr>
        <b/>
        <sz val="11"/>
        <color theme="1"/>
        <rFont val="Calibri"/>
        <family val="2"/>
        <scheme val="minor"/>
      </rPr>
      <t>Athletic Apparel</t>
    </r>
    <r>
      <rPr>
        <sz val="11"/>
        <color theme="1"/>
        <rFont val="Calibri"/>
        <family val="2"/>
        <scheme val="minor"/>
      </rPr>
      <t>:</t>
    </r>
    <r>
      <rPr>
        <sz val="11"/>
        <color theme="1"/>
        <rFont val="Calibri"/>
        <family val="2"/>
        <scheme val="minor"/>
      </rPr>
      <t xml:space="preserve"> like Athletic Footwear, includes all apparel produced by brands that are geared toward athletics; key brands include: Nike, Adidas, Under Armour, DSG, Calia, etc.</t>
    </r>
  </si>
  <si>
    <r>
      <rPr>
        <b/>
        <sz val="11"/>
        <color theme="1"/>
        <rFont val="Calibri"/>
        <family val="2"/>
        <scheme val="minor"/>
      </rPr>
      <t>Outdoor Footwear</t>
    </r>
    <r>
      <rPr>
        <sz val="11"/>
        <color theme="1"/>
        <rFont val="Calibri"/>
        <family val="2"/>
        <scheme val="minor"/>
      </rPr>
      <t>: includes all shoes produced by brands that are geared toward outdoor enthusiasts; key brands include: North Face, Patagonia, Columbia, Sorrel, etc.</t>
    </r>
  </si>
  <si>
    <r>
      <rPr>
        <b/>
        <sz val="11"/>
        <color theme="1"/>
        <rFont val="Calibri"/>
        <family val="2"/>
        <scheme val="minor"/>
      </rPr>
      <t>Outdoor Apparel</t>
    </r>
    <r>
      <rPr>
        <sz val="11"/>
        <color theme="1"/>
        <rFont val="Calibri"/>
        <family val="2"/>
        <scheme val="minor"/>
      </rPr>
      <t>: like Outdoor Footwear, includes all apparel produced by brands that are geared toward outdoor enthusiasts; key brands include: North Face, Patagonia, Columbia, Alpine Design, etc.</t>
    </r>
  </si>
  <si>
    <r>
      <rPr>
        <b/>
        <sz val="11"/>
        <color theme="1"/>
        <rFont val="Calibri"/>
        <family val="2"/>
        <scheme val="minor"/>
      </rPr>
      <t xml:space="preserve">Fitness: </t>
    </r>
    <r>
      <rPr>
        <sz val="11"/>
        <color theme="1"/>
        <rFont val="Calibri"/>
        <family val="2"/>
        <scheme val="minor"/>
      </rPr>
      <t>includes all products that are intended to build physical fitness, like treadmills, weights, etc.; key brands include: Peloton, NordicTrack, etc.</t>
    </r>
  </si>
  <si>
    <r>
      <t>Hydration:</t>
    </r>
    <r>
      <rPr>
        <sz val="11"/>
        <color theme="1"/>
        <rFont val="Calibri"/>
        <family val="2"/>
        <scheme val="minor"/>
      </rPr>
      <t xml:space="preserve"> includes all products related to athletic -related hyrdation; key brands include: Hydro Flask, Stanley, YETI, etc.</t>
    </r>
  </si>
  <si>
    <t>Metrics</t>
  </si>
  <si>
    <r>
      <rPr>
        <b/>
        <sz val="11"/>
        <color theme="1"/>
        <rFont val="Calibri"/>
        <family val="2"/>
        <scheme val="minor"/>
      </rPr>
      <t xml:space="preserve">CAGR: </t>
    </r>
    <r>
      <rPr>
        <sz val="11"/>
        <color theme="1"/>
        <rFont val="Calibri"/>
        <family val="2"/>
        <scheme val="minor"/>
      </rPr>
      <t>Cumulative Average Growth Rate</t>
    </r>
  </si>
  <si>
    <r>
      <rPr>
        <b/>
        <sz val="11"/>
        <color theme="1"/>
        <rFont val="Calibri"/>
        <family val="2"/>
        <scheme val="minor"/>
      </rPr>
      <t>eCommerce Penetration</t>
    </r>
    <r>
      <rPr>
        <sz val="11"/>
        <color theme="1"/>
        <rFont val="Calibri"/>
        <family val="2"/>
        <scheme val="minor"/>
      </rPr>
      <t>: percentage of eCommerce sales to total sales (eCommerce sales / B&amp;M sales)</t>
    </r>
  </si>
  <si>
    <t>NATIONAL SPORTING GOODS MARKET</t>
  </si>
  <si>
    <t>NATIONAL ATHLETIC FOOTWEAR MARKET</t>
  </si>
  <si>
    <t>SALES DATA</t>
  </si>
  <si>
    <t>Brick &amp; Mortar</t>
  </si>
  <si>
    <t>CAGR</t>
  </si>
  <si>
    <t xml:space="preserve">Athletic Footwear </t>
  </si>
  <si>
    <t>Nike</t>
  </si>
  <si>
    <t xml:space="preserve">Athletic Apparel </t>
  </si>
  <si>
    <t>Hoka</t>
  </si>
  <si>
    <t>Outdoor Footwear</t>
  </si>
  <si>
    <t>On Running</t>
  </si>
  <si>
    <t>Outdoor Apparel</t>
  </si>
  <si>
    <t>Adidas</t>
  </si>
  <si>
    <t>Fitness</t>
  </si>
  <si>
    <t>Hydration</t>
  </si>
  <si>
    <t>eCommerce</t>
  </si>
  <si>
    <t>Total</t>
  </si>
  <si>
    <t>OTHER KEY DATA POINTS</t>
  </si>
  <si>
    <r>
      <t xml:space="preserve">Market Share of </t>
    </r>
    <r>
      <rPr>
        <b/>
        <sz val="11"/>
        <color theme="1"/>
        <rFont val="Calibri"/>
        <family val="2"/>
        <scheme val="minor"/>
      </rPr>
      <t>National Athletic Footwear Market</t>
    </r>
  </si>
  <si>
    <t>YoY Growth Rates</t>
  </si>
  <si>
    <t>-</t>
  </si>
  <si>
    <t>2018 eCommerce Penetration Data</t>
  </si>
  <si>
    <t>Percent of B&amp;M</t>
  </si>
  <si>
    <t>QUESTIONS</t>
  </si>
  <si>
    <t xml:space="preserve">Question 1. </t>
  </si>
  <si>
    <t>What were Athletic Footwear sales in 2020?</t>
  </si>
  <si>
    <t xml:space="preserve">Question 2. </t>
  </si>
  <si>
    <t>Please determine what Brick &amp; Mortar sales were for each brand in each year in the Athletic Footwear Market.</t>
  </si>
  <si>
    <t xml:space="preserve">Question 3. </t>
  </si>
  <si>
    <t>What were On Running's eCommerce sales in 2020?</t>
  </si>
  <si>
    <t xml:space="preserve">Question 4. </t>
  </si>
  <si>
    <t>Please determine the eCommerce growth rate for each year in Athletic Apparel.</t>
  </si>
  <si>
    <t xml:space="preserve">Question 5. </t>
  </si>
  <si>
    <t>What were fitness sales in 2018?</t>
  </si>
  <si>
    <t>Question 6.</t>
  </si>
  <si>
    <t>Please determine the eCommerce penetration for On Running in 2018.</t>
  </si>
  <si>
    <t>Question 7.</t>
  </si>
  <si>
    <t>What were Hoka's eCommerce sales in 2018?</t>
  </si>
  <si>
    <t>Question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</si>
</sst>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44" formatCode="_(&quot;$&quot;* #,##0.00_);_(&quot;$&quot;* \(#,##0.00\);_(&quot;$&quot;* &quot;-&quot;??_);_(@_)"/>
    <numFmt numFmtId="164" formatCode="0.0%"/>
    <numFmt numFmtId="165" formatCode="_(&quot;$&quot;* #,##0_);_(&quot;$&quot;* \(#,##0\);_(&quot;$&quot;* &quot;-&quot;??_);_(@_)"/>
    <numFmt numFmtId="166" formatCode="&quot;$&quot;#,##0"/>
    <numFmt numFmtId="167" formatCode="&quot;$&quot;#,##0.00"/>
    <numFmt numFmtId="168" formatCode="0.000%"/>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1"/>
        <bgColor indexed="64"/>
      </patternFill>
    </fill>
    <fill>
      <patternFill patternType="solid">
        <fgColor theme="7"/>
        <bgColor indexed="64"/>
      </patternFill>
    </fill>
    <fill>
      <patternFill patternType="solid">
        <fgColor theme="2"/>
        <bgColor indexed="64"/>
      </patternFill>
    </fill>
    <fill>
      <patternFill patternType="solid">
        <fgColor theme="4"/>
        <bgColor indexed="64"/>
      </patternFill>
    </fill>
    <fill>
      <patternFill patternType="solid">
        <fgColor theme="7" tint="0.79998168889431442"/>
        <bgColor indexed="64"/>
      </patternFill>
    </fill>
    <fill>
      <patternFill patternType="solid">
        <fgColor rgb="FFFFC000"/>
        <bgColor indexed="64"/>
      </patternFill>
    </fill>
    <fill>
      <patternFill patternType="solid">
        <fgColor theme="9"/>
        <bgColor indexed="64"/>
      </patternFill>
    </fill>
  </fills>
  <borders count="4">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43">
    <xf numFmtId="0" fontId="0" fillId="0" borderId="0" xfId="0"/>
    <xf numFmtId="0" fontId="0" fillId="0" borderId="0" xfId="0" applyAlignment="1">
      <alignment horizontal="center"/>
    </xf>
    <xf numFmtId="0" fontId="2" fillId="2" borderId="0" xfId="0" applyFont="1" applyFill="1"/>
    <xf numFmtId="6" fontId="0" fillId="0" borderId="0" xfId="0" applyNumberFormat="1" applyAlignment="1">
      <alignment horizontal="center"/>
    </xf>
    <xf numFmtId="10" fontId="0" fillId="0" borderId="0" xfId="0" applyNumberFormat="1" applyAlignment="1">
      <alignment horizontal="center"/>
    </xf>
    <xf numFmtId="9" fontId="0" fillId="0" borderId="0" xfId="2" applyFont="1" applyAlignment="1">
      <alignment horizontal="center"/>
    </xf>
    <xf numFmtId="0" fontId="0" fillId="0" borderId="2" xfId="0" applyBorder="1" applyAlignment="1">
      <alignment horizontal="center"/>
    </xf>
    <xf numFmtId="44" fontId="0" fillId="0" borderId="0" xfId="1" applyFont="1"/>
    <xf numFmtId="0" fontId="0" fillId="3" borderId="2" xfId="0" applyFill="1" applyBorder="1" applyAlignment="1">
      <alignment horizontal="center"/>
    </xf>
    <xf numFmtId="9" fontId="0" fillId="0" borderId="0" xfId="0" applyNumberFormat="1" applyAlignment="1">
      <alignment horizontal="center"/>
    </xf>
    <xf numFmtId="10" fontId="0" fillId="0" borderId="0" xfId="2" applyNumberFormat="1" applyFont="1" applyAlignment="1">
      <alignment horizontal="center"/>
    </xf>
    <xf numFmtId="44" fontId="0" fillId="0" borderId="0" xfId="1" applyFont="1" applyAlignment="1">
      <alignment horizontal="center"/>
    </xf>
    <xf numFmtId="165" fontId="0" fillId="0" borderId="0" xfId="1" applyNumberFormat="1" applyFont="1" applyAlignment="1">
      <alignment horizontal="center"/>
    </xf>
    <xf numFmtId="165" fontId="0" fillId="0" borderId="0" xfId="1" applyNumberFormat="1" applyFont="1"/>
    <xf numFmtId="164" fontId="0" fillId="0" borderId="0" xfId="0" applyNumberFormat="1" applyAlignment="1">
      <alignment horizontal="center"/>
    </xf>
    <xf numFmtId="0" fontId="0" fillId="3" borderId="0" xfId="0" applyFill="1"/>
    <xf numFmtId="166" fontId="0" fillId="0" borderId="0" xfId="0" applyNumberFormat="1"/>
    <xf numFmtId="0" fontId="0" fillId="3" borderId="0" xfId="0" applyFill="1" applyAlignment="1">
      <alignment horizontal="left"/>
    </xf>
    <xf numFmtId="0" fontId="0" fillId="0" borderId="3" xfId="0" applyBorder="1" applyAlignment="1">
      <alignment horizontal="center"/>
    </xf>
    <xf numFmtId="165" fontId="0" fillId="0" borderId="1" xfId="1" applyNumberFormat="1" applyFont="1" applyBorder="1" applyAlignment="1">
      <alignment horizontal="center"/>
    </xf>
    <xf numFmtId="44" fontId="0" fillId="0" borderId="1" xfId="1" applyFont="1" applyBorder="1" applyAlignment="1">
      <alignment horizontal="center"/>
    </xf>
    <xf numFmtId="165" fontId="0" fillId="0" borderId="1" xfId="1" applyNumberFormat="1" applyFont="1" applyBorder="1"/>
    <xf numFmtId="166" fontId="0" fillId="0" borderId="1" xfId="0" applyNumberFormat="1" applyBorder="1"/>
    <xf numFmtId="0" fontId="0" fillId="4" borderId="0" xfId="0" applyFill="1"/>
    <xf numFmtId="0" fontId="0" fillId="4" borderId="0" xfId="0" applyFill="1" applyAlignment="1">
      <alignment horizontal="center"/>
    </xf>
    <xf numFmtId="165" fontId="0" fillId="5" borderId="0" xfId="1" applyNumberFormat="1" applyFont="1" applyFill="1" applyAlignment="1">
      <alignment horizontal="center"/>
    </xf>
    <xf numFmtId="166" fontId="0" fillId="5" borderId="0" xfId="0" applyNumberFormat="1" applyFill="1"/>
    <xf numFmtId="165" fontId="0" fillId="5" borderId="0" xfId="1" applyNumberFormat="1" applyFont="1" applyFill="1"/>
    <xf numFmtId="10" fontId="0" fillId="5" borderId="0" xfId="0" applyNumberFormat="1" applyFill="1" applyAlignment="1">
      <alignment horizontal="center"/>
    </xf>
    <xf numFmtId="0" fontId="0" fillId="6" borderId="0" xfId="0" applyFill="1" applyAlignment="1">
      <alignment wrapText="1"/>
    </xf>
    <xf numFmtId="0" fontId="2" fillId="0" borderId="0" xfId="0" applyFont="1"/>
    <xf numFmtId="0" fontId="0" fillId="2" borderId="0" xfId="0" applyFill="1"/>
    <xf numFmtId="0" fontId="3" fillId="7" borderId="0" xfId="0" applyFont="1" applyFill="1"/>
    <xf numFmtId="0" fontId="0" fillId="5" borderId="0" xfId="0" applyFill="1"/>
    <xf numFmtId="0" fontId="0" fillId="0" borderId="0" xfId="0" applyAlignment="1">
      <alignment wrapText="1"/>
    </xf>
    <xf numFmtId="0" fontId="2" fillId="8" borderId="0" xfId="0" applyFont="1" applyFill="1"/>
    <xf numFmtId="0" fontId="3" fillId="0" borderId="0" xfId="0" applyFont="1"/>
    <xf numFmtId="166" fontId="0" fillId="9" borderId="0" xfId="0" applyNumberFormat="1" applyFill="1"/>
    <xf numFmtId="167" fontId="0" fillId="0" borderId="0" xfId="0" applyNumberFormat="1"/>
    <xf numFmtId="165" fontId="0" fillId="0" borderId="0" xfId="0" applyNumberFormat="1"/>
    <xf numFmtId="10" fontId="0" fillId="0" borderId="0" xfId="2" applyNumberFormat="1" applyFont="1"/>
    <xf numFmtId="10" fontId="0" fillId="10" borderId="0" xfId="2" applyNumberFormat="1" applyFont="1" applyFill="1" applyAlignment="1">
      <alignment horizontal="center"/>
    </xf>
    <xf numFmtId="168" fontId="0" fillId="0" borderId="0" xfId="2" applyNumberFormat="1" applyFont="1"/>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Wisehaupt, Grant" id="{1108C687-0990-461F-B5A9-9B556AC5EAFB}" userId="S::Grant.Wisehaupt@dcsg.com::7f7eceee-611f-4062-bd76-97590531023c"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7" dT="2024-02-05T17:40:27.64" personId="{1108C687-0990-461F-B5A9-9B556AC5EAFB}" id="{985567A6-A721-4113-B454-F2420189C605}">
    <text>What were Athletic Footwear sales in 2020?</text>
  </threadedComment>
  <threadedComment ref="L7" dT="2024-02-05T17:42:56.82" personId="{1108C687-0990-461F-B5A9-9B556AC5EAFB}" id="{2F31152F-2263-4F15-9BE5-F8E5BFC40D60}">
    <text>Please determine what Brick &amp; Mortar sales were for each brand in each year in the Athletic Footwear Market.</text>
  </threadedComment>
  <threadedComment ref="C11" dT="2024-02-05T17:40:36.84" personId="{1108C687-0990-461F-B5A9-9B556AC5EAFB}" id="{A90D0001-5431-485F-8443-6DB57F08DD6C}">
    <text>What were fitness sales in 2018?</text>
  </threadedComment>
  <threadedComment ref="L14" dT="2024-02-06T20:07:52.85" personId="{1108C687-0990-461F-B5A9-9B556AC5EAFB}" id="{278AAD5A-54B8-48E3-8BB1-1F0A181A3009}">
    <text>What were Hoka's eCommerce sales in 2018?</text>
  </threadedComment>
  <threadedComment ref="N14" dT="2024-02-06T20:24:03.69" personId="{1108C687-0990-461F-B5A9-9B556AC5EAFB}" id="{DFAB0DFC-0469-4ED5-AC78-DA726EE2003A}">
    <text>What were On Running's eCommerce sales in 2020?</text>
  </threadedComment>
  <threadedComment ref="N15" dT="2024-02-05T17:43:38.02" personId="{1108C687-0990-461F-B5A9-9B556AC5EAFB}" id="{42547FC2-1F0D-4FD9-99AB-827797346C61}">
    <text>What were On Running's eCommerce sales in 2020?</text>
  </threadedComment>
  <threadedComment ref="D42" dT="2024-02-05T17:40:50.19" personId="{1108C687-0990-461F-B5A9-9B556AC5EAFB}" id="{212F73E2-D829-457C-9C69-6853B9EF2057}">
    <text>Please determine the eCommerce growth rate for each year in Athletic Apparel.</text>
  </threadedComment>
  <threadedComment ref="L43" dT="2024-02-05T17:41:22.17" personId="{1108C687-0990-461F-B5A9-9B556AC5EAFB}" id="{84546687-F61C-4F35-92DB-E2E882457E78}">
    <text>Please determine the eCommerce penetration for On Running.</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D6851-1EA7-4207-9E79-BE4C8FDEDAE5}">
  <dimension ref="B2:C31"/>
  <sheetViews>
    <sheetView showGridLines="0" topLeftCell="A20" zoomScale="150" zoomScaleNormal="90" workbookViewId="0">
      <selection activeCell="B3" sqref="B3"/>
    </sheetView>
  </sheetViews>
  <sheetFormatPr baseColWidth="10" defaultColWidth="8.83203125" defaultRowHeight="15" x14ac:dyDescent="0.2"/>
  <cols>
    <col min="1" max="1" width="2.83203125" customWidth="1"/>
    <col min="2" max="2" width="57.83203125" customWidth="1"/>
  </cols>
  <sheetData>
    <row r="2" spans="2:3" x14ac:dyDescent="0.2">
      <c r="B2" s="2" t="s">
        <v>0</v>
      </c>
    </row>
    <row r="3" spans="2:3" ht="335" x14ac:dyDescent="0.2">
      <c r="B3" s="29" t="s">
        <v>1</v>
      </c>
    </row>
    <row r="5" spans="2:3" x14ac:dyDescent="0.2">
      <c r="B5" s="2" t="s">
        <v>2</v>
      </c>
    </row>
    <row r="6" spans="2:3" x14ac:dyDescent="0.2">
      <c r="B6" t="s">
        <v>3</v>
      </c>
      <c r="C6" s="33"/>
    </row>
    <row r="7" spans="2:3" ht="32" x14ac:dyDescent="0.2">
      <c r="B7" s="34" t="s">
        <v>4</v>
      </c>
    </row>
    <row r="8" spans="2:3" ht="32" x14ac:dyDescent="0.2">
      <c r="B8" s="34" t="s">
        <v>5</v>
      </c>
    </row>
    <row r="9" spans="2:3" ht="32" x14ac:dyDescent="0.2">
      <c r="B9" s="34" t="s">
        <v>6</v>
      </c>
    </row>
    <row r="10" spans="2:3" ht="48" x14ac:dyDescent="0.2">
      <c r="B10" s="34" t="s">
        <v>7</v>
      </c>
    </row>
    <row r="12" spans="2:3" x14ac:dyDescent="0.2">
      <c r="B12" s="2" t="s">
        <v>8</v>
      </c>
    </row>
    <row r="13" spans="2:3" x14ac:dyDescent="0.2">
      <c r="B13" s="32" t="s">
        <v>9</v>
      </c>
    </row>
    <row r="14" spans="2:3" x14ac:dyDescent="0.2">
      <c r="B14" t="s">
        <v>10</v>
      </c>
    </row>
    <row r="15" spans="2:3" x14ac:dyDescent="0.2">
      <c r="B15" t="s">
        <v>11</v>
      </c>
    </row>
    <row r="17" spans="2:2" x14ac:dyDescent="0.2">
      <c r="B17" s="32" t="s">
        <v>12</v>
      </c>
    </row>
    <row r="18" spans="2:2" x14ac:dyDescent="0.2">
      <c r="B18" t="s">
        <v>13</v>
      </c>
    </row>
    <row r="19" spans="2:2" x14ac:dyDescent="0.2">
      <c r="B19" t="s">
        <v>14</v>
      </c>
    </row>
    <row r="20" spans="2:2" x14ac:dyDescent="0.2">
      <c r="B20" t="s">
        <v>15</v>
      </c>
    </row>
    <row r="21" spans="2:2" x14ac:dyDescent="0.2">
      <c r="B21" t="s">
        <v>16</v>
      </c>
    </row>
    <row r="22" spans="2:2" x14ac:dyDescent="0.2">
      <c r="B22" t="s">
        <v>17</v>
      </c>
    </row>
    <row r="23" spans="2:2" x14ac:dyDescent="0.2">
      <c r="B23" s="30" t="s">
        <v>18</v>
      </c>
    </row>
    <row r="25" spans="2:2" x14ac:dyDescent="0.2">
      <c r="B25" s="32" t="s">
        <v>19</v>
      </c>
    </row>
    <row r="26" spans="2:2" x14ac:dyDescent="0.2">
      <c r="B26" t="s">
        <v>20</v>
      </c>
    </row>
    <row r="27" spans="2:2" x14ac:dyDescent="0.2">
      <c r="B27" t="s">
        <v>21</v>
      </c>
    </row>
    <row r="31" spans="2:2" x14ac:dyDescent="0.2">
      <c r="B31" s="3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23196-6DF7-46F0-AE9F-9D1E2B4EDC2B}">
  <dimension ref="B3:S55"/>
  <sheetViews>
    <sheetView showGridLines="0" zoomScale="75" zoomScaleNormal="70" workbookViewId="0">
      <selection activeCell="P46" sqref="P46"/>
    </sheetView>
  </sheetViews>
  <sheetFormatPr baseColWidth="10" defaultColWidth="8.83203125" defaultRowHeight="15" x14ac:dyDescent="0.2"/>
  <cols>
    <col min="2" max="2" width="18.5" bestFit="1" customWidth="1"/>
    <col min="3" max="3" width="19.1640625" bestFit="1" customWidth="1"/>
    <col min="4" max="4" width="20.5" bestFit="1" customWidth="1"/>
    <col min="5" max="5" width="19.1640625" bestFit="1" customWidth="1"/>
    <col min="6" max="6" width="20.5" bestFit="1" customWidth="1"/>
    <col min="7" max="8" width="19.1640625" bestFit="1" customWidth="1"/>
    <col min="9" max="9" width="7.5" style="1" bestFit="1" customWidth="1"/>
    <col min="10" max="10" width="15.5" customWidth="1"/>
    <col min="11" max="11" width="26.6640625" bestFit="1" customWidth="1"/>
    <col min="12" max="12" width="15.33203125" bestFit="1" customWidth="1"/>
    <col min="13" max="17" width="14.83203125" bestFit="1" customWidth="1"/>
    <col min="18" max="18" width="7.5" bestFit="1" customWidth="1"/>
    <col min="19" max="19" width="14.83203125" bestFit="1" customWidth="1"/>
  </cols>
  <sheetData>
    <row r="3" spans="2:19" x14ac:dyDescent="0.2">
      <c r="B3" s="32" t="s">
        <v>22</v>
      </c>
      <c r="C3" s="32"/>
      <c r="K3" s="32" t="s">
        <v>23</v>
      </c>
      <c r="L3" s="32"/>
    </row>
    <row r="4" spans="2:19" x14ac:dyDescent="0.2">
      <c r="B4" s="36"/>
      <c r="C4" s="36"/>
      <c r="K4" s="30"/>
    </row>
    <row r="5" spans="2:19" x14ac:dyDescent="0.2">
      <c r="B5" s="2" t="s">
        <v>24</v>
      </c>
      <c r="K5" s="2" t="s">
        <v>24</v>
      </c>
    </row>
    <row r="6" spans="2:19" x14ac:dyDescent="0.2">
      <c r="B6" s="35" t="s">
        <v>25</v>
      </c>
      <c r="C6" s="6">
        <v>2018</v>
      </c>
      <c r="D6" s="6">
        <v>2019</v>
      </c>
      <c r="E6" s="6">
        <v>2020</v>
      </c>
      <c r="F6" s="6">
        <v>2021</v>
      </c>
      <c r="G6" s="6">
        <v>2022</v>
      </c>
      <c r="H6" s="18">
        <v>2023</v>
      </c>
      <c r="I6" s="8" t="s">
        <v>26</v>
      </c>
      <c r="K6" s="35" t="s">
        <v>25</v>
      </c>
      <c r="L6" s="6">
        <v>2018</v>
      </c>
      <c r="M6" s="6">
        <v>2019</v>
      </c>
      <c r="N6" s="6">
        <v>2020</v>
      </c>
      <c r="O6" s="6">
        <v>2021</v>
      </c>
      <c r="P6" s="6">
        <v>2022</v>
      </c>
      <c r="Q6" s="18">
        <v>2023</v>
      </c>
      <c r="R6" s="8" t="s">
        <v>26</v>
      </c>
      <c r="S6" s="1"/>
    </row>
    <row r="7" spans="2:19" x14ac:dyDescent="0.2">
      <c r="B7" t="s">
        <v>27</v>
      </c>
      <c r="C7" s="12">
        <v>15188309100</v>
      </c>
      <c r="D7" s="12">
        <v>16327432282.5</v>
      </c>
      <c r="E7" s="25">
        <f>(E33*D7)+D7</f>
        <v>15755972152.612499</v>
      </c>
      <c r="F7" s="12">
        <v>17063717841.279337</v>
      </c>
      <c r="G7" s="12">
        <v>18974854239.502625</v>
      </c>
      <c r="H7" s="19">
        <v>20701565975.297363</v>
      </c>
      <c r="I7" s="10">
        <v>6.3894967112464895E-2</v>
      </c>
      <c r="K7" t="s">
        <v>28</v>
      </c>
      <c r="L7" s="26">
        <f>L19-L13</f>
        <v>6151265185.5</v>
      </c>
      <c r="M7" s="26">
        <f t="shared" ref="M7:Q7" si="0">M19-M13</f>
        <v>6612610074.4125004</v>
      </c>
      <c r="N7" s="26">
        <f t="shared" si="0"/>
        <v>6270876916.7397747</v>
      </c>
      <c r="O7" s="26">
        <f t="shared" ref="O7:P10" si="1">O19-O13</f>
        <v>6637786240.2576618</v>
      </c>
      <c r="P7" s="26">
        <f t="shared" si="1"/>
        <v>7495067424.6035366</v>
      </c>
      <c r="Q7" s="26">
        <f t="shared" si="0"/>
        <v>8115013862.3165665</v>
      </c>
      <c r="R7" s="10">
        <v>5.69756032159821E-2</v>
      </c>
    </row>
    <row r="8" spans="2:19" x14ac:dyDescent="0.2">
      <c r="B8" t="s">
        <v>29</v>
      </c>
      <c r="C8" s="13">
        <v>13911775650</v>
      </c>
      <c r="D8" s="12">
        <v>14259570041.249998</v>
      </c>
      <c r="E8" s="12">
        <v>12562681206.341248</v>
      </c>
      <c r="F8" s="12">
        <v>13241065991.483675</v>
      </c>
      <c r="G8" s="12">
        <v>14472485128.691656</v>
      </c>
      <c r="H8" s="19">
        <v>14646154950.235956</v>
      </c>
      <c r="I8" s="10">
        <v>1.0341545898690185E-2</v>
      </c>
      <c r="K8" t="s">
        <v>30</v>
      </c>
      <c r="L8" s="26">
        <f>L20-L14</f>
        <v>379707727.5</v>
      </c>
      <c r="M8" s="26">
        <f t="shared" ref="M8:N10" si="2">M20-M14</f>
        <v>449004387.76874995</v>
      </c>
      <c r="N8" s="26">
        <f t="shared" si="2"/>
        <v>441167220.27314997</v>
      </c>
      <c r="O8" s="26">
        <f t="shared" si="1"/>
        <v>767867302.85757017</v>
      </c>
      <c r="P8" s="26">
        <f t="shared" si="1"/>
        <v>986692420.45413637</v>
      </c>
      <c r="Q8" s="26">
        <f>Q20-Q14</f>
        <v>1221392392.5425444</v>
      </c>
      <c r="R8" s="10">
        <v>0.26322628844469609</v>
      </c>
    </row>
    <row r="9" spans="2:19" x14ac:dyDescent="0.2">
      <c r="B9" t="s">
        <v>31</v>
      </c>
      <c r="C9" s="13">
        <v>4620362700</v>
      </c>
      <c r="D9" s="12">
        <v>4689668140.5</v>
      </c>
      <c r="E9" s="12">
        <v>4806909844.0124998</v>
      </c>
      <c r="F9" s="12">
        <v>5090517524.8092375</v>
      </c>
      <c r="G9" s="12">
        <v>4912349411.4409142</v>
      </c>
      <c r="H9" s="19">
        <v>4155847602.0790133</v>
      </c>
      <c r="I9" s="10">
        <v>-2.0968401884748356E-2</v>
      </c>
      <c r="K9" t="s">
        <v>32</v>
      </c>
      <c r="L9" s="26">
        <f>L21-L15</f>
        <v>227824636.5</v>
      </c>
      <c r="M9" s="26">
        <f t="shared" si="2"/>
        <v>277566348.80250001</v>
      </c>
      <c r="N9" s="26">
        <f t="shared" si="2"/>
        <v>299363470.89963746</v>
      </c>
      <c r="O9" s="26">
        <f t="shared" si="1"/>
        <v>307146921.14302802</v>
      </c>
      <c r="P9" s="26">
        <f t="shared" si="1"/>
        <v>474371355.98756564</v>
      </c>
      <c r="Q9" s="26">
        <f>Q21-Q15</f>
        <v>869465770.96248937</v>
      </c>
      <c r="R9" s="10">
        <v>0.30716484887057649</v>
      </c>
    </row>
    <row r="10" spans="2:19" x14ac:dyDescent="0.2">
      <c r="B10" t="s">
        <v>33</v>
      </c>
      <c r="C10" s="13">
        <v>7107117300</v>
      </c>
      <c r="D10" s="12">
        <v>7227938294.0999994</v>
      </c>
      <c r="E10" s="12">
        <v>7632702838.5696001</v>
      </c>
      <c r="F10" s="12">
        <v>7815887706.6952705</v>
      </c>
      <c r="G10" s="12">
        <v>7909678359.1756134</v>
      </c>
      <c r="H10" s="19">
        <v>8036233212.9224234</v>
      </c>
      <c r="I10" s="10">
        <v>2.4877148000529425E-2</v>
      </c>
      <c r="K10" t="s">
        <v>34</v>
      </c>
      <c r="L10" s="26">
        <f>L22-L16</f>
        <v>1640337382.8</v>
      </c>
      <c r="M10" s="26">
        <f t="shared" si="2"/>
        <v>1665398092.8149996</v>
      </c>
      <c r="N10" s="26">
        <f t="shared" si="2"/>
        <v>1670133048.1769249</v>
      </c>
      <c r="O10" s="26">
        <f t="shared" si="1"/>
        <v>1672244348.445375</v>
      </c>
      <c r="P10" s="26">
        <f t="shared" si="1"/>
        <v>1612862610.3577232</v>
      </c>
      <c r="Q10" s="26">
        <f>Q22-Q16</f>
        <v>1552617448.1473022</v>
      </c>
      <c r="R10" s="10">
        <v>-1.0931761028416531E-2</v>
      </c>
    </row>
    <row r="11" spans="2:19" x14ac:dyDescent="0.2">
      <c r="B11" t="s">
        <v>35</v>
      </c>
      <c r="C11" s="27">
        <f>D11/(D37+1)</f>
        <v>8190253200</v>
      </c>
      <c r="D11" s="12">
        <v>8395009529.999999</v>
      </c>
      <c r="E11" s="12">
        <v>10737217188.869999</v>
      </c>
      <c r="F11" s="12">
        <v>10887538229.514179</v>
      </c>
      <c r="G11" s="12">
        <v>10310498703.349928</v>
      </c>
      <c r="H11" s="19">
        <v>9918699752.6226311</v>
      </c>
      <c r="I11" s="10">
        <v>3.9038124863215007E-2</v>
      </c>
    </row>
    <row r="12" spans="2:19" x14ac:dyDescent="0.2">
      <c r="B12" t="s">
        <v>36</v>
      </c>
      <c r="C12" s="13">
        <v>1526939550</v>
      </c>
      <c r="D12" s="12">
        <v>1487239121.7</v>
      </c>
      <c r="E12" s="12">
        <v>1469392252.2395999</v>
      </c>
      <c r="F12" s="12">
        <v>1522290373.3202255</v>
      </c>
      <c r="G12" s="12">
        <v>1761289961.9315009</v>
      </c>
      <c r="H12" s="19">
        <v>2217464062.0717597</v>
      </c>
      <c r="I12" s="10">
        <v>7.7474372087602106E-2</v>
      </c>
      <c r="K12" s="35" t="s">
        <v>37</v>
      </c>
      <c r="L12" s="6">
        <v>2018</v>
      </c>
      <c r="M12" s="6">
        <v>2019</v>
      </c>
      <c r="N12" s="6">
        <v>2020</v>
      </c>
      <c r="O12" s="6">
        <v>2021</v>
      </c>
      <c r="P12" s="6">
        <v>2022</v>
      </c>
      <c r="Q12" s="18">
        <v>2023</v>
      </c>
      <c r="R12" s="8" t="s">
        <v>26</v>
      </c>
      <c r="S12" s="1"/>
    </row>
    <row r="13" spans="2:19" x14ac:dyDescent="0.2">
      <c r="C13" s="40"/>
      <c r="K13" t="s">
        <v>28</v>
      </c>
      <c r="L13" s="16">
        <v>713546761.51800001</v>
      </c>
      <c r="M13" s="16">
        <v>799172372.90016007</v>
      </c>
      <c r="N13" s="16">
        <v>998965466.12520003</v>
      </c>
      <c r="O13" s="16">
        <v>1093867185.407094</v>
      </c>
      <c r="P13" s="16">
        <v>1233882185.1392021</v>
      </c>
      <c r="Q13" s="22">
        <v>1393052987.0221591</v>
      </c>
      <c r="R13" s="10">
        <v>0.14316531583026593</v>
      </c>
    </row>
    <row r="14" spans="2:19" x14ac:dyDescent="0.2">
      <c r="B14" s="35" t="s">
        <v>37</v>
      </c>
      <c r="C14" s="6">
        <v>2018</v>
      </c>
      <c r="D14" s="6">
        <v>2019</v>
      </c>
      <c r="E14" s="6">
        <v>2020</v>
      </c>
      <c r="F14" s="6">
        <v>2021</v>
      </c>
      <c r="G14" s="6">
        <v>2022</v>
      </c>
      <c r="H14" s="18">
        <v>2023</v>
      </c>
      <c r="I14" s="8" t="s">
        <v>26</v>
      </c>
      <c r="K14" t="s">
        <v>30</v>
      </c>
      <c r="L14" s="37">
        <f>M14/(M35+1)</f>
        <v>22023048.195</v>
      </c>
      <c r="M14" s="16">
        <v>24269399.110890001</v>
      </c>
      <c r="N14" s="37">
        <f>(M14*N35)+M14</f>
        <v>29730013.910840251</v>
      </c>
      <c r="O14" s="16">
        <v>41622019.475176357</v>
      </c>
      <c r="P14" s="16">
        <v>58895157.557374544</v>
      </c>
      <c r="Q14" s="22">
        <v>80038519.120471999</v>
      </c>
      <c r="R14" s="10">
        <v>0.29444714834376207</v>
      </c>
    </row>
    <row r="15" spans="2:19" x14ac:dyDescent="0.2">
      <c r="B15" t="s">
        <v>27</v>
      </c>
      <c r="C15" s="7">
        <v>1822597092</v>
      </c>
      <c r="D15" s="11">
        <v>2026727966.3040001</v>
      </c>
      <c r="E15" s="11">
        <v>2529356501.947392</v>
      </c>
      <c r="F15" s="11">
        <v>2845526064.6908159</v>
      </c>
      <c r="G15" s="11">
        <v>3087395780.1895351</v>
      </c>
      <c r="H15" s="20">
        <v>3386873170.8679199</v>
      </c>
      <c r="I15" s="10">
        <v>0.13193542595382368</v>
      </c>
      <c r="K15" t="s">
        <v>32</v>
      </c>
      <c r="L15" s="16">
        <v>19365094.102500003</v>
      </c>
      <c r="M15" s="16">
        <v>21921286.524030004</v>
      </c>
      <c r="N15" s="26">
        <f>(M15*N36)+M15</f>
        <v>26787812.132364664</v>
      </c>
      <c r="O15" s="16">
        <v>37502936.985310525</v>
      </c>
      <c r="P15" s="16">
        <v>55204323.242377095</v>
      </c>
      <c r="Q15" s="22">
        <v>91583972.259103596</v>
      </c>
      <c r="R15" s="10">
        <v>0.36445737445956095</v>
      </c>
    </row>
    <row r="16" spans="2:19" x14ac:dyDescent="0.2">
      <c r="B16" t="s">
        <v>29</v>
      </c>
      <c r="C16" s="7">
        <v>1252059808.5</v>
      </c>
      <c r="D16" s="11">
        <v>1283361303.7124999</v>
      </c>
      <c r="E16" s="11">
        <v>1670936417.4336748</v>
      </c>
      <c r="F16" s="11">
        <v>1812966012.9155371</v>
      </c>
      <c r="G16" s="11">
        <v>1876419823.3675809</v>
      </c>
      <c r="H16" s="20">
        <v>1981499333.4761655</v>
      </c>
      <c r="I16" s="10">
        <v>9.6159548164763908E-2</v>
      </c>
      <c r="K16" t="s">
        <v>34</v>
      </c>
      <c r="L16" s="16">
        <v>193559811.17039999</v>
      </c>
      <c r="M16" s="16">
        <v>215819189.45499599</v>
      </c>
      <c r="N16" s="16">
        <v>247112971.92597041</v>
      </c>
      <c r="O16" s="16">
        <v>280473223.13597643</v>
      </c>
      <c r="P16" s="16">
        <v>264205776.1940898</v>
      </c>
      <c r="Q16" s="22">
        <v>264998393.52267203</v>
      </c>
      <c r="R16" s="10">
        <v>6.4843073507392601E-2</v>
      </c>
    </row>
    <row r="17" spans="2:19" x14ac:dyDescent="0.2">
      <c r="B17" t="s">
        <v>31</v>
      </c>
      <c r="C17" s="7">
        <v>323425389.00000006</v>
      </c>
      <c r="D17" s="11">
        <v>351239972.45400012</v>
      </c>
      <c r="E17" s="11">
        <v>510000440.00320816</v>
      </c>
      <c r="F17" s="11">
        <v>502350433.40316004</v>
      </c>
      <c r="G17" s="11">
        <v>524956202.90630221</v>
      </c>
      <c r="H17" s="20">
        <v>539654976.58767867</v>
      </c>
      <c r="I17" s="10">
        <v>0.10781799513186519</v>
      </c>
    </row>
    <row r="18" spans="2:19" x14ac:dyDescent="0.2">
      <c r="B18" t="s">
        <v>33</v>
      </c>
      <c r="C18" s="7">
        <v>639640557</v>
      </c>
      <c r="D18" s="11">
        <v>668424382.06499994</v>
      </c>
      <c r="E18" s="11">
        <v>908388735.22633493</v>
      </c>
      <c r="F18" s="11">
        <v>867511242.14114988</v>
      </c>
      <c r="G18" s="11">
        <v>855366084.75117373</v>
      </c>
      <c r="H18" s="20">
        <v>884448531.63271368</v>
      </c>
      <c r="I18" s="10">
        <v>6.6957976433558608E-2</v>
      </c>
      <c r="K18" s="35" t="s">
        <v>38</v>
      </c>
      <c r="L18" s="6">
        <v>2018</v>
      </c>
      <c r="M18" s="6">
        <v>2019</v>
      </c>
      <c r="N18" s="6">
        <v>2020</v>
      </c>
      <c r="O18" s="6">
        <v>2021</v>
      </c>
      <c r="P18" s="6">
        <v>2022</v>
      </c>
      <c r="Q18" s="18">
        <v>2023</v>
      </c>
      <c r="R18" s="8" t="s">
        <v>26</v>
      </c>
      <c r="S18" s="1"/>
    </row>
    <row r="19" spans="2:19" x14ac:dyDescent="0.2">
      <c r="B19" t="s">
        <v>35</v>
      </c>
      <c r="C19" s="7">
        <v>1801855704</v>
      </c>
      <c r="D19" s="11">
        <v>1935193026.0960002</v>
      </c>
      <c r="E19" s="11">
        <v>3001484383.4748964</v>
      </c>
      <c r="F19" s="11">
        <v>3295629853.0554366</v>
      </c>
      <c r="G19" s="11">
        <v>3104483321.5782213</v>
      </c>
      <c r="H19" s="20">
        <v>3026871238.5387659</v>
      </c>
      <c r="I19" s="10">
        <v>0.10931474983140088</v>
      </c>
      <c r="K19" t="s">
        <v>28</v>
      </c>
      <c r="L19" s="16">
        <v>6864811947.0179996</v>
      </c>
      <c r="M19" s="16">
        <v>7411782447.3126602</v>
      </c>
      <c r="N19" s="16">
        <v>7269842382.864975</v>
      </c>
      <c r="O19" s="16">
        <v>7731653425.6647558</v>
      </c>
      <c r="P19" s="16">
        <v>8728949609.7427387</v>
      </c>
      <c r="Q19" s="22">
        <v>9508066849.338726</v>
      </c>
      <c r="R19" s="10">
        <v>6.7315253917218376E-2</v>
      </c>
    </row>
    <row r="20" spans="2:19" x14ac:dyDescent="0.2">
      <c r="B20" t="s">
        <v>36</v>
      </c>
      <c r="C20" s="7">
        <v>274849119</v>
      </c>
      <c r="D20" s="11">
        <v>309205258.875</v>
      </c>
      <c r="E20" s="11">
        <v>379704057.89849997</v>
      </c>
      <c r="F20" s="11">
        <v>438937890.93066591</v>
      </c>
      <c r="G20" s="11">
        <v>525408655.4440071</v>
      </c>
      <c r="H20" s="20">
        <v>687234521.32076132</v>
      </c>
      <c r="I20" s="10">
        <v>0.20116349118765564</v>
      </c>
      <c r="K20" t="s">
        <v>30</v>
      </c>
      <c r="L20" s="16">
        <v>401730775.69499999</v>
      </c>
      <c r="M20" s="16">
        <v>473273786.87963998</v>
      </c>
      <c r="N20" s="16">
        <v>470897234.18399024</v>
      </c>
      <c r="O20" s="16">
        <v>809489322.33274651</v>
      </c>
      <c r="P20" s="16">
        <v>1045587578.011511</v>
      </c>
      <c r="Q20" s="22">
        <v>1301430911.6630163</v>
      </c>
      <c r="R20" s="10">
        <v>0.26501944988980819</v>
      </c>
    </row>
    <row r="21" spans="2:19" x14ac:dyDescent="0.2">
      <c r="K21" t="s">
        <v>32</v>
      </c>
      <c r="L21" s="16">
        <v>247189730.60249999</v>
      </c>
      <c r="M21" s="16">
        <v>299487635.32653004</v>
      </c>
      <c r="N21" s="16">
        <v>326151283.03200215</v>
      </c>
      <c r="O21" s="16">
        <v>344649858.12833858</v>
      </c>
      <c r="P21" s="16">
        <v>529575679.22994274</v>
      </c>
      <c r="Q21" s="22">
        <v>961049743.2215929</v>
      </c>
      <c r="R21" s="10">
        <v>0.31202795511012771</v>
      </c>
    </row>
    <row r="22" spans="2:19" x14ac:dyDescent="0.2">
      <c r="B22" s="35" t="s">
        <v>38</v>
      </c>
      <c r="C22" s="6">
        <v>2018</v>
      </c>
      <c r="D22" s="6">
        <v>2019</v>
      </c>
      <c r="E22" s="6">
        <v>2020</v>
      </c>
      <c r="F22" s="6">
        <v>2021</v>
      </c>
      <c r="G22" s="6">
        <v>2022</v>
      </c>
      <c r="H22" s="18">
        <v>2023</v>
      </c>
      <c r="I22" s="8" t="s">
        <v>26</v>
      </c>
      <c r="K22" t="s">
        <v>34</v>
      </c>
      <c r="L22" s="16">
        <v>1833897193.9703999</v>
      </c>
      <c r="M22" s="16">
        <v>1881217282.2699957</v>
      </c>
      <c r="N22" s="16">
        <v>1917246020.1028953</v>
      </c>
      <c r="O22" s="16">
        <v>1952717571.5813513</v>
      </c>
      <c r="P22" s="16">
        <v>1877068386.5518131</v>
      </c>
      <c r="Q22" s="22">
        <v>1817615841.6699741</v>
      </c>
      <c r="R22" s="10">
        <v>-1.7819407383237174E-3</v>
      </c>
    </row>
    <row r="23" spans="2:19" x14ac:dyDescent="0.2">
      <c r="B23" t="s">
        <v>27</v>
      </c>
      <c r="C23" s="13">
        <v>17010906192</v>
      </c>
      <c r="D23" s="13">
        <v>18354160248.804001</v>
      </c>
      <c r="E23" s="13">
        <v>18285328654.559891</v>
      </c>
      <c r="F23" s="13">
        <v>19909243905.970154</v>
      </c>
      <c r="G23" s="13">
        <v>22062250019.692162</v>
      </c>
      <c r="H23" s="21">
        <v>24088439146.165283</v>
      </c>
      <c r="I23" s="10">
        <v>7.2052964458378499E-2</v>
      </c>
      <c r="K23" s="23"/>
      <c r="L23" s="23"/>
      <c r="M23" s="23"/>
      <c r="N23" s="23"/>
      <c r="O23" s="23"/>
      <c r="P23" s="23"/>
      <c r="Q23" s="23"/>
      <c r="R23" s="23"/>
    </row>
    <row r="24" spans="2:19" x14ac:dyDescent="0.2">
      <c r="B24" t="s">
        <v>29</v>
      </c>
      <c r="C24" s="13">
        <v>15163835458.5</v>
      </c>
      <c r="D24" s="13">
        <v>15542931344.962498</v>
      </c>
      <c r="E24" s="13">
        <v>14233617623.774921</v>
      </c>
      <c r="F24" s="13">
        <v>15054032004.399212</v>
      </c>
      <c r="G24" s="13">
        <v>16348904952.059237</v>
      </c>
      <c r="H24" s="21">
        <v>16627654283.712122</v>
      </c>
      <c r="I24" s="10">
        <v>1.860167169148097E-2</v>
      </c>
      <c r="K24" s="2" t="s">
        <v>39</v>
      </c>
      <c r="L24" s="2"/>
    </row>
    <row r="25" spans="2:19" x14ac:dyDescent="0.2">
      <c r="B25" t="s">
        <v>31</v>
      </c>
      <c r="C25" s="13">
        <v>4943788089</v>
      </c>
      <c r="D25" s="13">
        <v>5040908112.9540005</v>
      </c>
      <c r="E25" s="13">
        <v>5316910284.015708</v>
      </c>
      <c r="F25" s="13">
        <v>5592867958.2123976</v>
      </c>
      <c r="G25" s="13">
        <v>5437305614.3472166</v>
      </c>
      <c r="H25" s="21">
        <v>4695502578.6666918</v>
      </c>
      <c r="I25" s="10">
        <v>-1.0252422817804585E-2</v>
      </c>
      <c r="K25" s="15" t="s">
        <v>40</v>
      </c>
      <c r="L25" s="15"/>
      <c r="M25" s="15"/>
    </row>
    <row r="26" spans="2:19" x14ac:dyDescent="0.2">
      <c r="B26" t="s">
        <v>33</v>
      </c>
      <c r="C26" s="13">
        <v>7746757857</v>
      </c>
      <c r="D26" s="13">
        <v>7896362676.164999</v>
      </c>
      <c r="E26" s="13">
        <v>8541091573.7959347</v>
      </c>
      <c r="F26" s="13">
        <v>8683398948.8364201</v>
      </c>
      <c r="G26" s="13">
        <v>8765044443.9267864</v>
      </c>
      <c r="H26" s="21">
        <v>8920681744.5551376</v>
      </c>
      <c r="I26" s="10">
        <v>2.8621536195594599E-2</v>
      </c>
      <c r="K26" s="35" t="s">
        <v>25</v>
      </c>
      <c r="L26" s="6">
        <v>2018</v>
      </c>
      <c r="M26" s="6">
        <v>2019</v>
      </c>
      <c r="N26" s="6">
        <v>2020</v>
      </c>
      <c r="O26" s="6">
        <v>2021</v>
      </c>
      <c r="P26" s="6">
        <v>2022</v>
      </c>
      <c r="Q26" s="6">
        <v>2023</v>
      </c>
    </row>
    <row r="27" spans="2:19" x14ac:dyDescent="0.2">
      <c r="B27" t="s">
        <v>35</v>
      </c>
      <c r="C27" s="13">
        <v>9992108904</v>
      </c>
      <c r="D27" s="13">
        <v>10330202556.095999</v>
      </c>
      <c r="E27" s="13">
        <v>13738701572.344894</v>
      </c>
      <c r="F27" s="13">
        <v>14183168082.569616</v>
      </c>
      <c r="G27" s="13">
        <v>13414982024.92815</v>
      </c>
      <c r="H27" s="21">
        <v>12945570991.161396</v>
      </c>
      <c r="I27" s="10">
        <v>5.3156252278066196E-2</v>
      </c>
      <c r="K27" t="s">
        <v>28</v>
      </c>
      <c r="L27" s="10">
        <v>0.40500000000000003</v>
      </c>
      <c r="M27" s="4">
        <v>0.40500000000000003</v>
      </c>
      <c r="N27" s="4">
        <v>0.39800000000000002</v>
      </c>
      <c r="O27" s="4">
        <v>0.38900000000000001</v>
      </c>
      <c r="P27" s="4">
        <v>0.39500000000000002</v>
      </c>
      <c r="Q27" s="4">
        <v>0.39200000000000002</v>
      </c>
    </row>
    <row r="28" spans="2:19" x14ac:dyDescent="0.2">
      <c r="B28" t="s">
        <v>36</v>
      </c>
      <c r="C28" s="13">
        <v>1801788669</v>
      </c>
      <c r="D28" s="13">
        <v>1796444380.575</v>
      </c>
      <c r="E28" s="13">
        <v>1849096310.1380999</v>
      </c>
      <c r="F28" s="13">
        <v>1961228264.2508914</v>
      </c>
      <c r="G28" s="13">
        <v>2286698617.3755078</v>
      </c>
      <c r="H28" s="21">
        <v>2904698583.3925209</v>
      </c>
      <c r="I28" s="10">
        <v>0.10021976928680276</v>
      </c>
      <c r="K28" t="s">
        <v>30</v>
      </c>
      <c r="L28" s="4">
        <v>2.5000000000000001E-2</v>
      </c>
      <c r="M28" s="4">
        <v>2.75E-2</v>
      </c>
      <c r="N28" s="4">
        <v>2.8000000000000001E-2</v>
      </c>
      <c r="O28" s="4">
        <v>4.4999999999999998E-2</v>
      </c>
      <c r="P28" s="4">
        <v>5.1999999999999998E-2</v>
      </c>
      <c r="Q28" s="4">
        <v>5.8999999999999997E-2</v>
      </c>
      <c r="S28" s="42"/>
    </row>
    <row r="29" spans="2:19" x14ac:dyDescent="0.2">
      <c r="B29" s="23"/>
      <c r="C29" s="23"/>
      <c r="D29" s="23"/>
      <c r="E29" s="23"/>
      <c r="F29" s="23"/>
      <c r="G29" s="23"/>
      <c r="H29" s="23"/>
      <c r="I29" s="24"/>
      <c r="K29" t="s">
        <v>32</v>
      </c>
      <c r="L29" s="4">
        <v>1.4999999999999999E-2</v>
      </c>
      <c r="M29" s="4">
        <v>1.7000000000000001E-2</v>
      </c>
      <c r="N29" s="4">
        <v>1.9E-2</v>
      </c>
      <c r="O29" s="4">
        <v>1.7999999999999999E-2</v>
      </c>
      <c r="P29" s="4">
        <v>2.5000000000000001E-2</v>
      </c>
      <c r="Q29" s="4">
        <v>4.2000000000000003E-2</v>
      </c>
    </row>
    <row r="30" spans="2:19" x14ac:dyDescent="0.2">
      <c r="B30" s="2" t="s">
        <v>39</v>
      </c>
      <c r="C30" s="2"/>
      <c r="K30" t="s">
        <v>34</v>
      </c>
      <c r="L30" s="4">
        <v>0.108</v>
      </c>
      <c r="M30" s="4">
        <v>0.10199999999999999</v>
      </c>
      <c r="N30" s="4">
        <v>0.106</v>
      </c>
      <c r="O30" s="4">
        <v>9.8000000000000004E-2</v>
      </c>
      <c r="P30" s="4">
        <v>8.5000000000000006E-2</v>
      </c>
      <c r="Q30" s="4">
        <v>7.4999999999999997E-2</v>
      </c>
    </row>
    <row r="31" spans="2:19" x14ac:dyDescent="0.2">
      <c r="B31" s="15" t="s">
        <v>41</v>
      </c>
      <c r="D31" s="41">
        <f>(D7-C7)/C7</f>
        <v>7.4999999999999997E-2</v>
      </c>
      <c r="E31" s="41">
        <f t="shared" ref="E31:H31" si="3">(E7-D7)/D7</f>
        <v>-3.5000000000000045E-2</v>
      </c>
      <c r="F31" s="41">
        <f t="shared" si="3"/>
        <v>8.3000000000000018E-2</v>
      </c>
      <c r="G31" s="41">
        <f t="shared" si="3"/>
        <v>0.11200000000000011</v>
      </c>
      <c r="H31" s="41">
        <f t="shared" si="3"/>
        <v>9.0999999999999998E-2</v>
      </c>
      <c r="L31" s="4"/>
      <c r="M31" s="4"/>
      <c r="N31" s="4"/>
      <c r="O31" s="4"/>
      <c r="P31" s="4"/>
      <c r="Q31" s="4"/>
    </row>
    <row r="32" spans="2:19" x14ac:dyDescent="0.2">
      <c r="B32" s="35" t="s">
        <v>25</v>
      </c>
      <c r="C32" s="6">
        <v>2018</v>
      </c>
      <c r="D32" s="6">
        <v>2019</v>
      </c>
      <c r="E32" s="6">
        <v>2020</v>
      </c>
      <c r="F32" s="6">
        <v>2021</v>
      </c>
      <c r="G32" s="6">
        <v>2022</v>
      </c>
      <c r="H32" s="6">
        <v>2023</v>
      </c>
      <c r="K32" s="17" t="s">
        <v>41</v>
      </c>
    </row>
    <row r="33" spans="2:19" x14ac:dyDescent="0.2">
      <c r="B33" t="s">
        <v>27</v>
      </c>
      <c r="C33" s="3" t="s">
        <v>42</v>
      </c>
      <c r="D33" s="4">
        <v>7.4999999999999997E-2</v>
      </c>
      <c r="E33" s="4">
        <v>-3.5000000000000003E-2</v>
      </c>
      <c r="F33" s="4">
        <v>8.3000000000000004E-2</v>
      </c>
      <c r="G33" s="4">
        <v>0.112</v>
      </c>
      <c r="H33" s="4">
        <v>9.0999999999999998E-2</v>
      </c>
      <c r="K33" s="35" t="s">
        <v>37</v>
      </c>
      <c r="L33" s="6">
        <v>2018</v>
      </c>
      <c r="M33" s="6">
        <v>2019</v>
      </c>
      <c r="N33" s="6">
        <v>2020</v>
      </c>
      <c r="O33" s="6">
        <v>2021</v>
      </c>
      <c r="P33" s="6">
        <v>2022</v>
      </c>
      <c r="Q33" s="6">
        <v>2023</v>
      </c>
    </row>
    <row r="34" spans="2:19" x14ac:dyDescent="0.2">
      <c r="B34" t="s">
        <v>29</v>
      </c>
      <c r="C34" s="3" t="s">
        <v>42</v>
      </c>
      <c r="D34" s="4">
        <v>2.5000000000000001E-2</v>
      </c>
      <c r="E34" s="4">
        <v>-0.11899999999999999</v>
      </c>
      <c r="F34" s="4">
        <v>5.3999999999999999E-2</v>
      </c>
      <c r="G34" s="4">
        <v>9.2999999999999999E-2</v>
      </c>
      <c r="H34" s="4">
        <v>1.2E-2</v>
      </c>
      <c r="I34" s="5"/>
      <c r="K34" t="s">
        <v>28</v>
      </c>
      <c r="L34" s="4" t="s">
        <v>42</v>
      </c>
      <c r="M34" s="4">
        <v>0.12</v>
      </c>
      <c r="N34" s="14">
        <v>0.25</v>
      </c>
      <c r="O34" s="4">
        <v>9.5000000000000001E-2</v>
      </c>
      <c r="P34" s="4">
        <v>0.128</v>
      </c>
      <c r="Q34" s="4">
        <v>0.129</v>
      </c>
    </row>
    <row r="35" spans="2:19" x14ac:dyDescent="0.2">
      <c r="B35" t="s">
        <v>31</v>
      </c>
      <c r="C35" s="3" t="s">
        <v>42</v>
      </c>
      <c r="D35" s="4">
        <v>1.4999999999999999E-2</v>
      </c>
      <c r="E35" s="4">
        <v>2.5000000000000001E-2</v>
      </c>
      <c r="F35" s="4">
        <v>5.8999999999999997E-2</v>
      </c>
      <c r="G35" s="4">
        <v>-3.5000000000000003E-2</v>
      </c>
      <c r="H35" s="4">
        <v>-0.154</v>
      </c>
      <c r="K35" t="s">
        <v>30</v>
      </c>
      <c r="L35" s="4" t="s">
        <v>42</v>
      </c>
      <c r="M35" s="4">
        <v>0.10199999999999999</v>
      </c>
      <c r="N35" s="14">
        <v>0.22500000000000001</v>
      </c>
      <c r="O35" s="4">
        <v>0.4</v>
      </c>
      <c r="P35" s="4">
        <v>0.41499999999999998</v>
      </c>
      <c r="Q35" s="4">
        <v>0.35899999999999999</v>
      </c>
    </row>
    <row r="36" spans="2:19" x14ac:dyDescent="0.2">
      <c r="B36" t="s">
        <v>33</v>
      </c>
      <c r="C36" s="3" t="s">
        <v>42</v>
      </c>
      <c r="D36" s="4">
        <v>1.7000000000000001E-2</v>
      </c>
      <c r="E36" s="4">
        <v>5.6000000000000001E-2</v>
      </c>
      <c r="F36" s="4">
        <v>2.4E-2</v>
      </c>
      <c r="G36" s="4">
        <v>1.2E-2</v>
      </c>
      <c r="H36" s="4">
        <v>1.6E-2</v>
      </c>
      <c r="K36" t="s">
        <v>32</v>
      </c>
      <c r="L36" s="4" t="s">
        <v>42</v>
      </c>
      <c r="M36" s="4">
        <v>0.13200000000000001</v>
      </c>
      <c r="N36" s="14">
        <v>0.222</v>
      </c>
      <c r="O36" s="4">
        <v>0.4</v>
      </c>
      <c r="P36" s="4">
        <v>0.47199999999999998</v>
      </c>
      <c r="Q36" s="4">
        <v>0.65900000000000003</v>
      </c>
      <c r="S36" s="38"/>
    </row>
    <row r="37" spans="2:19" x14ac:dyDescent="0.2">
      <c r="B37" t="s">
        <v>35</v>
      </c>
      <c r="C37" s="3" t="s">
        <v>42</v>
      </c>
      <c r="D37" s="4">
        <v>2.5000000000000001E-2</v>
      </c>
      <c r="E37" s="4">
        <v>0.27900000000000003</v>
      </c>
      <c r="F37" s="4">
        <v>1.4E-2</v>
      </c>
      <c r="G37" s="4">
        <v>-5.2999999999999999E-2</v>
      </c>
      <c r="H37" s="4">
        <v>-3.7999999999999999E-2</v>
      </c>
      <c r="K37" t="s">
        <v>34</v>
      </c>
      <c r="L37" s="4" t="s">
        <v>42</v>
      </c>
      <c r="M37" s="4">
        <v>0.115</v>
      </c>
      <c r="N37" s="14">
        <v>0.14499999999999999</v>
      </c>
      <c r="O37" s="4">
        <v>0.13500000000000001</v>
      </c>
      <c r="P37" s="4">
        <v>-5.8000000000000003E-2</v>
      </c>
      <c r="Q37" s="4">
        <v>3.0000000000000001E-3</v>
      </c>
    </row>
    <row r="38" spans="2:19" x14ac:dyDescent="0.2">
      <c r="B38" t="s">
        <v>36</v>
      </c>
      <c r="C38" s="3" t="s">
        <v>42</v>
      </c>
      <c r="D38" s="4">
        <v>-2.5999999999999999E-2</v>
      </c>
      <c r="E38" s="4">
        <v>-1.2E-2</v>
      </c>
      <c r="F38" s="4">
        <v>3.5999999999999997E-2</v>
      </c>
      <c r="G38" s="4">
        <v>0.157</v>
      </c>
      <c r="H38" s="4">
        <v>0.25900000000000001</v>
      </c>
      <c r="L38" s="9"/>
      <c r="M38" s="4"/>
      <c r="N38" s="14"/>
      <c r="O38" s="4"/>
      <c r="P38" s="4"/>
      <c r="Q38" s="4"/>
    </row>
    <row r="39" spans="2:19" x14ac:dyDescent="0.2">
      <c r="K39" s="15" t="s">
        <v>43</v>
      </c>
      <c r="L39" s="15"/>
      <c r="M39" s="4"/>
      <c r="N39" s="14"/>
      <c r="O39" s="4"/>
      <c r="P39" s="4"/>
      <c r="Q39" s="4"/>
    </row>
    <row r="40" spans="2:19" x14ac:dyDescent="0.2">
      <c r="B40" s="35" t="s">
        <v>37</v>
      </c>
      <c r="C40" s="6">
        <v>2018</v>
      </c>
      <c r="D40" s="6">
        <v>2019</v>
      </c>
      <c r="E40" s="6">
        <v>2020</v>
      </c>
      <c r="F40" s="6">
        <v>2021</v>
      </c>
      <c r="G40" s="6">
        <v>2022</v>
      </c>
      <c r="H40" s="6">
        <v>2023</v>
      </c>
      <c r="K40" s="35" t="s">
        <v>37</v>
      </c>
      <c r="L40" s="6" t="s">
        <v>44</v>
      </c>
      <c r="M40" s="4"/>
      <c r="N40" s="14"/>
      <c r="O40" s="4"/>
      <c r="P40" s="4"/>
      <c r="Q40" s="4"/>
    </row>
    <row r="41" spans="2:19" x14ac:dyDescent="0.2">
      <c r="B41" t="s">
        <v>27</v>
      </c>
      <c r="C41" s="9" t="s">
        <v>42</v>
      </c>
      <c r="D41" s="4">
        <v>0.11199999999999999</v>
      </c>
      <c r="E41" s="14">
        <v>0.248</v>
      </c>
      <c r="F41" s="4">
        <v>0.125</v>
      </c>
      <c r="G41" s="4">
        <v>8.5000000000000006E-2</v>
      </c>
      <c r="H41" s="4">
        <v>9.7000000000000003E-2</v>
      </c>
      <c r="K41" t="s">
        <v>28</v>
      </c>
      <c r="L41" s="4">
        <v>0.11600000000000001</v>
      </c>
      <c r="M41" s="40">
        <f>L13/L7</f>
        <v>0.11600000000000001</v>
      </c>
    </row>
    <row r="42" spans="2:19" x14ac:dyDescent="0.2">
      <c r="B42" t="s">
        <v>29</v>
      </c>
      <c r="C42" s="9" t="s">
        <v>42</v>
      </c>
      <c r="D42" s="28">
        <f>(D16-C16)/C16</f>
        <v>2.4999999999999887E-2</v>
      </c>
      <c r="E42" s="28">
        <f t="shared" ref="E42:H42" si="4">(E16-D16)/D16</f>
        <v>0.30199999999999999</v>
      </c>
      <c r="F42" s="28">
        <f t="shared" si="4"/>
        <v>8.4999999999999964E-2</v>
      </c>
      <c r="G42" s="28">
        <f t="shared" si="4"/>
        <v>3.4999999999999983E-2</v>
      </c>
      <c r="H42" s="28">
        <f t="shared" si="4"/>
        <v>5.6000000000000057E-2</v>
      </c>
      <c r="K42" t="s">
        <v>30</v>
      </c>
      <c r="L42" s="4">
        <v>5.8000000000000003E-2</v>
      </c>
      <c r="M42" s="40">
        <f t="shared" ref="M42:M44" si="5">L14/L8</f>
        <v>5.8000000000000003E-2</v>
      </c>
      <c r="N42" s="40"/>
    </row>
    <row r="43" spans="2:19" x14ac:dyDescent="0.2">
      <c r="B43" t="s">
        <v>31</v>
      </c>
      <c r="C43" s="9" t="s">
        <v>42</v>
      </c>
      <c r="D43" s="4">
        <v>8.5999999999999993E-2</v>
      </c>
      <c r="E43" s="14">
        <v>0.45200000000000001</v>
      </c>
      <c r="F43" s="4">
        <v>-1.4999999999999999E-2</v>
      </c>
      <c r="G43" s="4">
        <v>4.4999999999999998E-2</v>
      </c>
      <c r="H43" s="4">
        <v>2.8000000000000001E-2</v>
      </c>
      <c r="K43" t="s">
        <v>32</v>
      </c>
      <c r="L43" s="28">
        <f>L15/L9</f>
        <v>8.5000000000000006E-2</v>
      </c>
      <c r="M43" s="40">
        <f t="shared" si="5"/>
        <v>8.5000000000000006E-2</v>
      </c>
    </row>
    <row r="44" spans="2:19" x14ac:dyDescent="0.2">
      <c r="B44" t="s">
        <v>33</v>
      </c>
      <c r="C44" s="9" t="s">
        <v>42</v>
      </c>
      <c r="D44" s="4">
        <v>4.4999999999999998E-2</v>
      </c>
      <c r="E44" s="14">
        <v>0.35899999999999999</v>
      </c>
      <c r="F44" s="4">
        <v>-4.4999999999999998E-2</v>
      </c>
      <c r="G44" s="4">
        <v>-1.4E-2</v>
      </c>
      <c r="H44" s="4">
        <v>3.4000000000000002E-2</v>
      </c>
      <c r="K44" t="s">
        <v>34</v>
      </c>
      <c r="L44" s="4">
        <v>0.11799999999999999</v>
      </c>
      <c r="M44" s="40">
        <f t="shared" si="5"/>
        <v>0.11799999999999999</v>
      </c>
    </row>
    <row r="45" spans="2:19" x14ac:dyDescent="0.2">
      <c r="B45" t="s">
        <v>35</v>
      </c>
      <c r="C45" s="9" t="s">
        <v>42</v>
      </c>
      <c r="D45" s="4">
        <v>7.400000000000001E-2</v>
      </c>
      <c r="E45" s="14">
        <v>0.55100000000000005</v>
      </c>
      <c r="F45" s="4">
        <v>9.8000000000000004E-2</v>
      </c>
      <c r="G45" s="4">
        <v>-5.8000000000000003E-2</v>
      </c>
      <c r="H45" s="4">
        <v>-2.5000000000000001E-2</v>
      </c>
      <c r="M45" s="42"/>
    </row>
    <row r="46" spans="2:19" x14ac:dyDescent="0.2">
      <c r="B46" t="s">
        <v>36</v>
      </c>
      <c r="C46" s="9" t="s">
        <v>42</v>
      </c>
      <c r="D46" s="4">
        <v>0.125</v>
      </c>
      <c r="E46" s="14">
        <v>0.22800000000000001</v>
      </c>
      <c r="F46" s="4">
        <v>0.156</v>
      </c>
      <c r="G46" s="4">
        <v>0.19700000000000001</v>
      </c>
      <c r="H46" s="4">
        <v>0.308</v>
      </c>
      <c r="M46" s="42"/>
    </row>
    <row r="48" spans="2:19" x14ac:dyDescent="0.2">
      <c r="B48" s="15" t="s">
        <v>43</v>
      </c>
      <c r="C48" s="15"/>
    </row>
    <row r="49" spans="2:5" x14ac:dyDescent="0.2">
      <c r="B49" s="35" t="s">
        <v>37</v>
      </c>
      <c r="C49" s="6" t="s">
        <v>44</v>
      </c>
      <c r="E49" s="39"/>
    </row>
    <row r="50" spans="2:5" x14ac:dyDescent="0.2">
      <c r="B50" t="s">
        <v>27</v>
      </c>
      <c r="C50" s="9">
        <v>0.12</v>
      </c>
    </row>
    <row r="51" spans="2:5" x14ac:dyDescent="0.2">
      <c r="B51" t="s">
        <v>29</v>
      </c>
      <c r="C51" s="9">
        <v>0.09</v>
      </c>
    </row>
    <row r="52" spans="2:5" x14ac:dyDescent="0.2">
      <c r="B52" t="s">
        <v>31</v>
      </c>
      <c r="C52" s="9">
        <v>7.0000000000000007E-2</v>
      </c>
    </row>
    <row r="53" spans="2:5" x14ac:dyDescent="0.2">
      <c r="B53" t="s">
        <v>33</v>
      </c>
      <c r="C53" s="9">
        <v>0.09</v>
      </c>
    </row>
    <row r="54" spans="2:5" x14ac:dyDescent="0.2">
      <c r="B54" t="s">
        <v>35</v>
      </c>
      <c r="C54" s="9">
        <v>0.22</v>
      </c>
    </row>
    <row r="55" spans="2:5" x14ac:dyDescent="0.2">
      <c r="B55" t="s">
        <v>36</v>
      </c>
      <c r="C55" s="9">
        <v>0.18</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BAA00-BDCB-482F-AAB3-9AAB2295EAEA}">
  <dimension ref="B2:C17"/>
  <sheetViews>
    <sheetView showGridLines="0" tabSelected="1" zoomScale="200" workbookViewId="0">
      <selection activeCell="C8" sqref="C8"/>
    </sheetView>
  </sheetViews>
  <sheetFormatPr baseColWidth="10" defaultColWidth="8.83203125" defaultRowHeight="15" x14ac:dyDescent="0.2"/>
  <cols>
    <col min="1" max="1" width="3.5" customWidth="1"/>
    <col min="2" max="2" width="10.6640625" customWidth="1"/>
    <col min="3" max="3" width="96.33203125" bestFit="1" customWidth="1"/>
    <col min="4" max="4" width="2" customWidth="1"/>
  </cols>
  <sheetData>
    <row r="2" spans="2:3" x14ac:dyDescent="0.2">
      <c r="B2" s="31" t="s">
        <v>45</v>
      </c>
    </row>
    <row r="3" spans="2:3" x14ac:dyDescent="0.2">
      <c r="B3" s="32" t="s">
        <v>46</v>
      </c>
      <c r="C3" s="30" t="s">
        <v>47</v>
      </c>
    </row>
    <row r="5" spans="2:3" x14ac:dyDescent="0.2">
      <c r="B5" s="32" t="s">
        <v>48</v>
      </c>
      <c r="C5" s="30" t="s">
        <v>49</v>
      </c>
    </row>
    <row r="7" spans="2:3" x14ac:dyDescent="0.2">
      <c r="B7" s="32" t="s">
        <v>50</v>
      </c>
      <c r="C7" s="30" t="s">
        <v>51</v>
      </c>
    </row>
    <row r="9" spans="2:3" x14ac:dyDescent="0.2">
      <c r="B9" s="32" t="s">
        <v>52</v>
      </c>
      <c r="C9" s="30" t="s">
        <v>53</v>
      </c>
    </row>
    <row r="11" spans="2:3" x14ac:dyDescent="0.2">
      <c r="B11" s="32" t="s">
        <v>54</v>
      </c>
      <c r="C11" s="30" t="s">
        <v>55</v>
      </c>
    </row>
    <row r="13" spans="2:3" x14ac:dyDescent="0.2">
      <c r="B13" s="32" t="s">
        <v>56</v>
      </c>
      <c r="C13" s="30" t="s">
        <v>57</v>
      </c>
    </row>
    <row r="15" spans="2:3" x14ac:dyDescent="0.2">
      <c r="B15" s="32" t="s">
        <v>58</v>
      </c>
      <c r="C15" s="30" t="s">
        <v>59</v>
      </c>
    </row>
    <row r="17" spans="2:3" x14ac:dyDescent="0.2">
      <c r="B17" s="32" t="s">
        <v>60</v>
      </c>
      <c r="C17" s="30" t="s">
        <v>51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92CE63CC6F77040921E726E0958EF89" ma:contentTypeVersion="4" ma:contentTypeDescription="Create a new document." ma:contentTypeScope="" ma:versionID="e5ff930d4a6dba6ef0fcf9458fab7af3">
  <xsd:schema xmlns:xsd="http://www.w3.org/2001/XMLSchema" xmlns:xs="http://www.w3.org/2001/XMLSchema" xmlns:p="http://schemas.microsoft.com/office/2006/metadata/properties" xmlns:ns2="cb562005-3ae7-4831-874f-2aef97d10d1d" targetNamespace="http://schemas.microsoft.com/office/2006/metadata/properties" ma:root="true" ma:fieldsID="97685b35fe6b8874888303b66545ca2b" ns2:_="">
    <xsd:import namespace="cb562005-3ae7-4831-874f-2aef97d10d1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b562005-3ae7-4831-874f-2aef97d10d1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CC32252-6B17-4ABC-94E1-5E142B817B32}">
  <ds:schemaRefs>
    <ds:schemaRef ds:uri="http://schemas.microsoft.com/sharepoint/v3/contenttype/forms"/>
  </ds:schemaRefs>
</ds:datastoreItem>
</file>

<file path=customXml/itemProps2.xml><?xml version="1.0" encoding="utf-8"?>
<ds:datastoreItem xmlns:ds="http://schemas.openxmlformats.org/officeDocument/2006/customXml" ds:itemID="{0B9528CD-D96F-477A-933A-D8CAF084FEBA}">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CED9342A-72C5-4FEC-AD67-348C7C73A8F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b562005-3ae7-4831-874f-2aef97d10d1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Introduction</vt:lpstr>
      <vt:lpstr>Raw Data</vt:lpstr>
      <vt:lpstr>Questions</vt:lpstr>
    </vt:vector>
  </TitlesOfParts>
  <Manager/>
  <Company>Dicks Sporting Goods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Wisehaupt, Grant</dc:creator>
  <cp:keywords/>
  <dc:description/>
  <cp:lastModifiedBy>Patel, Meet Vipul</cp:lastModifiedBy>
  <cp:revision/>
  <dcterms:created xsi:type="dcterms:W3CDTF">2024-02-05T14:49:10Z</dcterms:created>
  <dcterms:modified xsi:type="dcterms:W3CDTF">2024-03-08T23:52:45Z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0x010100292CE63CC6F77040921E726E0958EF89</vt:lpwstr>
  </property>
</Properties>
</file>