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tfocloud-my.sharepoint.com/personal/m_sagar_tfoco_com/Documents/Next Deal Offer/Github/"/>
    </mc:Choice>
  </mc:AlternateContent>
  <xr:revisionPtr revIDLastSave="51" documentId="11_F25DC773A252ABDACC104811F9DC47B65BDE58F5" xr6:coauthVersionLast="47" xr6:coauthVersionMax="47" xr10:uidLastSave="{886D6B38-F83F-42F6-852B-37B41F933278}"/>
  <bookViews>
    <workbookView xWindow="28680" yWindow="-120" windowWidth="29040" windowHeight="15840" activeTab="1" xr2:uid="{00000000-000D-0000-FFFF-FFFF00000000}"/>
  </bookViews>
  <sheets>
    <sheet name="Input" sheetId="1" r:id="rId1"/>
    <sheet name="Output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" i="1" l="1"/>
  <c r="F28" i="1"/>
  <c r="G28" i="1"/>
  <c r="H28" i="1"/>
  <c r="E27" i="1"/>
  <c r="F27" i="1"/>
  <c r="G27" i="1"/>
  <c r="H27" i="1"/>
  <c r="G14" i="1"/>
  <c r="G13" i="1"/>
  <c r="G12" i="1"/>
  <c r="G11" i="1"/>
</calcChain>
</file>

<file path=xl/sharedStrings.xml><?xml version="1.0" encoding="utf-8"?>
<sst xmlns="http://schemas.openxmlformats.org/spreadsheetml/2006/main" count="198" uniqueCount="133">
  <si>
    <t>Deals Data</t>
  </si>
  <si>
    <t>Deal</t>
  </si>
  <si>
    <t>Launch Date</t>
  </si>
  <si>
    <t xml:space="preserve">Dry Powder/ Available amount </t>
  </si>
  <si>
    <t>Expected IRR</t>
  </si>
  <si>
    <t>Expected MOIC</t>
  </si>
  <si>
    <t>Current Valuation (Q3 2021)</t>
  </si>
  <si>
    <t>Capital Yielding</t>
  </si>
  <si>
    <t xml:space="preserve">Capital Growth </t>
  </si>
  <si>
    <t>Axel Springer</t>
  </si>
  <si>
    <t>G</t>
  </si>
  <si>
    <t>Project Luxor</t>
  </si>
  <si>
    <t>Y</t>
  </si>
  <si>
    <t>IPS Data</t>
  </si>
  <si>
    <t>Mandate</t>
  </si>
  <si>
    <t>AR%</t>
  </si>
  <si>
    <t>CG%</t>
  </si>
  <si>
    <t>CY%</t>
  </si>
  <si>
    <t>Opp%</t>
  </si>
  <si>
    <t>Total</t>
  </si>
  <si>
    <t>Liquidy Monitor Data</t>
  </si>
  <si>
    <t>Cilent Id</t>
  </si>
  <si>
    <t>AUM</t>
  </si>
  <si>
    <t>Q1Y1</t>
  </si>
  <si>
    <t>Q2Y1</t>
  </si>
  <si>
    <t>Q3Y1</t>
  </si>
  <si>
    <t>Q4Y1</t>
  </si>
  <si>
    <t>Q1Y2</t>
  </si>
  <si>
    <t>Q2Y2</t>
  </si>
  <si>
    <t>Q3Y2</t>
  </si>
  <si>
    <t>Q4Y2</t>
  </si>
  <si>
    <t>alert</t>
  </si>
  <si>
    <t>alertInfo</t>
  </si>
  <si>
    <t>Min Liquidity</t>
  </si>
  <si>
    <t>H</t>
  </si>
  <si>
    <t>noAlert</t>
  </si>
  <si>
    <t>L</t>
  </si>
  <si>
    <t>Buy Date</t>
  </si>
  <si>
    <t>PORTFOLIO</t>
  </si>
  <si>
    <t>ISIN</t>
  </si>
  <si>
    <t>INITIALBOOKDATE</t>
  </si>
  <si>
    <t>Year</t>
  </si>
  <si>
    <t>Month</t>
  </si>
  <si>
    <t>Day</t>
  </si>
  <si>
    <t>Date</t>
  </si>
  <si>
    <t>.TFOAGP.X37.A</t>
  </si>
  <si>
    <t>T.FOEQC3.X37.I</t>
  </si>
  <si>
    <t>Position Export</t>
  </si>
  <si>
    <t>STATUS</t>
  </si>
  <si>
    <t>PORTFOLIONR</t>
  </si>
  <si>
    <t>DESCRIPTION1</t>
  </si>
  <si>
    <t>CODECURRENCY</t>
  </si>
  <si>
    <t>ASSETCLASS</t>
  </si>
  <si>
    <t>SPV</t>
  </si>
  <si>
    <t>STRATEGY</t>
  </si>
  <si>
    <t>SUBSTRATEGY</t>
  </si>
  <si>
    <t>AMNT</t>
  </si>
  <si>
    <t>QUOTE</t>
  </si>
  <si>
    <t>MARKET_VALUE_REF</t>
  </si>
  <si>
    <t>ACCR_INT_REF</t>
  </si>
  <si>
    <t>BOOK_VALUE_REF</t>
  </si>
  <si>
    <t>POSITION</t>
  </si>
  <si>
    <t>37001P</t>
  </si>
  <si>
    <t>37001.KK-USD.000.0</t>
  </si>
  <si>
    <t>Current Account USD</t>
  </si>
  <si>
    <t>USD</t>
  </si>
  <si>
    <t>AR1</t>
  </si>
  <si>
    <t>999</t>
  </si>
  <si>
    <t>CT</t>
  </si>
  <si>
    <t>TFOBONASeries000001</t>
  </si>
  <si>
    <t>BondVest Class A Series 1</t>
  </si>
  <si>
    <t>AR2</t>
  </si>
  <si>
    <t>BONDVEST</t>
  </si>
  <si>
    <t>AR</t>
  </si>
  <si>
    <t>Asset Master Export</t>
  </si>
  <si>
    <t>ID</t>
  </si>
  <si>
    <t>MOD_DATE</t>
  </si>
  <si>
    <t>NAME</t>
  </si>
  <si>
    <t>TITLETYPE</t>
  </si>
  <si>
    <t>CURRENCY</t>
  </si>
  <si>
    <t>COUNTRY</t>
  </si>
  <si>
    <t>SECTOR</t>
  </si>
  <si>
    <t>REGION</t>
  </si>
  <si>
    <t>DESCRIPTION</t>
  </si>
  <si>
    <t>CONTEXT</t>
  </si>
  <si>
    <t>SUBCATEGORY</t>
  </si>
  <si>
    <t>OPPPORTUNITY</t>
  </si>
  <si>
    <t>SPECIFICCLASS</t>
  </si>
  <si>
    <t>SPONSOR</t>
  </si>
  <si>
    <t>MASTERISINCODE</t>
  </si>
  <si>
    <t>MASTERISIN</t>
  </si>
  <si>
    <t>NAVFREQUENCY</t>
  </si>
  <si>
    <t>.   3PD.X37.0</t>
  </si>
  <si>
    <t>3PD</t>
  </si>
  <si>
    <t>Liquid Funds</t>
  </si>
  <si>
    <t>Private Equity Investments</t>
  </si>
  <si>
    <t>United States</t>
  </si>
  <si>
    <t>Other / Not Applicable</t>
  </si>
  <si>
    <t>Illiquid</t>
  </si>
  <si>
    <t xml:space="preserve"> Others</t>
  </si>
  <si>
    <t>Others</t>
  </si>
  <si>
    <t>Capital Growth</t>
  </si>
  <si>
    <t>.   MMF.X25.0</t>
  </si>
  <si>
    <t>n/a ()</t>
  </si>
  <si>
    <t>Other</t>
  </si>
  <si>
    <t>Not Applicable</t>
  </si>
  <si>
    <t>Total Allocation Amount</t>
  </si>
  <si>
    <t>Is_IPS</t>
  </si>
  <si>
    <t>Buffer Liquidity Amount</t>
  </si>
  <si>
    <t>Buffer Liquidity Percentage</t>
  </si>
  <si>
    <t>Project Sunrise / Mediawan</t>
  </si>
  <si>
    <t>CG</t>
  </si>
  <si>
    <t>Project Magnum</t>
  </si>
  <si>
    <t>Recommendation_Priority</t>
  </si>
  <si>
    <t>Liquidity_alertInfo</t>
  </si>
  <si>
    <t>Deal_Sizing_MEDIAN</t>
  </si>
  <si>
    <t>Recommended_allocation</t>
  </si>
  <si>
    <t>Data Dictionary</t>
  </si>
  <si>
    <t>Columns</t>
  </si>
  <si>
    <t>Description</t>
  </si>
  <si>
    <t>Market value if client has already invested in deal and we are recomending top-up</t>
  </si>
  <si>
    <t>Liquidity alert from liquidity monitor data</t>
  </si>
  <si>
    <t>AUM size</t>
  </si>
  <si>
    <t>Priority of recommendation</t>
  </si>
  <si>
    <t>Substrategy we are recommending</t>
  </si>
  <si>
    <t>Data Contract</t>
  </si>
  <si>
    <t>Min Liquidity value from liquidity monitor data and substracting buffer amount from it</t>
  </si>
  <si>
    <t>Median of Book Value for last 2 years for respective substrategy or based on condition for inactive clients</t>
  </si>
  <si>
    <t>Recommended Deal sizing _Deal Sizing minus the market value)</t>
  </si>
  <si>
    <t>Whether the clients is IPS/ Non IPS</t>
  </si>
  <si>
    <t>Buffer liquidity amount post deal allocation</t>
  </si>
  <si>
    <t>Percent Buffer liquidity amount post deal allocation</t>
  </si>
  <si>
    <t>Recommendation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</si>
</sst>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indexed="8"/>
      <name val="Verdana"/>
      <family val="2"/>
    </font>
    <font>
      <sz val="11"/>
      <name val="Dialog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3" borderId="1" xfId="0" applyFont="1" applyFill="1" applyBorder="1"/>
    <xf numFmtId="1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2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164" fontId="3" fillId="0" borderId="1" xfId="2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/>
    <xf numFmtId="9" fontId="0" fillId="0" borderId="1" xfId="2" applyFont="1" applyBorder="1"/>
    <xf numFmtId="0" fontId="0" fillId="0" borderId="1" xfId="1" applyNumberFormat="1" applyFont="1" applyBorder="1"/>
    <xf numFmtId="165" fontId="0" fillId="0" borderId="1" xfId="1" applyNumberFormat="1" applyFont="1" applyBorder="1"/>
    <xf numFmtId="0" fontId="5" fillId="0" borderId="1" xfId="0" applyFont="1" applyBorder="1" applyAlignment="1">
      <alignment horizontal="right"/>
    </xf>
    <xf numFmtId="0" fontId="0" fillId="4" borderId="1" xfId="0" applyFill="1" applyBorder="1"/>
    <xf numFmtId="0" fontId="7" fillId="5" borderId="1" xfId="0" applyFont="1" applyFill="1" applyBorder="1" applyAlignment="1">
      <alignment horizontal="center" vertical="top" wrapText="1"/>
    </xf>
    <xf numFmtId="10" fontId="7" fillId="5" borderId="1" xfId="2" applyNumberFormat="1" applyFont="1" applyFill="1" applyBorder="1" applyAlignment="1">
      <alignment horizontal="center" vertical="top" wrapText="1"/>
    </xf>
    <xf numFmtId="0" fontId="8" fillId="0" borderId="1" xfId="0" applyFont="1" applyBorder="1" applyAlignment="1">
      <alignment wrapText="1"/>
    </xf>
    <xf numFmtId="44" fontId="8" fillId="0" borderId="1" xfId="1" applyFont="1" applyBorder="1" applyAlignment="1">
      <alignment wrapText="1"/>
    </xf>
    <xf numFmtId="10" fontId="8" fillId="0" borderId="1" xfId="2" applyNumberFormat="1" applyFont="1" applyBorder="1" applyAlignment="1">
      <alignment wrapText="1"/>
    </xf>
    <xf numFmtId="0" fontId="2" fillId="6" borderId="1" xfId="0" applyFont="1" applyFill="1" applyBorder="1"/>
    <xf numFmtId="0" fontId="6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40"/>
  <sheetViews>
    <sheetView showGridLines="0" workbookViewId="0">
      <selection activeCell="O5" sqref="O5"/>
    </sheetView>
  </sheetViews>
  <sheetFormatPr defaultRowHeight="15"/>
  <cols>
    <col min="3" max="11" width="12.5703125" customWidth="1"/>
  </cols>
  <sheetData>
    <row r="2" spans="2:13">
      <c r="B2" s="27" t="s">
        <v>0</v>
      </c>
      <c r="C2" s="27"/>
      <c r="D2" s="27"/>
      <c r="E2" s="27"/>
      <c r="F2" s="27"/>
      <c r="G2" s="27"/>
      <c r="H2" s="27"/>
      <c r="I2" s="27"/>
    </row>
    <row r="4" spans="2:13">
      <c r="B4" s="1" t="s">
        <v>1</v>
      </c>
      <c r="C4" s="2" t="s">
        <v>2</v>
      </c>
      <c r="D4" s="3" t="s">
        <v>3</v>
      </c>
      <c r="E4" s="4" t="s">
        <v>4</v>
      </c>
      <c r="F4" s="5" t="s">
        <v>5</v>
      </c>
      <c r="G4" s="3" t="s">
        <v>6</v>
      </c>
      <c r="H4" s="3" t="s">
        <v>7</v>
      </c>
      <c r="I4" s="3" t="s">
        <v>8</v>
      </c>
    </row>
    <row r="5" spans="2:13">
      <c r="B5" s="6" t="s">
        <v>9</v>
      </c>
      <c r="C5" s="7">
        <v>43794</v>
      </c>
      <c r="D5" s="8">
        <v>1426496</v>
      </c>
      <c r="E5" s="9">
        <v>0.14299999999999999</v>
      </c>
      <c r="F5" s="10">
        <v>1.9</v>
      </c>
      <c r="G5" s="10">
        <v>1.49</v>
      </c>
      <c r="H5" s="11">
        <v>0</v>
      </c>
      <c r="I5" s="11" t="s">
        <v>10</v>
      </c>
    </row>
    <row r="6" spans="2:13">
      <c r="B6" s="6" t="s">
        <v>11</v>
      </c>
      <c r="C6" s="12">
        <v>44522</v>
      </c>
      <c r="D6" s="8">
        <v>7217500</v>
      </c>
      <c r="E6" s="9">
        <v>0.08</v>
      </c>
      <c r="F6" s="10">
        <v>1.4</v>
      </c>
      <c r="G6" s="10">
        <v>1</v>
      </c>
      <c r="H6" s="11" t="s">
        <v>12</v>
      </c>
      <c r="I6" s="11">
        <v>0</v>
      </c>
    </row>
    <row r="8" spans="2:13">
      <c r="B8" s="27" t="s">
        <v>13</v>
      </c>
      <c r="C8" s="27"/>
      <c r="D8" s="27"/>
      <c r="E8" s="27"/>
      <c r="F8" s="27"/>
      <c r="G8" s="27"/>
    </row>
    <row r="10" spans="2:13">
      <c r="B10" s="1" t="s">
        <v>14</v>
      </c>
      <c r="C10" s="2" t="s">
        <v>15</v>
      </c>
      <c r="D10" s="3" t="s">
        <v>16</v>
      </c>
      <c r="E10" s="4" t="s">
        <v>17</v>
      </c>
      <c r="F10" s="5" t="s">
        <v>18</v>
      </c>
      <c r="G10" s="3" t="s">
        <v>19</v>
      </c>
    </row>
    <row r="11" spans="2:13">
      <c r="B11" s="13">
        <v>37001</v>
      </c>
      <c r="C11" s="14"/>
      <c r="D11" s="14">
        <v>0.85</v>
      </c>
      <c r="E11" s="14">
        <v>0.15</v>
      </c>
      <c r="F11" s="14"/>
      <c r="G11" s="15">
        <f>SUM(C11:F11)</f>
        <v>1</v>
      </c>
    </row>
    <row r="12" spans="2:13">
      <c r="B12" s="13">
        <v>37002</v>
      </c>
      <c r="C12" s="14">
        <v>0.4</v>
      </c>
      <c r="D12" s="14">
        <v>0.5</v>
      </c>
      <c r="E12" s="14">
        <v>0.1</v>
      </c>
      <c r="F12" s="14"/>
      <c r="G12" s="15">
        <f>SUM(C12:F12)</f>
        <v>1</v>
      </c>
    </row>
    <row r="13" spans="2:13">
      <c r="B13" s="13">
        <v>37007</v>
      </c>
      <c r="C13" s="14"/>
      <c r="D13" s="14">
        <v>0.8</v>
      </c>
      <c r="E13" s="14">
        <v>0.2</v>
      </c>
      <c r="F13" s="14"/>
      <c r="G13" s="15">
        <f>SUM(C13:F13)</f>
        <v>1</v>
      </c>
    </row>
    <row r="14" spans="2:13">
      <c r="B14" s="13">
        <v>37022</v>
      </c>
      <c r="C14" s="14">
        <v>0</v>
      </c>
      <c r="D14" s="14">
        <v>0.4</v>
      </c>
      <c r="E14" s="14">
        <v>0.6</v>
      </c>
      <c r="F14" s="14"/>
      <c r="G14" s="15">
        <f>SUM(C14:F14)</f>
        <v>1</v>
      </c>
    </row>
    <row r="16" spans="2:13">
      <c r="B16" s="27" t="s">
        <v>20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</row>
    <row r="18" spans="2:15">
      <c r="B18" s="1" t="s">
        <v>21</v>
      </c>
      <c r="C18" s="1" t="s">
        <v>22</v>
      </c>
      <c r="D18" s="1" t="s">
        <v>23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29</v>
      </c>
      <c r="K18" s="1" t="s">
        <v>30</v>
      </c>
      <c r="L18" s="1" t="s">
        <v>31</v>
      </c>
      <c r="M18" s="1" t="s">
        <v>32</v>
      </c>
      <c r="N18" s="1" t="s">
        <v>33</v>
      </c>
    </row>
    <row r="19" spans="2:15">
      <c r="B19" s="13">
        <v>37001</v>
      </c>
      <c r="C19" s="16">
        <v>123962859.28</v>
      </c>
      <c r="D19" s="16">
        <v>3042882.557</v>
      </c>
      <c r="E19" s="16">
        <v>3189200.1017033001</v>
      </c>
      <c r="F19" s="16">
        <v>2782311.6787033002</v>
      </c>
      <c r="G19" s="16">
        <v>4194163.9337033001</v>
      </c>
      <c r="H19" s="16">
        <v>8186135.9587033</v>
      </c>
      <c r="I19" s="16">
        <v>10535840.963703299</v>
      </c>
      <c r="J19" s="16">
        <v>18128472.1967033</v>
      </c>
      <c r="K19" s="16">
        <v>20662136.221703302</v>
      </c>
      <c r="L19" s="13" t="b">
        <v>1</v>
      </c>
      <c r="M19" s="13" t="s">
        <v>34</v>
      </c>
      <c r="N19" s="13"/>
    </row>
    <row r="20" spans="2:15">
      <c r="B20" s="13">
        <v>37002</v>
      </c>
      <c r="C20" s="16">
        <v>7971613.2199999997</v>
      </c>
      <c r="D20" s="16">
        <v>734324.39599999995</v>
      </c>
      <c r="E20" s="16">
        <v>734324.39599999995</v>
      </c>
      <c r="F20" s="16">
        <v>983881.23599999992</v>
      </c>
      <c r="G20" s="16">
        <v>983881.23599999992</v>
      </c>
      <c r="H20" s="16">
        <v>1441373.5511999999</v>
      </c>
      <c r="I20" s="16">
        <v>1441373.5511999999</v>
      </c>
      <c r="J20" s="16">
        <v>2858088.5351999998</v>
      </c>
      <c r="K20" s="16">
        <v>3111625.0351999998</v>
      </c>
      <c r="L20" s="13" t="b">
        <v>0</v>
      </c>
      <c r="M20" s="13" t="s">
        <v>35</v>
      </c>
      <c r="N20" s="13"/>
    </row>
    <row r="21" spans="2:15">
      <c r="B21" s="13">
        <v>37007</v>
      </c>
      <c r="C21" s="16">
        <v>6869636.4500000002</v>
      </c>
      <c r="D21" s="16">
        <v>308135.55099999998</v>
      </c>
      <c r="E21" s="16">
        <v>431002.12599999993</v>
      </c>
      <c r="F21" s="16">
        <v>515785.26099999994</v>
      </c>
      <c r="G21" s="16">
        <v>502341.43599999993</v>
      </c>
      <c r="H21" s="16">
        <v>657418.55819999997</v>
      </c>
      <c r="I21" s="16">
        <v>791716.03319999995</v>
      </c>
      <c r="J21" s="16">
        <v>1408026.7541999999</v>
      </c>
      <c r="K21" s="16">
        <v>1659576.3292</v>
      </c>
      <c r="L21" s="13" t="b">
        <v>1</v>
      </c>
      <c r="M21" s="13" t="s">
        <v>36</v>
      </c>
      <c r="N21" s="13"/>
    </row>
    <row r="22" spans="2:15">
      <c r="B22" s="13">
        <v>37022</v>
      </c>
      <c r="C22" s="16">
        <v>23772826.600000001</v>
      </c>
      <c r="D22" s="16">
        <v>687885.23</v>
      </c>
      <c r="E22" s="16">
        <v>1161244.6299999999</v>
      </c>
      <c r="F22" s="16">
        <v>1260958.43</v>
      </c>
      <c r="G22" s="16">
        <v>1462356.23</v>
      </c>
      <c r="H22" s="16">
        <v>1987222.78</v>
      </c>
      <c r="I22" s="16">
        <v>2180759.19</v>
      </c>
      <c r="J22" s="16">
        <v>3389297.9499999997</v>
      </c>
      <c r="K22" s="16">
        <v>3678119.2399999998</v>
      </c>
      <c r="L22" s="13" t="b">
        <v>0</v>
      </c>
      <c r="M22" s="13" t="s">
        <v>35</v>
      </c>
      <c r="N22" s="13"/>
    </row>
    <row r="24" spans="2:15">
      <c r="B24" s="27" t="s">
        <v>37</v>
      </c>
      <c r="C24" s="27"/>
      <c r="D24" s="27"/>
      <c r="E24" s="27"/>
      <c r="F24" s="27"/>
      <c r="G24" s="27"/>
      <c r="H24" s="27"/>
    </row>
    <row r="26" spans="2:15">
      <c r="B26" s="1" t="s">
        <v>38</v>
      </c>
      <c r="C26" s="1" t="s">
        <v>39</v>
      </c>
      <c r="D26" s="1" t="s">
        <v>40</v>
      </c>
      <c r="E26" s="1" t="s">
        <v>41</v>
      </c>
      <c r="F26" s="1" t="s">
        <v>42</v>
      </c>
      <c r="G26" s="1" t="s">
        <v>43</v>
      </c>
      <c r="H26" s="1" t="s">
        <v>44</v>
      </c>
    </row>
    <row r="27" spans="2:15">
      <c r="B27" s="13">
        <v>37148</v>
      </c>
      <c r="C27" s="16" t="s">
        <v>45</v>
      </c>
      <c r="D27" s="16">
        <v>43070</v>
      </c>
      <c r="E27" s="16">
        <f>YEAR(D27)</f>
        <v>2017</v>
      </c>
      <c r="F27" s="16">
        <f>MONTH(D27)</f>
        <v>12</v>
      </c>
      <c r="G27" s="16">
        <f>DAY(D27)</f>
        <v>1</v>
      </c>
      <c r="H27" s="16">
        <f>DATE(E27,F27,G27)</f>
        <v>43070</v>
      </c>
    </row>
    <row r="28" spans="2:15">
      <c r="B28" s="13">
        <v>37113</v>
      </c>
      <c r="C28" s="16" t="s">
        <v>46</v>
      </c>
      <c r="D28" s="16">
        <v>44003</v>
      </c>
      <c r="E28" s="16">
        <f t="shared" ref="E28" si="0">YEAR(D28)</f>
        <v>2020</v>
      </c>
      <c r="F28" s="16">
        <f t="shared" ref="F28" si="1">MONTH(D28)</f>
        <v>6</v>
      </c>
      <c r="G28" s="16">
        <f t="shared" ref="G28" si="2">DAY(D28)</f>
        <v>21</v>
      </c>
      <c r="H28" s="16">
        <f t="shared" ref="H28" si="3">DATE(E28,F28,G28)</f>
        <v>44003</v>
      </c>
    </row>
    <row r="30" spans="2:15">
      <c r="B30" s="27" t="s">
        <v>47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</row>
    <row r="32" spans="2:15">
      <c r="B32" s="1" t="s">
        <v>48</v>
      </c>
      <c r="C32" s="1" t="s">
        <v>49</v>
      </c>
      <c r="D32" s="1" t="s">
        <v>39</v>
      </c>
      <c r="E32" s="1" t="s">
        <v>50</v>
      </c>
      <c r="F32" s="1" t="s">
        <v>51</v>
      </c>
      <c r="G32" s="1" t="s">
        <v>52</v>
      </c>
      <c r="H32" s="1" t="s">
        <v>53</v>
      </c>
      <c r="I32" s="1" t="s">
        <v>54</v>
      </c>
      <c r="J32" s="1" t="s">
        <v>55</v>
      </c>
      <c r="K32" s="1" t="s">
        <v>56</v>
      </c>
      <c r="L32" s="1" t="s">
        <v>57</v>
      </c>
      <c r="M32" s="1" t="s">
        <v>58</v>
      </c>
      <c r="N32" s="1" t="s">
        <v>59</v>
      </c>
      <c r="O32" s="1" t="s">
        <v>60</v>
      </c>
    </row>
    <row r="33" spans="2:23">
      <c r="B33" s="13" t="s">
        <v>61</v>
      </c>
      <c r="C33" s="13" t="s">
        <v>62</v>
      </c>
      <c r="D33" s="13" t="s">
        <v>63</v>
      </c>
      <c r="E33" s="13" t="s">
        <v>64</v>
      </c>
      <c r="F33" s="13" t="s">
        <v>65</v>
      </c>
      <c r="G33" s="13" t="s">
        <v>66</v>
      </c>
      <c r="H33" s="13" t="s">
        <v>67</v>
      </c>
      <c r="I33" s="13" t="s">
        <v>68</v>
      </c>
      <c r="J33" s="13" t="s">
        <v>68</v>
      </c>
      <c r="K33" s="17">
        <v>-295504.00624140102</v>
      </c>
      <c r="L33" s="17">
        <v>1</v>
      </c>
      <c r="M33" s="17">
        <v>-295504.00624140102</v>
      </c>
      <c r="N33" s="17">
        <v>0</v>
      </c>
      <c r="O33" s="17">
        <v>-295504.00624140102</v>
      </c>
    </row>
    <row r="34" spans="2:23">
      <c r="B34" s="13" t="s">
        <v>61</v>
      </c>
      <c r="C34" s="13" t="s">
        <v>62</v>
      </c>
      <c r="D34" s="13" t="s">
        <v>69</v>
      </c>
      <c r="E34" s="13" t="s">
        <v>70</v>
      </c>
      <c r="F34" s="13" t="s">
        <v>65</v>
      </c>
      <c r="G34" s="13" t="s">
        <v>71</v>
      </c>
      <c r="H34" s="13" t="s">
        <v>72</v>
      </c>
      <c r="I34" s="13" t="s">
        <v>73</v>
      </c>
      <c r="J34" s="13" t="s">
        <v>73</v>
      </c>
      <c r="K34" s="17">
        <v>2.5019043200000001E-3</v>
      </c>
      <c r="L34" s="17">
        <v>1451.5078000000001</v>
      </c>
      <c r="M34" s="17">
        <v>3.631533635333696</v>
      </c>
      <c r="N34" s="17">
        <v>0</v>
      </c>
      <c r="O34" s="17">
        <v>-2120.0190037437101</v>
      </c>
    </row>
    <row r="36" spans="2:23">
      <c r="B36" s="27" t="s">
        <v>74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8" spans="2:23">
      <c r="B38" s="1" t="s">
        <v>75</v>
      </c>
      <c r="C38" s="1" t="s">
        <v>39</v>
      </c>
      <c r="D38" s="1" t="s">
        <v>76</v>
      </c>
      <c r="E38" s="1" t="s">
        <v>77</v>
      </c>
      <c r="F38" s="1" t="s">
        <v>53</v>
      </c>
      <c r="G38" s="1" t="s">
        <v>78</v>
      </c>
      <c r="H38" s="1" t="s">
        <v>79</v>
      </c>
      <c r="I38" s="1" t="s">
        <v>52</v>
      </c>
      <c r="J38" s="1" t="s">
        <v>80</v>
      </c>
      <c r="K38" s="1" t="s">
        <v>81</v>
      </c>
      <c r="L38" s="1" t="s">
        <v>54</v>
      </c>
      <c r="M38" s="1" t="s">
        <v>82</v>
      </c>
      <c r="N38" s="1" t="s">
        <v>83</v>
      </c>
      <c r="O38" s="1" t="s">
        <v>84</v>
      </c>
      <c r="P38" s="1" t="s">
        <v>85</v>
      </c>
      <c r="Q38" s="1" t="s">
        <v>86</v>
      </c>
      <c r="R38" s="1" t="s">
        <v>87</v>
      </c>
      <c r="S38" s="1" t="s">
        <v>55</v>
      </c>
      <c r="T38" s="1" t="s">
        <v>88</v>
      </c>
      <c r="U38" s="1" t="s">
        <v>89</v>
      </c>
      <c r="V38" s="1" t="s">
        <v>90</v>
      </c>
      <c r="W38" s="1" t="s">
        <v>91</v>
      </c>
    </row>
    <row r="39" spans="2:23">
      <c r="B39" s="13">
        <v>13880</v>
      </c>
      <c r="C39" s="18" t="s">
        <v>92</v>
      </c>
      <c r="D39" s="13">
        <v>42272.504652777781</v>
      </c>
      <c r="E39" s="13" t="s">
        <v>93</v>
      </c>
      <c r="F39" s="13" t="s">
        <v>67</v>
      </c>
      <c r="G39" s="18" t="s">
        <v>94</v>
      </c>
      <c r="H39" s="13" t="s">
        <v>65</v>
      </c>
      <c r="I39" s="13" t="s">
        <v>95</v>
      </c>
      <c r="J39" s="13" t="s">
        <v>96</v>
      </c>
      <c r="K39" s="13" t="s">
        <v>97</v>
      </c>
      <c r="L39" s="13" t="s">
        <v>98</v>
      </c>
      <c r="M39" s="13" t="s">
        <v>97</v>
      </c>
      <c r="N39" s="13" t="s">
        <v>93</v>
      </c>
      <c r="O39" s="13"/>
      <c r="P39" s="13" t="s">
        <v>99</v>
      </c>
      <c r="Q39" s="13" t="s">
        <v>100</v>
      </c>
      <c r="R39" s="18" t="s">
        <v>100</v>
      </c>
      <c r="S39" s="13" t="s">
        <v>101</v>
      </c>
      <c r="T39" s="13" t="s">
        <v>100</v>
      </c>
      <c r="U39" s="13" t="s">
        <v>67</v>
      </c>
      <c r="V39" s="18" t="s">
        <v>100</v>
      </c>
      <c r="W39" s="13" t="s">
        <v>100</v>
      </c>
    </row>
    <row r="40" spans="2:23">
      <c r="B40" s="13">
        <v>18117</v>
      </c>
      <c r="C40" s="18" t="s">
        <v>102</v>
      </c>
      <c r="D40" s="13">
        <v>42272.505902777775</v>
      </c>
      <c r="E40" s="13" t="s">
        <v>103</v>
      </c>
      <c r="F40" s="13" t="s">
        <v>67</v>
      </c>
      <c r="G40" s="18" t="s">
        <v>104</v>
      </c>
      <c r="H40" s="13" t="s">
        <v>65</v>
      </c>
      <c r="I40" s="13" t="s">
        <v>100</v>
      </c>
      <c r="J40" s="13" t="s">
        <v>100</v>
      </c>
      <c r="K40" s="13" t="s">
        <v>97</v>
      </c>
      <c r="L40" s="13" t="s">
        <v>105</v>
      </c>
      <c r="M40" s="13" t="s">
        <v>97</v>
      </c>
      <c r="N40" s="13" t="s">
        <v>103</v>
      </c>
      <c r="O40" s="13"/>
      <c r="P40" s="13" t="s">
        <v>99</v>
      </c>
      <c r="Q40" s="13" t="s">
        <v>100</v>
      </c>
      <c r="R40" s="18" t="s">
        <v>100</v>
      </c>
      <c r="S40" s="13" t="s">
        <v>100</v>
      </c>
      <c r="T40" s="13" t="s">
        <v>100</v>
      </c>
      <c r="U40" s="13" t="s">
        <v>67</v>
      </c>
      <c r="V40" s="18" t="s">
        <v>100</v>
      </c>
      <c r="W40" s="13" t="s">
        <v>100</v>
      </c>
    </row>
  </sheetData>
  <mergeCells count="6">
    <mergeCell ref="B36:O36"/>
    <mergeCell ref="B2:I2"/>
    <mergeCell ref="B8:G8"/>
    <mergeCell ref="B16:M16"/>
    <mergeCell ref="B24:H24"/>
    <mergeCell ref="B30:O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A878-DE78-4900-B399-91B24E3A927B}">
  <dimension ref="A2:P17"/>
  <sheetViews>
    <sheetView showGridLines="0" tabSelected="1" workbookViewId="0">
      <selection activeCell="A4" sqref="A4:B17"/>
    </sheetView>
  </sheetViews>
  <sheetFormatPr defaultRowHeight="15"/>
  <cols>
    <col min="1" max="1" width="14.5703125" bestFit="1" customWidth="1"/>
    <col min="2" max="2" width="32.28515625" customWidth="1"/>
    <col min="4" max="16" width="13.5703125" customWidth="1"/>
  </cols>
  <sheetData>
    <row r="2" spans="1:16">
      <c r="A2" s="24" t="s">
        <v>117</v>
      </c>
      <c r="D2" s="24" t="s">
        <v>125</v>
      </c>
    </row>
    <row r="4" spans="1:16" ht="22.5">
      <c r="A4" s="25" t="s">
        <v>118</v>
      </c>
      <c r="B4" s="25" t="s">
        <v>119</v>
      </c>
      <c r="D4" s="19" t="s">
        <v>49</v>
      </c>
      <c r="E4" s="19" t="s">
        <v>113</v>
      </c>
      <c r="F4" s="19" t="s">
        <v>90</v>
      </c>
      <c r="G4" s="19" t="s">
        <v>106</v>
      </c>
      <c r="H4" s="19" t="s">
        <v>114</v>
      </c>
      <c r="I4" s="19" t="s">
        <v>22</v>
      </c>
      <c r="J4" s="19" t="s">
        <v>58</v>
      </c>
      <c r="K4" s="19" t="s">
        <v>55</v>
      </c>
      <c r="L4" s="19" t="s">
        <v>115</v>
      </c>
      <c r="M4" s="19" t="s">
        <v>116</v>
      </c>
      <c r="N4" s="19" t="s">
        <v>107</v>
      </c>
      <c r="O4" s="19" t="s">
        <v>108</v>
      </c>
      <c r="P4" s="20" t="s">
        <v>109</v>
      </c>
    </row>
    <row r="5" spans="1:16" ht="23.25">
      <c r="A5" s="26" t="s">
        <v>49</v>
      </c>
      <c r="B5" s="21"/>
      <c r="D5" s="21" t="s">
        <v>62</v>
      </c>
      <c r="E5" s="21">
        <v>1</v>
      </c>
      <c r="F5" s="21" t="s">
        <v>110</v>
      </c>
      <c r="G5" s="22">
        <v>922868.7895033001</v>
      </c>
      <c r="H5" s="21" t="s">
        <v>34</v>
      </c>
      <c r="I5" s="22">
        <v>123962859.28</v>
      </c>
      <c r="J5" s="22">
        <v>0</v>
      </c>
      <c r="K5" s="21" t="s">
        <v>111</v>
      </c>
      <c r="L5" s="22">
        <v>326561.51500000001</v>
      </c>
      <c r="M5" s="22">
        <v>326561.51500000001</v>
      </c>
      <c r="N5" s="21" t="s">
        <v>12</v>
      </c>
      <c r="O5" s="22">
        <v>2455749.8892000001</v>
      </c>
      <c r="P5" s="23">
        <v>1.981036823015753E-2</v>
      </c>
    </row>
    <row r="6" spans="1:16" ht="23.25">
      <c r="A6" s="26" t="s">
        <v>132</v>
      </c>
      <c r="B6" s="21" t="s">
        <v>123</v>
      </c>
      <c r="D6" s="21" t="s">
        <v>62</v>
      </c>
      <c r="E6" s="21">
        <v>2</v>
      </c>
      <c r="F6" s="21" t="s">
        <v>112</v>
      </c>
      <c r="G6" s="22">
        <v>922868.7895033001</v>
      </c>
      <c r="H6" s="21" t="s">
        <v>34</v>
      </c>
      <c r="I6" s="22">
        <v>123962859.28</v>
      </c>
      <c r="J6" s="22">
        <v>0</v>
      </c>
      <c r="K6" s="21" t="s">
        <v>111</v>
      </c>
      <c r="L6" s="22">
        <v>326561.51500000001</v>
      </c>
      <c r="M6" s="22">
        <v>326561.51500000001</v>
      </c>
      <c r="N6" s="21" t="s">
        <v>12</v>
      </c>
      <c r="O6" s="22">
        <v>2129187.8892000001</v>
      </c>
      <c r="P6" s="23">
        <v>1.7176014667350609E-2</v>
      </c>
    </row>
    <row r="7" spans="1:16">
      <c r="A7" s="26" t="s">
        <v>90</v>
      </c>
      <c r="B7" s="21"/>
      <c r="D7" s="21" t="s">
        <v>62</v>
      </c>
      <c r="E7" s="21">
        <v>3</v>
      </c>
      <c r="F7" s="21" t="s">
        <v>9</v>
      </c>
      <c r="G7" s="22">
        <v>922868.7895033001</v>
      </c>
      <c r="H7" s="21" t="s">
        <v>34</v>
      </c>
      <c r="I7" s="22">
        <v>123962859.28</v>
      </c>
      <c r="J7" s="22">
        <v>32323.824495375</v>
      </c>
      <c r="K7" s="21" t="s">
        <v>111</v>
      </c>
      <c r="L7" s="22">
        <v>326561.51500000001</v>
      </c>
      <c r="M7" s="22">
        <v>294237.69050462497</v>
      </c>
      <c r="N7" s="21" t="s">
        <v>12</v>
      </c>
      <c r="O7" s="22">
        <v>1834950.8892000001</v>
      </c>
      <c r="P7" s="23">
        <v>1.480242469282933E-2</v>
      </c>
    </row>
    <row r="8" spans="1:16" ht="23.25">
      <c r="A8" s="26" t="s">
        <v>106</v>
      </c>
      <c r="B8" s="21" t="s">
        <v>126</v>
      </c>
    </row>
    <row r="9" spans="1:16">
      <c r="A9" s="26" t="s">
        <v>114</v>
      </c>
      <c r="B9" s="21" t="s">
        <v>121</v>
      </c>
    </row>
    <row r="10" spans="1:16">
      <c r="A10" s="26" t="s">
        <v>22</v>
      </c>
      <c r="B10" s="21" t="s">
        <v>122</v>
      </c>
    </row>
    <row r="11" spans="1:16" ht="23.25">
      <c r="A11" s="26" t="s">
        <v>58</v>
      </c>
      <c r="B11" s="21" t="s">
        <v>120</v>
      </c>
    </row>
    <row r="12" spans="1:16">
      <c r="A12" s="26" t="s">
        <v>55</v>
      </c>
      <c r="B12" s="21" t="s">
        <v>124</v>
      </c>
    </row>
    <row r="13" spans="1:16" ht="34.5">
      <c r="A13" s="26" t="s">
        <v>115</v>
      </c>
      <c r="B13" s="21" t="s">
        <v>127</v>
      </c>
    </row>
    <row r="14" spans="1:16" ht="23.25">
      <c r="A14" s="26" t="s">
        <v>116</v>
      </c>
      <c r="B14" s="21" t="s">
        <v>128</v>
      </c>
    </row>
    <row r="15" spans="1:16">
      <c r="A15" s="26" t="s">
        <v>107</v>
      </c>
      <c r="B15" s="21" t="s">
        <v>129</v>
      </c>
    </row>
    <row r="16" spans="1:16" ht="23.25">
      <c r="A16" s="26" t="s">
        <v>108</v>
      </c>
      <c r="B16" s="21" t="s">
        <v>130</v>
      </c>
    </row>
    <row r="17" spans="1:2" ht="23.25">
      <c r="A17" s="26" t="s">
        <v>109</v>
      </c>
      <c r="B17" s="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Bhavinkumar Sagar</dc:creator>
  <cp:lastModifiedBy>Meet Bhavinkumar Sagar</cp:lastModifiedBy>
  <dcterms:created xsi:type="dcterms:W3CDTF">2015-06-05T18:17:20Z</dcterms:created>
  <dcterms:modified xsi:type="dcterms:W3CDTF">2022-03-16T11:04:16Z</dcterms:modified>
</cp:coreProperties>
</file>