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efit\Documents\gamba\"/>
    </mc:Choice>
  </mc:AlternateContent>
  <xr:revisionPtr revIDLastSave="0" documentId="13_ncr:1_{12E42C64-D6EC-4C05-9265-852E644E54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24" i="1"/>
  <c r="I24" i="1"/>
  <c r="G24" i="1"/>
  <c r="D16" i="1"/>
  <c r="E16" i="1" s="1"/>
  <c r="D9" i="1"/>
  <c r="E9" i="1" s="1"/>
  <c r="D10" i="1"/>
  <c r="E10" i="1" s="1"/>
  <c r="D11" i="1"/>
  <c r="E12" i="1"/>
  <c r="D13" i="1"/>
  <c r="E13" i="1" s="1"/>
  <c r="D14" i="1"/>
  <c r="D8" i="1"/>
  <c r="K16" i="1"/>
  <c r="C17" i="1"/>
  <c r="G15" i="1" l="1"/>
  <c r="D17" i="1"/>
  <c r="G13" i="1"/>
  <c r="G10" i="1"/>
  <c r="I9" i="1"/>
  <c r="I10" i="1"/>
  <c r="G11" i="1"/>
  <c r="H11" i="1"/>
  <c r="G12" i="1"/>
  <c r="H12" i="1"/>
  <c r="H14" i="1"/>
  <c r="G9" i="1"/>
  <c r="H13" i="1"/>
  <c r="H10" i="1"/>
  <c r="H15" i="1"/>
  <c r="H9" i="1"/>
  <c r="I15" i="1"/>
  <c r="I13" i="1"/>
  <c r="I12" i="1"/>
  <c r="G16" i="1"/>
  <c r="I11" i="1"/>
  <c r="G8" i="1"/>
  <c r="I8" i="1"/>
  <c r="H8" i="1"/>
  <c r="I14" i="1" l="1"/>
  <c r="E17" i="1"/>
  <c r="C18" i="1" s="1"/>
  <c r="M16" i="1" s="1"/>
  <c r="G14" i="1"/>
  <c r="O11" i="1" l="1"/>
  <c r="N10" i="1"/>
  <c r="N13" i="1"/>
  <c r="O14" i="1"/>
  <c r="M9" i="1"/>
  <c r="M10" i="1"/>
  <c r="N11" i="1"/>
  <c r="O13" i="1"/>
  <c r="O12" i="1"/>
  <c r="N8" i="1"/>
  <c r="O15" i="1"/>
  <c r="O10" i="1"/>
  <c r="N15" i="1"/>
  <c r="M13" i="1"/>
  <c r="O8" i="1"/>
  <c r="N12" i="1"/>
  <c r="N9" i="1"/>
  <c r="O9" i="1"/>
  <c r="N14" i="1"/>
  <c r="M12" i="1"/>
  <c r="M8" i="1"/>
  <c r="M15" i="1"/>
  <c r="M14" i="1"/>
  <c r="M11" i="1"/>
  <c r="P13" i="1" l="1"/>
  <c r="P14" i="1"/>
  <c r="P8" i="1"/>
  <c r="P11" i="1"/>
  <c r="P15" i="1"/>
  <c r="P9" i="1"/>
  <c r="P12" i="1"/>
  <c r="P10" i="1"/>
  <c r="P16" i="1" l="1"/>
  <c r="S9" i="1" s="1"/>
  <c r="S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Matěj Černohous</author>
  </authors>
  <commentList>
    <comment ref="B16" authorId="0" shapeId="0" xr:uid="{09D918D9-054B-449C-A830-953B2CB37861}">
      <text>
        <r>
          <rPr>
            <b/>
            <sz val="9"/>
            <color indexed="81"/>
            <rFont val="Tahoma"/>
            <family val="2"/>
            <charset val="238"/>
          </rPr>
          <t>Matěj Černohous:</t>
        </r>
        <r>
          <rPr>
            <sz val="9"/>
            <color indexed="81"/>
            <rFont val="Tahoma"/>
            <family val="2"/>
            <charset val="238"/>
          </rPr>
          <t xml:space="preserve">
WILD SYMBOL</t>
        </r>
      </text>
    </comment>
    <comment ref="K16" authorId="0" shapeId="0" xr:uid="{4B3F6FEE-2682-4867-A6A9-5C2514C5FD31}">
      <text>
        <r>
          <rPr>
            <b/>
            <sz val="9"/>
            <color indexed="81"/>
            <rFont val="Tahoma"/>
            <family val="2"/>
            <charset val="238"/>
          </rPr>
          <t>Matěj Černohous:</t>
        </r>
        <r>
          <rPr>
            <sz val="9"/>
            <color indexed="81"/>
            <rFont val="Tahoma"/>
            <family val="2"/>
            <charset val="238"/>
          </rPr>
          <t xml:space="preserve">
Průměrně</t>
        </r>
      </text>
    </comment>
    <comment ref="F32" authorId="0" shapeId="0" xr:uid="{46F29295-1624-4730-8B40-5938A6171606}">
      <text>
        <r>
          <rPr>
            <b/>
            <sz val="9"/>
            <color indexed="81"/>
            <rFont val="Tahoma"/>
            <family val="2"/>
            <charset val="238"/>
          </rPr>
          <t>Matěj Černohous:</t>
        </r>
        <r>
          <rPr>
            <sz val="9"/>
            <color indexed="81"/>
            <rFont val="Tahoma"/>
            <family val="2"/>
            <charset val="238"/>
          </rPr>
          <t xml:space="preserve">
WILD SYMBOL</t>
        </r>
      </text>
    </comment>
  </commentList>
</comments>
</file>

<file path=xl/sharedStrings.xml><?xml version="1.0" encoding="utf-8"?>
<sst xmlns="http://schemas.openxmlformats.org/spreadsheetml/2006/main" count="31" uniqueCount="24">
  <si>
    <t>Symbol</t>
  </si>
  <si>
    <t>Počet</t>
  </si>
  <si>
    <t>Válec 1</t>
  </si>
  <si>
    <t>Válec 2</t>
  </si>
  <si>
    <t>Válec 3</t>
  </si>
  <si>
    <t>Hodnota</t>
  </si>
  <si>
    <t>SUM</t>
  </si>
  <si>
    <t>SUMA</t>
  </si>
  <si>
    <t>Hitů</t>
  </si>
  <si>
    <t>Výherních lajn</t>
  </si>
  <si>
    <t>1 Wild</t>
  </si>
  <si>
    <t>2 Wild</t>
  </si>
  <si>
    <t>0 Wild</t>
  </si>
  <si>
    <t>RTP</t>
  </si>
  <si>
    <t>Cyklus</t>
  </si>
  <si>
    <t>Cena Sázky</t>
  </si>
  <si>
    <t>TOTAL</t>
  </si>
  <si>
    <t>BONUS HRA</t>
  </si>
  <si>
    <t>MIN</t>
  </si>
  <si>
    <t>MAX</t>
  </si>
  <si>
    <t>ZASTOUPENÍ</t>
  </si>
  <si>
    <t>Základní hra</t>
  </si>
  <si>
    <t>Bonusová hra</t>
  </si>
  <si>
    <t>Frekvence hitů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</si>
</sst>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238"/>
    </font>
    <font>
      <b/>
      <i/>
      <sz val="10"/>
      <color theme="8"/>
      <name val="Verdana"/>
      <family val="2"/>
      <charset val="238"/>
    </font>
    <font>
      <b/>
      <sz val="10"/>
      <color theme="1"/>
      <name val="Verdana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2"/>
  <sheetViews>
    <sheetView tabSelected="1" topLeftCell="A8" workbookViewId="0">
      <selection activeCell="J20" sqref="J20"/>
    </sheetView>
  </sheetViews>
  <sheetFormatPr defaultRowHeight="12.6" x14ac:dyDescent="0.3"/>
  <cols>
    <col min="1" max="1" width="8.88671875" style="1"/>
    <col min="2" max="2" width="11.6640625" style="1" customWidth="1"/>
    <col min="3" max="6" width="8.88671875" style="1"/>
    <col min="7" max="7" width="11.21875" style="1" customWidth="1"/>
    <col min="8" max="10" width="8.88671875" style="1"/>
    <col min="11" max="11" width="9.77734375" style="1" customWidth="1"/>
    <col min="12" max="12" width="8.88671875" style="1"/>
    <col min="13" max="14" width="10.6640625" style="1" customWidth="1"/>
    <col min="15" max="15" width="10.44140625" style="1" customWidth="1"/>
    <col min="16" max="16" width="11.5546875" style="1" customWidth="1"/>
    <col min="17" max="17" width="8.88671875" style="1"/>
    <col min="18" max="18" width="14.21875" style="1" customWidth="1"/>
    <col min="19" max="19" width="12.6640625" style="1" customWidth="1"/>
    <col min="20" max="16384" width="8.88671875" style="1"/>
  </cols>
  <sheetData>
    <row r="2" spans="2:19" ht="25.2" x14ac:dyDescent="0.3">
      <c r="B2" s="6" t="s">
        <v>9</v>
      </c>
      <c r="C2" s="12">
        <v>5</v>
      </c>
      <c r="E2" s="8" t="s">
        <v>15</v>
      </c>
      <c r="F2" s="12">
        <v>2</v>
      </c>
      <c r="H2" s="14" t="s">
        <v>17</v>
      </c>
      <c r="I2" s="14"/>
    </row>
    <row r="3" spans="2:19" x14ac:dyDescent="0.3">
      <c r="B3" s="6"/>
      <c r="E3" s="8"/>
      <c r="H3" s="3" t="s">
        <v>18</v>
      </c>
      <c r="I3" s="12">
        <v>2000</v>
      </c>
    </row>
    <row r="4" spans="2:19" x14ac:dyDescent="0.3">
      <c r="H4" s="3" t="s">
        <v>19</v>
      </c>
      <c r="I4" s="12">
        <v>4330</v>
      </c>
    </row>
    <row r="6" spans="2:19" ht="18" customHeight="1" x14ac:dyDescent="0.3">
      <c r="C6" s="14" t="s">
        <v>1</v>
      </c>
      <c r="D6" s="14"/>
      <c r="E6" s="14"/>
      <c r="G6" s="14" t="s">
        <v>8</v>
      </c>
      <c r="H6" s="14"/>
      <c r="I6" s="14"/>
      <c r="J6" s="5"/>
      <c r="K6" s="5"/>
      <c r="M6" s="14" t="s">
        <v>13</v>
      </c>
      <c r="N6" s="14"/>
      <c r="O6" s="14"/>
      <c r="P6" s="14"/>
    </row>
    <row r="7" spans="2:19" ht="19.2" customHeight="1" x14ac:dyDescent="0.3">
      <c r="B7" s="3" t="s">
        <v>0</v>
      </c>
      <c r="C7" s="3" t="s">
        <v>2</v>
      </c>
      <c r="D7" s="3" t="s">
        <v>3</v>
      </c>
      <c r="E7" s="3" t="s">
        <v>4</v>
      </c>
      <c r="G7" s="3" t="s">
        <v>12</v>
      </c>
      <c r="H7" s="3" t="s">
        <v>10</v>
      </c>
      <c r="I7" s="3" t="s">
        <v>11</v>
      </c>
      <c r="J7" s="3"/>
      <c r="K7" s="3" t="s">
        <v>5</v>
      </c>
      <c r="M7" s="3" t="s">
        <v>12</v>
      </c>
      <c r="N7" s="3" t="s">
        <v>10</v>
      </c>
      <c r="O7" s="3" t="s">
        <v>11</v>
      </c>
      <c r="P7" s="3" t="s">
        <v>16</v>
      </c>
      <c r="R7" s="14" t="s">
        <v>20</v>
      </c>
      <c r="S7" s="14"/>
    </row>
    <row r="8" spans="2:19" x14ac:dyDescent="0.3">
      <c r="B8" s="3">
        <v>0</v>
      </c>
      <c r="C8" s="12">
        <v>9</v>
      </c>
      <c r="D8" s="12">
        <f>C8</f>
        <v>9</v>
      </c>
      <c r="E8" s="12">
        <v>8</v>
      </c>
      <c r="G8" s="7">
        <f>C8*D8*E8*$C$2</f>
        <v>3240</v>
      </c>
      <c r="H8" s="7">
        <f t="shared" ref="H8:H15" si="0">(C8*D8*$E$16+C8*$D$16*E8+$C$16*D8*E8)*$C$2</f>
        <v>1125</v>
      </c>
      <c r="I8" s="7">
        <f t="shared" ref="I8:I15" si="1">(C8*$D$16*$E$16+D8*$C$16*$E$16+E8*$C$16*$D$16)*$C$2</f>
        <v>130</v>
      </c>
      <c r="J8" s="4"/>
      <c r="K8" s="1">
        <v>2</v>
      </c>
      <c r="M8" s="9">
        <f t="shared" ref="M8:M16" si="2">(G8*$K8)/($C$18*$F$2)</f>
        <v>7.7791116446578629E-2</v>
      </c>
      <c r="N8" s="9">
        <f t="shared" ref="N8:N15" si="3">(H8*$K8*2)/($C$18*$F$2)</f>
        <v>5.4021608643457383E-2</v>
      </c>
      <c r="O8" s="9">
        <f t="shared" ref="O8:O15" si="4">(I8*$K8*4)/($C$18*$F$2)</f>
        <v>1.248499399759904E-2</v>
      </c>
      <c r="P8" s="9">
        <f>SUM(M8:O8)</f>
        <v>0.14429771908763503</v>
      </c>
      <c r="R8" s="1" t="s">
        <v>21</v>
      </c>
      <c r="S8" s="13">
        <f>SUM(P8:P15)/P16</f>
        <v>0.80002527326720163</v>
      </c>
    </row>
    <row r="9" spans="2:19" x14ac:dyDescent="0.3">
      <c r="B9" s="3">
        <v>1</v>
      </c>
      <c r="C9" s="12">
        <v>6</v>
      </c>
      <c r="D9" s="12">
        <f t="shared" ref="D9:E9" si="5">C9</f>
        <v>6</v>
      </c>
      <c r="E9" s="12">
        <f t="shared" si="5"/>
        <v>6</v>
      </c>
      <c r="G9" s="7">
        <f t="shared" ref="G9:G16" si="6">C9*D9*E9*$C$2</f>
        <v>1080</v>
      </c>
      <c r="H9" s="7">
        <f t="shared" si="0"/>
        <v>540</v>
      </c>
      <c r="I9" s="7">
        <f t="shared" si="1"/>
        <v>90</v>
      </c>
      <c r="J9" s="4"/>
      <c r="K9" s="1">
        <v>2</v>
      </c>
      <c r="M9" s="9">
        <f t="shared" si="2"/>
        <v>2.5930372148859543E-2</v>
      </c>
      <c r="N9" s="9">
        <f t="shared" si="3"/>
        <v>2.5930372148859543E-2</v>
      </c>
      <c r="O9" s="9">
        <f t="shared" si="4"/>
        <v>8.6434573829531815E-3</v>
      </c>
      <c r="P9" s="9">
        <f t="shared" ref="P9:P15" si="7">SUM(M9:O9)</f>
        <v>6.0504201680672269E-2</v>
      </c>
      <c r="R9" s="1" t="s">
        <v>22</v>
      </c>
      <c r="S9" s="13">
        <f>M16/P16</f>
        <v>0.19997472673279837</v>
      </c>
    </row>
    <row r="10" spans="2:19" x14ac:dyDescent="0.3">
      <c r="B10" s="3">
        <v>2</v>
      </c>
      <c r="C10" s="12">
        <v>4</v>
      </c>
      <c r="D10" s="12">
        <f t="shared" ref="D10:E10" si="8">C10</f>
        <v>4</v>
      </c>
      <c r="E10" s="12">
        <f t="shared" si="8"/>
        <v>4</v>
      </c>
      <c r="G10" s="7">
        <f t="shared" si="6"/>
        <v>320</v>
      </c>
      <c r="H10" s="7">
        <f t="shared" si="0"/>
        <v>240</v>
      </c>
      <c r="I10" s="7">
        <f t="shared" si="1"/>
        <v>60</v>
      </c>
      <c r="J10" s="4"/>
      <c r="K10" s="1">
        <v>5</v>
      </c>
      <c r="M10" s="9">
        <f t="shared" si="2"/>
        <v>1.920768307322929E-2</v>
      </c>
      <c r="N10" s="9">
        <f t="shared" si="3"/>
        <v>2.8811524609843937E-2</v>
      </c>
      <c r="O10" s="9">
        <f t="shared" si="4"/>
        <v>1.4405762304921969E-2</v>
      </c>
      <c r="P10" s="9">
        <f t="shared" si="7"/>
        <v>6.2424969987995196E-2</v>
      </c>
    </row>
    <row r="11" spans="2:19" x14ac:dyDescent="0.3">
      <c r="B11" s="3">
        <v>3</v>
      </c>
      <c r="C11" s="12">
        <v>4</v>
      </c>
      <c r="D11" s="12">
        <f t="shared" ref="D11" si="9">C11</f>
        <v>4</v>
      </c>
      <c r="E11" s="12">
        <v>4</v>
      </c>
      <c r="G11" s="7">
        <f t="shared" si="6"/>
        <v>320</v>
      </c>
      <c r="H11" s="7">
        <f t="shared" si="0"/>
        <v>240</v>
      </c>
      <c r="I11" s="7">
        <f t="shared" si="1"/>
        <v>60</v>
      </c>
      <c r="J11" s="4"/>
      <c r="K11" s="1">
        <v>5</v>
      </c>
      <c r="M11" s="9">
        <f t="shared" si="2"/>
        <v>1.920768307322929E-2</v>
      </c>
      <c r="N11" s="9">
        <f t="shared" si="3"/>
        <v>2.8811524609843937E-2</v>
      </c>
      <c r="O11" s="9">
        <f t="shared" si="4"/>
        <v>1.4405762304921969E-2</v>
      </c>
      <c r="P11" s="9">
        <f t="shared" si="7"/>
        <v>6.2424969987995196E-2</v>
      </c>
    </row>
    <row r="12" spans="2:19" x14ac:dyDescent="0.3">
      <c r="B12" s="3">
        <v>4</v>
      </c>
      <c r="C12" s="12">
        <v>4</v>
      </c>
      <c r="D12" s="12">
        <v>4</v>
      </c>
      <c r="E12" s="12">
        <f t="shared" ref="E12" si="10">D12</f>
        <v>4</v>
      </c>
      <c r="G12" s="7">
        <f t="shared" si="6"/>
        <v>320</v>
      </c>
      <c r="H12" s="7">
        <f t="shared" si="0"/>
        <v>240</v>
      </c>
      <c r="I12" s="7">
        <f t="shared" si="1"/>
        <v>60</v>
      </c>
      <c r="J12" s="4"/>
      <c r="K12" s="1">
        <v>10</v>
      </c>
      <c r="M12" s="9">
        <f t="shared" si="2"/>
        <v>3.8415366146458581E-2</v>
      </c>
      <c r="N12" s="9">
        <f t="shared" si="3"/>
        <v>5.7623049219687875E-2</v>
      </c>
      <c r="O12" s="9">
        <f t="shared" si="4"/>
        <v>2.8811524609843937E-2</v>
      </c>
      <c r="P12" s="9">
        <f t="shared" si="7"/>
        <v>0.12484993997599039</v>
      </c>
    </row>
    <row r="13" spans="2:19" x14ac:dyDescent="0.3">
      <c r="B13" s="3">
        <v>5</v>
      </c>
      <c r="C13" s="12">
        <v>3</v>
      </c>
      <c r="D13" s="12">
        <f t="shared" ref="D13:E13" si="11">C13</f>
        <v>3</v>
      </c>
      <c r="E13" s="12">
        <f t="shared" si="11"/>
        <v>3</v>
      </c>
      <c r="G13" s="7">
        <f t="shared" si="6"/>
        <v>135</v>
      </c>
      <c r="H13" s="7">
        <f t="shared" si="0"/>
        <v>135</v>
      </c>
      <c r="I13" s="7">
        <f t="shared" si="1"/>
        <v>45</v>
      </c>
      <c r="J13" s="4"/>
      <c r="K13" s="1">
        <v>10</v>
      </c>
      <c r="M13" s="9">
        <f t="shared" si="2"/>
        <v>1.6206482593037214E-2</v>
      </c>
      <c r="N13" s="9">
        <f t="shared" si="3"/>
        <v>3.2412965186074429E-2</v>
      </c>
      <c r="O13" s="9">
        <f t="shared" si="4"/>
        <v>2.1608643457382955E-2</v>
      </c>
      <c r="P13" s="9">
        <f t="shared" si="7"/>
        <v>7.0228091236494594E-2</v>
      </c>
    </row>
    <row r="14" spans="2:19" x14ac:dyDescent="0.3">
      <c r="B14" s="3">
        <v>6</v>
      </c>
      <c r="C14" s="12">
        <v>2</v>
      </c>
      <c r="D14" s="12">
        <f t="shared" ref="D14" si="12">C14</f>
        <v>2</v>
      </c>
      <c r="E14" s="12">
        <v>2</v>
      </c>
      <c r="G14" s="7">
        <f t="shared" si="6"/>
        <v>40</v>
      </c>
      <c r="H14" s="7">
        <f t="shared" si="0"/>
        <v>60</v>
      </c>
      <c r="I14" s="7">
        <f t="shared" si="1"/>
        <v>30</v>
      </c>
      <c r="J14" s="4"/>
      <c r="K14" s="1">
        <v>20</v>
      </c>
      <c r="M14" s="9">
        <f t="shared" si="2"/>
        <v>9.6038415366146452E-3</v>
      </c>
      <c r="N14" s="9">
        <f t="shared" si="3"/>
        <v>2.8811524609843937E-2</v>
      </c>
      <c r="O14" s="9">
        <f t="shared" si="4"/>
        <v>2.8811524609843937E-2</v>
      </c>
      <c r="P14" s="9">
        <f t="shared" si="7"/>
        <v>6.7226890756302518E-2</v>
      </c>
    </row>
    <row r="15" spans="2:19" ht="13.2" thickBot="1" x14ac:dyDescent="0.35">
      <c r="B15" s="3">
        <v>7</v>
      </c>
      <c r="C15" s="12">
        <v>2</v>
      </c>
      <c r="D15" s="12">
        <v>2</v>
      </c>
      <c r="E15" s="12">
        <v>2</v>
      </c>
      <c r="G15" s="7">
        <f t="shared" si="6"/>
        <v>40</v>
      </c>
      <c r="H15" s="7">
        <f t="shared" si="0"/>
        <v>60</v>
      </c>
      <c r="I15" s="7">
        <f t="shared" si="1"/>
        <v>30</v>
      </c>
      <c r="J15" s="4"/>
      <c r="K15" s="1">
        <v>50</v>
      </c>
      <c r="M15" s="9">
        <f t="shared" si="2"/>
        <v>2.4009603841536616E-2</v>
      </c>
      <c r="N15" s="9">
        <f t="shared" si="3"/>
        <v>7.202881152460984E-2</v>
      </c>
      <c r="O15" s="9">
        <f t="shared" si="4"/>
        <v>7.202881152460984E-2</v>
      </c>
      <c r="P15" s="9">
        <f t="shared" si="7"/>
        <v>0.16806722689075632</v>
      </c>
    </row>
    <row r="16" spans="2:19" ht="16.2" customHeight="1" thickBot="1" x14ac:dyDescent="0.35">
      <c r="B16" s="2">
        <v>8</v>
      </c>
      <c r="C16" s="12">
        <v>1</v>
      </c>
      <c r="D16" s="12">
        <f t="shared" ref="D16:E16" si="13">C16</f>
        <v>1</v>
      </c>
      <c r="E16" s="12">
        <f t="shared" si="13"/>
        <v>1</v>
      </c>
      <c r="G16" s="7">
        <f t="shared" si="6"/>
        <v>5</v>
      </c>
      <c r="H16" s="7"/>
      <c r="I16" s="7"/>
      <c r="J16" s="4"/>
      <c r="K16" s="2">
        <f>(I3+I4)/2</f>
        <v>3165</v>
      </c>
      <c r="M16" s="9">
        <f t="shared" si="2"/>
        <v>0.18997599039615845</v>
      </c>
      <c r="N16" s="9"/>
      <c r="O16" s="10" t="s">
        <v>6</v>
      </c>
      <c r="P16" s="11">
        <f>SUM(P8:P15)+M16</f>
        <v>0.95</v>
      </c>
    </row>
    <row r="17" spans="2:16" x14ac:dyDescent="0.3">
      <c r="B17" s="3" t="s">
        <v>7</v>
      </c>
      <c r="C17" s="3">
        <f>SUM(C8:C16)</f>
        <v>35</v>
      </c>
      <c r="D17" s="3">
        <f t="shared" ref="D17:E17" si="14">SUM(D8:D16)</f>
        <v>35</v>
      </c>
      <c r="E17" s="3">
        <f t="shared" si="14"/>
        <v>34</v>
      </c>
    </row>
    <row r="18" spans="2:16" x14ac:dyDescent="0.3">
      <c r="B18" s="3" t="s">
        <v>14</v>
      </c>
      <c r="C18" s="3">
        <f>C17*D17*E17</f>
        <v>41650</v>
      </c>
    </row>
    <row r="19" spans="2:16" x14ac:dyDescent="0.3">
      <c r="G19" s="7"/>
      <c r="H19" s="9"/>
    </row>
    <row r="20" spans="2:16" ht="31.2" customHeight="1" x14ac:dyDescent="0.3">
      <c r="G20" s="14"/>
      <c r="H20" s="14"/>
      <c r="I20" s="14"/>
      <c r="J20" s="5"/>
      <c r="K20" s="5"/>
      <c r="M20" s="14"/>
      <c r="N20" s="14"/>
      <c r="O20" s="14"/>
      <c r="P20" s="14"/>
    </row>
    <row r="21" spans="2:16" x14ac:dyDescent="0.3">
      <c r="G21" s="3"/>
      <c r="H21" s="3"/>
      <c r="I21" s="3"/>
      <c r="J21" s="3"/>
      <c r="K21" s="3"/>
      <c r="M21" s="3"/>
      <c r="N21" s="3"/>
      <c r="O21" s="3"/>
      <c r="P21" s="3"/>
    </row>
    <row r="22" spans="2:16" x14ac:dyDescent="0.3">
      <c r="G22" s="14" t="s">
        <v>23</v>
      </c>
      <c r="H22" s="14"/>
      <c r="I22" s="14"/>
      <c r="J22" s="4"/>
      <c r="M22" s="9"/>
      <c r="N22" s="9"/>
      <c r="O22" s="9"/>
      <c r="P22" s="9"/>
    </row>
    <row r="23" spans="2:16" x14ac:dyDescent="0.3">
      <c r="F23" s="3" t="s">
        <v>0</v>
      </c>
      <c r="G23" s="3" t="s">
        <v>12</v>
      </c>
      <c r="H23" s="3" t="s">
        <v>10</v>
      </c>
      <c r="I23" s="3" t="s">
        <v>11</v>
      </c>
      <c r="J23" s="4"/>
      <c r="M23" s="9"/>
      <c r="N23" s="9"/>
      <c r="O23" s="9"/>
      <c r="P23" s="9"/>
    </row>
    <row r="24" spans="2:16" x14ac:dyDescent="0.3">
      <c r="F24" s="3">
        <v>0</v>
      </c>
      <c r="G24" s="9">
        <f>G8/$C$18</f>
        <v>7.7791116446578629E-2</v>
      </c>
      <c r="H24" s="9">
        <f t="shared" ref="H24:I24" si="15">H8/$C$18</f>
        <v>2.7010804321728692E-2</v>
      </c>
      <c r="I24" s="9">
        <f t="shared" si="15"/>
        <v>3.1212484993997599E-3</v>
      </c>
    </row>
    <row r="25" spans="2:16" x14ac:dyDescent="0.3">
      <c r="F25" s="3">
        <v>1</v>
      </c>
      <c r="G25" s="9">
        <f t="shared" ref="G25:I25" si="16">G9/$C$18</f>
        <v>2.5930372148859543E-2</v>
      </c>
      <c r="H25" s="9">
        <f t="shared" si="16"/>
        <v>1.2965186074429771E-2</v>
      </c>
      <c r="I25" s="9">
        <f t="shared" si="16"/>
        <v>2.1608643457382954E-3</v>
      </c>
    </row>
    <row r="26" spans="2:16" x14ac:dyDescent="0.3">
      <c r="F26" s="3">
        <v>2</v>
      </c>
      <c r="G26" s="9">
        <f t="shared" ref="G26:I26" si="17">G10/$C$18</f>
        <v>7.683073229291717E-3</v>
      </c>
      <c r="H26" s="9">
        <f t="shared" si="17"/>
        <v>5.7623049219687871E-3</v>
      </c>
      <c r="I26" s="9">
        <f t="shared" si="17"/>
        <v>1.4405762304921968E-3</v>
      </c>
    </row>
    <row r="27" spans="2:16" x14ac:dyDescent="0.3">
      <c r="F27" s="3">
        <v>3</v>
      </c>
      <c r="G27" s="9">
        <f t="shared" ref="G27:I27" si="18">G11/$C$18</f>
        <v>7.683073229291717E-3</v>
      </c>
      <c r="H27" s="9">
        <f t="shared" si="18"/>
        <v>5.7623049219687871E-3</v>
      </c>
      <c r="I27" s="9">
        <f t="shared" si="18"/>
        <v>1.4405762304921968E-3</v>
      </c>
    </row>
    <row r="28" spans="2:16" x14ac:dyDescent="0.3">
      <c r="F28" s="3">
        <v>4</v>
      </c>
      <c r="G28" s="9">
        <f t="shared" ref="G28:I28" si="19">G12/$C$18</f>
        <v>7.683073229291717E-3</v>
      </c>
      <c r="H28" s="9">
        <f t="shared" si="19"/>
        <v>5.7623049219687871E-3</v>
      </c>
      <c r="I28" s="9">
        <f t="shared" si="19"/>
        <v>1.4405762304921968E-3</v>
      </c>
    </row>
    <row r="29" spans="2:16" x14ac:dyDescent="0.3">
      <c r="F29" s="3">
        <v>5</v>
      </c>
      <c r="G29" s="9">
        <f t="shared" ref="G29:I29" si="20">G13/$C$18</f>
        <v>3.2412965186074429E-3</v>
      </c>
      <c r="H29" s="9">
        <f t="shared" si="20"/>
        <v>3.2412965186074429E-3</v>
      </c>
      <c r="I29" s="9">
        <f t="shared" si="20"/>
        <v>1.0804321728691477E-3</v>
      </c>
    </row>
    <row r="30" spans="2:16" x14ac:dyDescent="0.3">
      <c r="F30" s="3">
        <v>6</v>
      </c>
      <c r="G30" s="9">
        <f t="shared" ref="G30:I30" si="21">G14/$C$18</f>
        <v>9.6038415366146463E-4</v>
      </c>
      <c r="H30" s="9">
        <f t="shared" si="21"/>
        <v>1.4405762304921968E-3</v>
      </c>
      <c r="I30" s="15">
        <f t="shared" si="21"/>
        <v>7.2028811524609839E-4</v>
      </c>
    </row>
    <row r="31" spans="2:16" x14ac:dyDescent="0.3">
      <c r="F31" s="3">
        <v>7</v>
      </c>
      <c r="G31" s="9">
        <f t="shared" ref="G31:I31" si="22">G15/$C$18</f>
        <v>9.6038415366146463E-4</v>
      </c>
      <c r="H31" s="9">
        <f t="shared" si="22"/>
        <v>1.4405762304921968E-3</v>
      </c>
      <c r="I31" s="15">
        <f t="shared" si="22"/>
        <v>7.2028811524609839E-4</v>
      </c>
    </row>
    <row r="32" spans="2:16" x14ac:dyDescent="0.3">
      <c r="F32" s="2">
        <v>8</v>
      </c>
      <c r="G32" s="15">
        <f t="shared" ref="G32:I32" si="23">G16/$C$18</f>
        <v>1.2004801920768308E-4</v>
      </c>
      <c r="H32" s="9"/>
      <c r="I32" s="9"/>
    </row>
  </sheetData>
  <mergeCells count="8">
    <mergeCell ref="H2:I2"/>
    <mergeCell ref="G22:I22"/>
    <mergeCell ref="G20:I20"/>
    <mergeCell ref="M20:P20"/>
    <mergeCell ref="R7:S7"/>
    <mergeCell ref="C6:E6"/>
    <mergeCell ref="G6:I6"/>
    <mergeCell ref="M6:P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Ts>
  <T C="16777215" N="List1" G="" P="False" K="ab5ebb93-d8c0-4754-a6ce-18d381e1d378:2465763803216" T="Worksheet" PI="0" L="" D="" A="638902925513764466" I="1"/>
</Ts>
</file>

<file path=customXml/item2.xml><?xml version="1.0" encoding="utf-8"?>
<Tags/>
</file>

<file path=customXml/item3.xml><?xml version="1.0" encoding="utf-8"?>
<State>
  <view layoutAlignment="Hidden" sort="Index" filterText=""/>
  <FilterTags/>
  <FilterColors/>
</State>
</file>

<file path=customXml/item4.xml><?xml version="1.0" encoding="utf-8"?>
<Bookmarks/>
</file>

<file path=customXml/item5.xml><?xml version="1.0" encoding="utf-8"?>
<BookmarkedExcelObjects/>
</file>

<file path=customXml/item6.xml><?xml version="1.0" encoding="utf-8"?>
<Bt/>
</file>

<file path=customXml/itemProps1.xml><?xml version="1.0" encoding="utf-8"?>
<ds:datastoreItem xmlns:ds="http://schemas.openxmlformats.org/officeDocument/2006/customXml" ds:itemID="{329B7398-CB33-4C0D-BC1A-9E62EB4E0CFA}">
  <ds:schemaRefs/>
</ds:datastoreItem>
</file>

<file path=customXml/itemProps2.xml><?xml version="1.0" encoding="utf-8"?>
<ds:datastoreItem xmlns:ds="http://schemas.openxmlformats.org/officeDocument/2006/customXml" ds:itemID="{E2BFC248-9FC8-40BF-996E-551CBB6DF1C3}">
  <ds:schemaRefs/>
</ds:datastoreItem>
</file>

<file path=customXml/itemProps3.xml><?xml version="1.0" encoding="utf-8"?>
<ds:datastoreItem xmlns:ds="http://schemas.openxmlformats.org/officeDocument/2006/customXml" ds:itemID="{29FDE9FA-89F0-4CCB-88A5-BB6E4AF73B2C}">
  <ds:schemaRefs/>
</ds:datastoreItem>
</file>

<file path=customXml/itemProps4.xml><?xml version="1.0" encoding="utf-8"?>
<ds:datastoreItem xmlns:ds="http://schemas.openxmlformats.org/officeDocument/2006/customXml" ds:itemID="{42841C43-5760-4F77-AB07-DC6E8BE887E8}">
  <ds:schemaRefs/>
</ds:datastoreItem>
</file>

<file path=customXml/itemProps5.xml><?xml version="1.0" encoding="utf-8"?>
<ds:datastoreItem xmlns:ds="http://schemas.openxmlformats.org/officeDocument/2006/customXml" ds:itemID="{E1D76BC3-98A6-4D47-A0B4-DE852D1532C5}">
  <ds:schemaRefs/>
</ds:datastoreItem>
</file>

<file path=customXml/itemProps6.xml><?xml version="1.0" encoding="utf-8"?>
<ds:datastoreItem xmlns:ds="http://schemas.openxmlformats.org/officeDocument/2006/customXml" ds:itemID="{983ED0DE-2AEB-4EEB-8FA8-F07D973F3FC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Černohous</dc:creator>
  <cp:lastModifiedBy>Matěj Černohous</cp:lastModifiedBy>
  <dcterms:created xsi:type="dcterms:W3CDTF">2015-06-05T18:19:34Z</dcterms:created>
  <dcterms:modified xsi:type="dcterms:W3CDTF">2025-08-08T23:34:46Z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ab5ebb93-d8c0-4754-a6ce-18d381e1d378</vt:lpwstr>
  </property>
  <property fmtid="{D5CDD505-2E9C-101B-9397-08002B2CF9AE}" pid="3" name="FDN_TrackedSheets">
    <vt:lpwstr>{329B7398-CB33-4C0D-BC1A-9E62EB4E0CFA}</vt:lpwstr>
  </property>
  <property fmtid="{D5CDD505-2E9C-101B-9397-08002B2CF9AE}" pid="4" name="FDN_Tags">
    <vt:lpwstr>{E2BFC248-9FC8-40BF-996E-551CBB6DF1C3}</vt:lpwstr>
  </property>
  <property fmtid="{D5CDD505-2E9C-101B-9397-08002B2CF9AE}" pid="5" name="FDN_State">
    <vt:lpwstr>{29FDE9FA-89F0-4CCB-88A5-BB6E4AF73B2C}</vt:lpwstr>
  </property>
  <property fmtid="{D5CDD505-2E9C-101B-9397-08002B2CF9AE}" pid="6" name="FDN_Bookmarks">
    <vt:lpwstr>{42841C43-5760-4F77-AB07-DC6E8BE887E8}</vt:lpwstr>
  </property>
  <property fmtid="{D5CDD505-2E9C-101B-9397-08002B2CF9AE}" pid="7" name="FDN_BookmarkedExcelObjects">
    <vt:lpwstr>{E1D76BC3-98A6-4D47-A0B4-DE852D1532C5}</vt:lpwstr>
  </property>
  <property fmtid="{D5CDD505-2E9C-101B-9397-08002B2CF9AE}" pid="8" name="FDN_BookmarkTags">
    <vt:lpwstr>{983ED0DE-2AEB-4EEB-8FA8-F07D973F3FC5}</vt:lpwstr>
  </property>
</Properties>
</file>