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efit\Documents\gamba\"/>
    </mc:Choice>
  </mc:AlternateContent>
  <xr:revisionPtr revIDLastSave="0" documentId="13_ncr:1_{BEF973B8-BE53-42D0-9AD1-C01FCF9A4B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6" i="1" s="1"/>
  <c r="D9" i="1"/>
  <c r="E9" i="1" s="1"/>
  <c r="D10" i="1"/>
  <c r="E10" i="1" s="1"/>
  <c r="D11" i="1"/>
  <c r="E12" i="1"/>
  <c r="D13" i="1"/>
  <c r="E13" i="1" s="1"/>
  <c r="D14" i="1"/>
  <c r="D8" i="1"/>
  <c r="K16" i="1"/>
  <c r="C17" i="1"/>
  <c r="G15" i="1" l="1"/>
  <c r="D17" i="1"/>
  <c r="G13" i="1"/>
  <c r="G10" i="1"/>
  <c r="I9" i="1"/>
  <c r="I10" i="1"/>
  <c r="G11" i="1"/>
  <c r="H11" i="1"/>
  <c r="G12" i="1"/>
  <c r="H12" i="1"/>
  <c r="H14" i="1"/>
  <c r="G9" i="1"/>
  <c r="H13" i="1"/>
  <c r="H10" i="1"/>
  <c r="H15" i="1"/>
  <c r="H9" i="1"/>
  <c r="I15" i="1"/>
  <c r="I13" i="1"/>
  <c r="I12" i="1"/>
  <c r="G16" i="1"/>
  <c r="I11" i="1"/>
  <c r="G8" i="1"/>
  <c r="I8" i="1"/>
  <c r="H8" i="1"/>
  <c r="I14" i="1" l="1"/>
  <c r="E17" i="1"/>
  <c r="C18" i="1" s="1"/>
  <c r="M16" i="1" s="1"/>
  <c r="G14" i="1"/>
  <c r="O11" i="1" l="1"/>
  <c r="N10" i="1"/>
  <c r="N13" i="1"/>
  <c r="O14" i="1"/>
  <c r="M9" i="1"/>
  <c r="M10" i="1"/>
  <c r="N11" i="1"/>
  <c r="O13" i="1"/>
  <c r="O12" i="1"/>
  <c r="N8" i="1"/>
  <c r="O15" i="1"/>
  <c r="O10" i="1"/>
  <c r="N15" i="1"/>
  <c r="M13" i="1"/>
  <c r="O8" i="1"/>
  <c r="N12" i="1"/>
  <c r="N9" i="1"/>
  <c r="O9" i="1"/>
  <c r="N14" i="1"/>
  <c r="M12" i="1"/>
  <c r="M8" i="1"/>
  <c r="M15" i="1"/>
  <c r="M14" i="1"/>
  <c r="M11" i="1"/>
  <c r="P13" i="1" l="1"/>
  <c r="P14" i="1"/>
  <c r="P8" i="1"/>
  <c r="P11" i="1"/>
  <c r="P15" i="1"/>
  <c r="P9" i="1"/>
  <c r="P12" i="1"/>
  <c r="P10" i="1"/>
  <c r="P16" i="1" l="1"/>
  <c r="S9" i="1" s="1"/>
  <c r="S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Matěj Černohous</author>
  </authors>
  <commentList>
    <comment ref="B16" authorId="0" shapeId="0" xr:uid="{09D918D9-054B-449C-A830-953B2CB37861}">
      <text>
        <r>
          <rPr>
            <b/>
            <sz val="9"/>
            <color indexed="81"/>
            <rFont val="Tahoma"/>
            <family val="2"/>
            <charset val="238"/>
          </rPr>
          <t>Matěj Černohous:</t>
        </r>
        <r>
          <rPr>
            <sz val="9"/>
            <color indexed="81"/>
            <rFont val="Tahoma"/>
            <family val="2"/>
            <charset val="238"/>
          </rPr>
          <t xml:space="preserve">
WILD SYMBOL</t>
        </r>
      </text>
    </comment>
    <comment ref="K16" authorId="0" shapeId="0" xr:uid="{4B3F6FEE-2682-4867-A6A9-5C2514C5FD31}">
      <text>
        <r>
          <rPr>
            <b/>
            <sz val="9"/>
            <color indexed="81"/>
            <rFont val="Tahoma"/>
            <family val="2"/>
            <charset val="238"/>
          </rPr>
          <t>Matěj Černohous:</t>
        </r>
        <r>
          <rPr>
            <sz val="9"/>
            <color indexed="81"/>
            <rFont val="Tahoma"/>
            <family val="2"/>
            <charset val="238"/>
          </rPr>
          <t xml:space="preserve">
Průměrně</t>
        </r>
      </text>
    </comment>
  </commentList>
</comments>
</file>

<file path=xl/sharedStrings.xml><?xml version="1.0" encoding="utf-8"?>
<sst xmlns="http://schemas.openxmlformats.org/spreadsheetml/2006/main" count="26" uniqueCount="23">
  <si>
    <t>Symbol</t>
  </si>
  <si>
    <t>Počet</t>
  </si>
  <si>
    <t>Válec 1</t>
  </si>
  <si>
    <t>Válec 2</t>
  </si>
  <si>
    <t>Válec 3</t>
  </si>
  <si>
    <t>Hodnota</t>
  </si>
  <si>
    <t>SUM</t>
  </si>
  <si>
    <t>SUMA</t>
  </si>
  <si>
    <t>Hitů</t>
  </si>
  <si>
    <t>Výherních lajn</t>
  </si>
  <si>
    <t>1 Wild</t>
  </si>
  <si>
    <t>2 Wild</t>
  </si>
  <si>
    <t>0 Wild</t>
  </si>
  <si>
    <t>RTP</t>
  </si>
  <si>
    <t>Cyklus</t>
  </si>
  <si>
    <t>Cena Sázky</t>
  </si>
  <si>
    <t>TOTAL</t>
  </si>
  <si>
    <t>BONUS HRA</t>
  </si>
  <si>
    <t>MIN</t>
  </si>
  <si>
    <t>MAX</t>
  </si>
  <si>
    <t>ZASTOUPENÍ</t>
  </si>
  <si>
    <t>Základní hra</t>
  </si>
  <si>
    <t>Bonusová 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</si>
</sst>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  <charset val="238"/>
    </font>
    <font>
      <b/>
      <i/>
      <sz val="10"/>
      <color theme="8"/>
      <name val="Verdana"/>
      <family val="2"/>
      <charset val="238"/>
    </font>
    <font>
      <b/>
      <sz val="10"/>
      <color theme="1"/>
      <name val="Verdana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10" fontId="2" fillId="2" borderId="2" xfId="1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3"/>
  <sheetViews>
    <sheetView tabSelected="1" workbookViewId="0">
      <selection activeCell="L11" sqref="L11"/>
    </sheetView>
  </sheetViews>
  <sheetFormatPr defaultRowHeight="12.6" x14ac:dyDescent="0.3"/>
  <cols>
    <col min="1" max="1" width="8.88671875" style="1"/>
    <col min="2" max="2" width="11.6640625" style="1" customWidth="1"/>
    <col min="3" max="6" width="8.88671875" style="1"/>
    <col min="7" max="7" width="11.21875" style="1" customWidth="1"/>
    <col min="8" max="10" width="8.88671875" style="1"/>
    <col min="11" max="11" width="9.77734375" style="1" customWidth="1"/>
    <col min="12" max="12" width="8.88671875" style="1"/>
    <col min="13" max="14" width="10.6640625" style="1" customWidth="1"/>
    <col min="15" max="15" width="10.44140625" style="1" customWidth="1"/>
    <col min="16" max="16" width="11.5546875" style="1" customWidth="1"/>
    <col min="17" max="17" width="8.88671875" style="1"/>
    <col min="18" max="18" width="14.21875" style="1" customWidth="1"/>
    <col min="19" max="19" width="12.6640625" style="1" customWidth="1"/>
    <col min="20" max="16384" width="8.88671875" style="1"/>
  </cols>
  <sheetData>
    <row r="2" spans="2:19" ht="25.2" x14ac:dyDescent="0.3">
      <c r="B2" s="7" t="s">
        <v>9</v>
      </c>
      <c r="C2" s="13">
        <v>5</v>
      </c>
      <c r="E2" s="9" t="s">
        <v>15</v>
      </c>
      <c r="F2" s="13">
        <v>2</v>
      </c>
      <c r="H2" s="4" t="s">
        <v>17</v>
      </c>
      <c r="I2" s="4"/>
    </row>
    <row r="3" spans="2:19" x14ac:dyDescent="0.3">
      <c r="B3" s="7"/>
      <c r="E3" s="9"/>
      <c r="H3" s="3" t="s">
        <v>18</v>
      </c>
      <c r="I3" s="13">
        <v>2000</v>
      </c>
    </row>
    <row r="4" spans="2:19" x14ac:dyDescent="0.3">
      <c r="H4" s="3" t="s">
        <v>19</v>
      </c>
      <c r="I4" s="13">
        <v>4330</v>
      </c>
    </row>
    <row r="6" spans="2:19" ht="18" customHeight="1" x14ac:dyDescent="0.3">
      <c r="C6" s="4" t="s">
        <v>1</v>
      </c>
      <c r="D6" s="4"/>
      <c r="E6" s="4"/>
      <c r="G6" s="4" t="s">
        <v>8</v>
      </c>
      <c r="H6" s="4"/>
      <c r="I6" s="4"/>
      <c r="J6" s="6"/>
      <c r="K6" s="6"/>
      <c r="M6" s="4" t="s">
        <v>13</v>
      </c>
      <c r="N6" s="4"/>
      <c r="O6" s="4"/>
      <c r="P6" s="4"/>
    </row>
    <row r="7" spans="2:19" ht="19.2" customHeight="1" x14ac:dyDescent="0.3">
      <c r="B7" s="3" t="s">
        <v>0</v>
      </c>
      <c r="C7" s="3" t="s">
        <v>2</v>
      </c>
      <c r="D7" s="3" t="s">
        <v>3</v>
      </c>
      <c r="E7" s="3" t="s">
        <v>4</v>
      </c>
      <c r="G7" s="3" t="s">
        <v>12</v>
      </c>
      <c r="H7" s="3" t="s">
        <v>10</v>
      </c>
      <c r="I7" s="3" t="s">
        <v>11</v>
      </c>
      <c r="J7" s="3"/>
      <c r="K7" s="3" t="s">
        <v>5</v>
      </c>
      <c r="M7" s="3" t="s">
        <v>12</v>
      </c>
      <c r="N7" s="3" t="s">
        <v>10</v>
      </c>
      <c r="O7" s="3" t="s">
        <v>11</v>
      </c>
      <c r="P7" s="3" t="s">
        <v>16</v>
      </c>
      <c r="R7" s="4" t="s">
        <v>20</v>
      </c>
      <c r="S7" s="4"/>
    </row>
    <row r="8" spans="2:19" x14ac:dyDescent="0.3">
      <c r="B8" s="3">
        <v>0</v>
      </c>
      <c r="C8" s="13">
        <v>9</v>
      </c>
      <c r="D8" s="13">
        <f>C8</f>
        <v>9</v>
      </c>
      <c r="E8" s="13">
        <v>8</v>
      </c>
      <c r="G8" s="8">
        <f>C8*D8*E8*$C$2</f>
        <v>3240</v>
      </c>
      <c r="H8" s="8">
        <f>(C8*D8*$E$16+C8*$D$16*E8+$C$16*D8*E8)*$C$2</f>
        <v>1125</v>
      </c>
      <c r="I8" s="8">
        <f>(C8*$D$16*$E$16+D8*$C$16*$E$16+E8*$C$16*$D$16)*$C$2</f>
        <v>130</v>
      </c>
      <c r="J8" s="5"/>
      <c r="K8" s="1">
        <v>2</v>
      </c>
      <c r="M8" s="10">
        <f>(G8*$K8)/($C$18*$F$2)</f>
        <v>7.7791116446578629E-2</v>
      </c>
      <c r="N8" s="10">
        <f>(H8*$K8*2)/($C$18*$F$2)</f>
        <v>5.4021608643457383E-2</v>
      </c>
      <c r="O8" s="10">
        <f>(I8*$K8*4)/($C$18*$F$2)</f>
        <v>1.248499399759904E-2</v>
      </c>
      <c r="P8" s="10">
        <f>SUM(M8:O8)</f>
        <v>0.14429771908763503</v>
      </c>
      <c r="R8" s="1" t="s">
        <v>21</v>
      </c>
      <c r="S8" s="14">
        <f>SUM(P8:P15)/P16</f>
        <v>0.80002527326720163</v>
      </c>
    </row>
    <row r="9" spans="2:19" x14ac:dyDescent="0.3">
      <c r="B9" s="3">
        <v>1</v>
      </c>
      <c r="C9" s="13">
        <v>6</v>
      </c>
      <c r="D9" s="13">
        <f t="shared" ref="D9:E9" si="0">C9</f>
        <v>6</v>
      </c>
      <c r="E9" s="13">
        <f t="shared" si="0"/>
        <v>6</v>
      </c>
      <c r="G9" s="8">
        <f t="shared" ref="G9:G16" si="1">C9*D9*E9*$C$2</f>
        <v>1080</v>
      </c>
      <c r="H9" s="8">
        <f>(C9*D9*$E$16+C9*$D$16*E9+$C$16*D9*E9)*$C$2</f>
        <v>540</v>
      </c>
      <c r="I9" s="8">
        <f>(C9*$D$16*$E$16+D9*$C$16*$E$16+E9*$C$16*$D$16)*$C$2</f>
        <v>90</v>
      </c>
      <c r="J9" s="5"/>
      <c r="K9" s="1">
        <v>2</v>
      </c>
      <c r="M9" s="10">
        <f>(G9*$K9)/($C$18*$F$2)</f>
        <v>2.5930372148859543E-2</v>
      </c>
      <c r="N9" s="10">
        <f>(H9*$K9*2)/($C$18*$F$2)</f>
        <v>2.5930372148859543E-2</v>
      </c>
      <c r="O9" s="10">
        <f>(I9*$K9*4)/($C$18*$F$2)</f>
        <v>8.6434573829531815E-3</v>
      </c>
      <c r="P9" s="10">
        <f t="shared" ref="P9:P15" si="2">SUM(M9:O9)</f>
        <v>6.0504201680672269E-2</v>
      </c>
      <c r="R9" s="1" t="s">
        <v>22</v>
      </c>
      <c r="S9" s="14">
        <f>M16/P16</f>
        <v>0.19997472673279837</v>
      </c>
    </row>
    <row r="10" spans="2:19" x14ac:dyDescent="0.3">
      <c r="B10" s="3">
        <v>2</v>
      </c>
      <c r="C10" s="13">
        <v>4</v>
      </c>
      <c r="D10" s="13">
        <f t="shared" ref="D10:E10" si="3">C10</f>
        <v>4</v>
      </c>
      <c r="E10" s="13">
        <f t="shared" si="3"/>
        <v>4</v>
      </c>
      <c r="G10" s="8">
        <f t="shared" si="1"/>
        <v>320</v>
      </c>
      <c r="H10" s="8">
        <f>(C10*D10*$E$16+C10*$D$16*E10+$C$16*D10*E10)*$C$2</f>
        <v>240</v>
      </c>
      <c r="I10" s="8">
        <f>(C10*$D$16*$E$16+D10*$C$16*$E$16+E10*$C$16*$D$16)*$C$2</f>
        <v>60</v>
      </c>
      <c r="J10" s="5"/>
      <c r="K10" s="1">
        <v>5</v>
      </c>
      <c r="M10" s="10">
        <f>(G10*$K10)/($C$18*$F$2)</f>
        <v>1.920768307322929E-2</v>
      </c>
      <c r="N10" s="10">
        <f>(H10*$K10*2)/($C$18*$F$2)</f>
        <v>2.8811524609843937E-2</v>
      </c>
      <c r="O10" s="10">
        <f>(I10*$K10*4)/($C$18*$F$2)</f>
        <v>1.4405762304921969E-2</v>
      </c>
      <c r="P10" s="10">
        <f t="shared" si="2"/>
        <v>6.2424969987995196E-2</v>
      </c>
    </row>
    <row r="11" spans="2:19" x14ac:dyDescent="0.3">
      <c r="B11" s="3">
        <v>3</v>
      </c>
      <c r="C11" s="13">
        <v>4</v>
      </c>
      <c r="D11" s="13">
        <f t="shared" ref="D11:E11" si="4">C11</f>
        <v>4</v>
      </c>
      <c r="E11" s="13">
        <v>4</v>
      </c>
      <c r="G11" s="8">
        <f t="shared" si="1"/>
        <v>320</v>
      </c>
      <c r="H11" s="8">
        <f>(C11*D11*$E$16+C11*$D$16*E11+$C$16*D11*E11)*$C$2</f>
        <v>240</v>
      </c>
      <c r="I11" s="8">
        <f>(C11*$D$16*$E$16+D11*$C$16*$E$16+E11*$C$16*$D$16)*$C$2</f>
        <v>60</v>
      </c>
      <c r="J11" s="5"/>
      <c r="K11" s="1">
        <v>5</v>
      </c>
      <c r="M11" s="10">
        <f>(G11*$K11)/($C$18*$F$2)</f>
        <v>1.920768307322929E-2</v>
      </c>
      <c r="N11" s="10">
        <f>(H11*$K11*2)/($C$18*$F$2)</f>
        <v>2.8811524609843937E-2</v>
      </c>
      <c r="O11" s="10">
        <f>(I11*$K11*4)/($C$18*$F$2)</f>
        <v>1.4405762304921969E-2</v>
      </c>
      <c r="P11" s="10">
        <f t="shared" si="2"/>
        <v>6.2424969987995196E-2</v>
      </c>
    </row>
    <row r="12" spans="2:19" x14ac:dyDescent="0.3">
      <c r="B12" s="3">
        <v>4</v>
      </c>
      <c r="C12" s="13">
        <v>4</v>
      </c>
      <c r="D12" s="13">
        <v>4</v>
      </c>
      <c r="E12" s="13">
        <f t="shared" ref="D12:E12" si="5">D12</f>
        <v>4</v>
      </c>
      <c r="G12" s="8">
        <f t="shared" si="1"/>
        <v>320</v>
      </c>
      <c r="H12" s="8">
        <f>(C12*D12*$E$16+C12*$D$16*E12+$C$16*D12*E12)*$C$2</f>
        <v>240</v>
      </c>
      <c r="I12" s="8">
        <f>(C12*$D$16*$E$16+D12*$C$16*$E$16+E12*$C$16*$D$16)*$C$2</f>
        <v>60</v>
      </c>
      <c r="J12" s="5"/>
      <c r="K12" s="1">
        <v>10</v>
      </c>
      <c r="M12" s="10">
        <f>(G12*$K12)/($C$18*$F$2)</f>
        <v>3.8415366146458581E-2</v>
      </c>
      <c r="N12" s="10">
        <f>(H12*$K12*2)/($C$18*$F$2)</f>
        <v>5.7623049219687875E-2</v>
      </c>
      <c r="O12" s="10">
        <f>(I12*$K12*4)/($C$18*$F$2)</f>
        <v>2.8811524609843937E-2</v>
      </c>
      <c r="P12" s="10">
        <f t="shared" si="2"/>
        <v>0.12484993997599039</v>
      </c>
    </row>
    <row r="13" spans="2:19" x14ac:dyDescent="0.3">
      <c r="B13" s="3">
        <v>5</v>
      </c>
      <c r="C13" s="13">
        <v>3</v>
      </c>
      <c r="D13" s="13">
        <f t="shared" ref="D13:E13" si="6">C13</f>
        <v>3</v>
      </c>
      <c r="E13" s="13">
        <f t="shared" si="6"/>
        <v>3</v>
      </c>
      <c r="G13" s="8">
        <f t="shared" si="1"/>
        <v>135</v>
      </c>
      <c r="H13" s="8">
        <f>(C13*D13*$E$16+C13*$D$16*E13+$C$16*D13*E13)*$C$2</f>
        <v>135</v>
      </c>
      <c r="I13" s="8">
        <f>(C13*$D$16*$E$16+D13*$C$16*$E$16+E13*$C$16*$D$16)*$C$2</f>
        <v>45</v>
      </c>
      <c r="J13" s="5"/>
      <c r="K13" s="1">
        <v>10</v>
      </c>
      <c r="M13" s="10">
        <f>(G13*$K13)/($C$18*$F$2)</f>
        <v>1.6206482593037214E-2</v>
      </c>
      <c r="N13" s="10">
        <f>(H13*$K13*2)/($C$18*$F$2)</f>
        <v>3.2412965186074429E-2</v>
      </c>
      <c r="O13" s="10">
        <f>(I13*$K13*4)/($C$18*$F$2)</f>
        <v>2.1608643457382955E-2</v>
      </c>
      <c r="P13" s="10">
        <f t="shared" si="2"/>
        <v>7.0228091236494594E-2</v>
      </c>
    </row>
    <row r="14" spans="2:19" x14ac:dyDescent="0.3">
      <c r="B14" s="3">
        <v>6</v>
      </c>
      <c r="C14" s="13">
        <v>2</v>
      </c>
      <c r="D14" s="13">
        <f t="shared" ref="D14:E14" si="7">C14</f>
        <v>2</v>
      </c>
      <c r="E14" s="13">
        <v>2</v>
      </c>
      <c r="G14" s="8">
        <f t="shared" si="1"/>
        <v>40</v>
      </c>
      <c r="H14" s="8">
        <f>(C14*D14*$E$16+C14*$D$16*E14+$C$16*D14*E14)*$C$2</f>
        <v>60</v>
      </c>
      <c r="I14" s="8">
        <f>(C14*$D$16*$E$16+D14*$C$16*$E$16+E14*$C$16*$D$16)*$C$2</f>
        <v>30</v>
      </c>
      <c r="J14" s="5"/>
      <c r="K14" s="1">
        <v>20</v>
      </c>
      <c r="M14" s="10">
        <f>(G14*$K14)/($C$18*$F$2)</f>
        <v>9.6038415366146452E-3</v>
      </c>
      <c r="N14" s="10">
        <f>(H14*$K14*2)/($C$18*$F$2)</f>
        <v>2.8811524609843937E-2</v>
      </c>
      <c r="O14" s="10">
        <f>(I14*$K14*4)/($C$18*$F$2)</f>
        <v>2.8811524609843937E-2</v>
      </c>
      <c r="P14" s="10">
        <f t="shared" si="2"/>
        <v>6.7226890756302518E-2</v>
      </c>
    </row>
    <row r="15" spans="2:19" ht="13.2" thickBot="1" x14ac:dyDescent="0.35">
      <c r="B15" s="3">
        <v>7</v>
      </c>
      <c r="C15" s="13">
        <v>2</v>
      </c>
      <c r="D15" s="13">
        <v>2</v>
      </c>
      <c r="E15" s="13">
        <v>2</v>
      </c>
      <c r="G15" s="8">
        <f t="shared" si="1"/>
        <v>40</v>
      </c>
      <c r="H15" s="8">
        <f>(C15*D15*$E$16+C15*$D$16*E15+$C$16*D15*E15)*$C$2</f>
        <v>60</v>
      </c>
      <c r="I15" s="8">
        <f>(C15*$D$16*$E$16+D15*$C$16*$E$16+E15*$C$16*$D$16)*$C$2</f>
        <v>30</v>
      </c>
      <c r="J15" s="5"/>
      <c r="K15" s="1">
        <v>50</v>
      </c>
      <c r="M15" s="10">
        <f>(G15*$K15)/($C$18*$F$2)</f>
        <v>2.4009603841536616E-2</v>
      </c>
      <c r="N15" s="10">
        <f>(H15*$K15*2)/($C$18*$F$2)</f>
        <v>7.202881152460984E-2</v>
      </c>
      <c r="O15" s="10">
        <f>(I15*$K15*4)/($C$18*$F$2)</f>
        <v>7.202881152460984E-2</v>
      </c>
      <c r="P15" s="10">
        <f t="shared" si="2"/>
        <v>0.16806722689075632</v>
      </c>
    </row>
    <row r="16" spans="2:19" ht="16.2" customHeight="1" thickBot="1" x14ac:dyDescent="0.35">
      <c r="B16" s="2">
        <v>8</v>
      </c>
      <c r="C16" s="13">
        <v>1</v>
      </c>
      <c r="D16" s="13">
        <f t="shared" ref="D16:E16" si="8">C16</f>
        <v>1</v>
      </c>
      <c r="E16" s="13">
        <f t="shared" si="8"/>
        <v>1</v>
      </c>
      <c r="G16" s="8">
        <f t="shared" si="1"/>
        <v>5</v>
      </c>
      <c r="H16" s="8"/>
      <c r="I16" s="8"/>
      <c r="J16" s="5"/>
      <c r="K16" s="2">
        <f>(I3+I4)/2</f>
        <v>3165</v>
      </c>
      <c r="M16" s="10">
        <f>(G16*$K16)/($C$18*$F$2)</f>
        <v>0.18997599039615845</v>
      </c>
      <c r="N16" s="10"/>
      <c r="O16" s="11" t="s">
        <v>6</v>
      </c>
      <c r="P16" s="12">
        <f>SUM(P8:P15)+M16</f>
        <v>0.95</v>
      </c>
    </row>
    <row r="17" spans="2:16" x14ac:dyDescent="0.3">
      <c r="B17" s="3" t="s">
        <v>7</v>
      </c>
      <c r="C17" s="3">
        <f>SUM(C8:C16)</f>
        <v>35</v>
      </c>
      <c r="D17" s="3">
        <f t="shared" ref="D17:E17" si="9">SUM(D8:D16)</f>
        <v>35</v>
      </c>
      <c r="E17" s="3">
        <f t="shared" si="9"/>
        <v>34</v>
      </c>
    </row>
    <row r="18" spans="2:16" x14ac:dyDescent="0.3">
      <c r="B18" s="3" t="s">
        <v>14</v>
      </c>
      <c r="C18" s="3">
        <f>C17*D17*E17</f>
        <v>41650</v>
      </c>
    </row>
    <row r="19" spans="2:16" x14ac:dyDescent="0.3">
      <c r="G19" s="8"/>
      <c r="H19" s="10"/>
    </row>
    <row r="20" spans="2:16" ht="31.2" customHeight="1" x14ac:dyDescent="0.3">
      <c r="G20" s="4"/>
      <c r="H20" s="4"/>
      <c r="I20" s="4"/>
      <c r="J20" s="6"/>
      <c r="K20" s="6"/>
      <c r="M20" s="4"/>
      <c r="N20" s="4"/>
      <c r="O20" s="4"/>
      <c r="P20" s="4"/>
    </row>
    <row r="21" spans="2:16" x14ac:dyDescent="0.3">
      <c r="G21" s="3"/>
      <c r="H21" s="3"/>
      <c r="I21" s="3"/>
      <c r="J21" s="3"/>
      <c r="K21" s="3"/>
      <c r="M21" s="3"/>
      <c r="N21" s="3"/>
      <c r="O21" s="3"/>
      <c r="P21" s="3"/>
    </row>
    <row r="22" spans="2:16" x14ac:dyDescent="0.3">
      <c r="G22" s="8"/>
      <c r="H22" s="8"/>
      <c r="I22" s="8"/>
      <c r="J22" s="5"/>
      <c r="M22" s="10"/>
      <c r="N22" s="10"/>
      <c r="O22" s="10"/>
      <c r="P22" s="10"/>
    </row>
    <row r="23" spans="2:16" x14ac:dyDescent="0.3">
      <c r="G23" s="8"/>
      <c r="H23" s="8"/>
      <c r="I23" s="8"/>
      <c r="J23" s="5"/>
      <c r="M23" s="10"/>
      <c r="N23" s="10"/>
      <c r="O23" s="10"/>
      <c r="P23" s="10"/>
    </row>
  </sheetData>
  <mergeCells count="7">
    <mergeCell ref="G20:I20"/>
    <mergeCell ref="M20:P20"/>
    <mergeCell ref="R7:S7"/>
    <mergeCell ref="C6:E6"/>
    <mergeCell ref="G6:I6"/>
    <mergeCell ref="M6:P6"/>
    <mergeCell ref="H2:I2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Ts>
  <T C="16777215" N="List1" G="" P="False" K="ab5ebb93-d8c0-4754-a6ce-18d381e1d378:2038863848880" T="Worksheet" PI="0" L="" D="" A="638902842622800654" I="1"/>
</Ts>
</file>

<file path=customXml/item2.xml><?xml version="1.0" encoding="utf-8"?>
<Tags/>
</file>

<file path=customXml/item3.xml><?xml version="1.0" encoding="utf-8"?>
<State>
  <view layoutAlignment="Hidden" sort="Index" filterText=""/>
  <FilterTags/>
  <FilterColors/>
</State>
</file>

<file path=customXml/item4.xml><?xml version="1.0" encoding="utf-8"?>
<Bookmarks/>
</file>

<file path=customXml/item5.xml><?xml version="1.0" encoding="utf-8"?>
<BookmarkedExcelObjects/>
</file>

<file path=customXml/item6.xml><?xml version="1.0" encoding="utf-8"?>
<Bt/>
</file>

<file path=customXml/itemProps1.xml><?xml version="1.0" encoding="utf-8"?>
<ds:datastoreItem xmlns:ds="http://schemas.openxmlformats.org/officeDocument/2006/customXml" ds:itemID="{C1F5B93B-86BC-493E-A5F8-A27571E42EC3}">
  <ds:schemaRefs/>
</ds:datastoreItem>
</file>

<file path=customXml/itemProps2.xml><?xml version="1.0" encoding="utf-8"?>
<ds:datastoreItem xmlns:ds="http://schemas.openxmlformats.org/officeDocument/2006/customXml" ds:itemID="{8A176A64-3F7F-497E-B9F8-E18D1034DE48}">
  <ds:schemaRefs/>
</ds:datastoreItem>
</file>

<file path=customXml/itemProps3.xml><?xml version="1.0" encoding="utf-8"?>
<ds:datastoreItem xmlns:ds="http://schemas.openxmlformats.org/officeDocument/2006/customXml" ds:itemID="{42ED8719-FBBB-486B-A595-4EC3022B9E90}">
  <ds:schemaRefs/>
</ds:datastoreItem>
</file>

<file path=customXml/itemProps4.xml><?xml version="1.0" encoding="utf-8"?>
<ds:datastoreItem xmlns:ds="http://schemas.openxmlformats.org/officeDocument/2006/customXml" ds:itemID="{15932BC9-FC0D-4A5F-8E57-FF2AFF3F7681}">
  <ds:schemaRefs/>
</ds:datastoreItem>
</file>

<file path=customXml/itemProps5.xml><?xml version="1.0" encoding="utf-8"?>
<ds:datastoreItem xmlns:ds="http://schemas.openxmlformats.org/officeDocument/2006/customXml" ds:itemID="{A9B7B2C6-1D71-4990-B0AA-EA8E584E0C84}">
  <ds:schemaRefs/>
</ds:datastoreItem>
</file>

<file path=customXml/itemProps6.xml><?xml version="1.0" encoding="utf-8"?>
<ds:datastoreItem xmlns:ds="http://schemas.openxmlformats.org/officeDocument/2006/customXml" ds:itemID="{213257A7-492E-4EF7-BEC2-1C39FA39552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Matěj Černohous</dc:creator>
  <cp:lastModifiedBy>Matěj Černohous</cp:lastModifiedBy>
  <dcterms:created xsi:type="dcterms:W3CDTF">2015-06-05T18:19:34Z</dcterms:created>
  <dcterms:modified xsi:type="dcterms:W3CDTF">2025-08-08T23:16:01Z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ab5ebb93-d8c0-4754-a6ce-18d381e1d378</vt:lpwstr>
  </property>
  <property fmtid="{D5CDD505-2E9C-101B-9397-08002B2CF9AE}" pid="3" name="FDN_TrackedSheets">
    <vt:lpwstr>{C1F5B93B-86BC-493E-A5F8-A27571E42EC3}</vt:lpwstr>
  </property>
  <property fmtid="{D5CDD505-2E9C-101B-9397-08002B2CF9AE}" pid="4" name="FDN_Tags">
    <vt:lpwstr>{8A176A64-3F7F-497E-B9F8-E18D1034DE48}</vt:lpwstr>
  </property>
  <property fmtid="{D5CDD505-2E9C-101B-9397-08002B2CF9AE}" pid="5" name="FDN_State">
    <vt:lpwstr>{42ED8719-FBBB-486B-A595-4EC3022B9E90}</vt:lpwstr>
  </property>
  <property fmtid="{D5CDD505-2E9C-101B-9397-08002B2CF9AE}" pid="6" name="FDN_Bookmarks">
    <vt:lpwstr>{15932BC9-FC0D-4A5F-8E57-FF2AFF3F7681}</vt:lpwstr>
  </property>
  <property fmtid="{D5CDD505-2E9C-101B-9397-08002B2CF9AE}" pid="7" name="FDN_BookmarkedExcelObjects">
    <vt:lpwstr>{A9B7B2C6-1D71-4990-B0AA-EA8E584E0C84}</vt:lpwstr>
  </property>
  <property fmtid="{D5CDD505-2E9C-101B-9397-08002B2CF9AE}" pid="8" name="FDN_BookmarkTags">
    <vt:lpwstr>{213257A7-492E-4EF7-BEC2-1C39FA395526}</vt:lpwstr>
  </property>
</Properties>
</file>