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zhk\PycharmProjects\Нипигормаш\"/>
    </mc:Choice>
  </mc:AlternateContent>
  <xr:revisionPtr revIDLastSave="0" documentId="13_ncr:1_{99AB2B93-76B0-4D5B-8A4F-4ECB4320A8D8}" xr6:coauthVersionLast="46" xr6:coauthVersionMax="46" xr10:uidLastSave="{00000000-0000-0000-0000-000000000000}"/>
  <bookViews>
    <workbookView xWindow="-108" yWindow="492" windowWidth="23256" windowHeight="12576" tabRatio="0" xr2:uid="{00000000-000D-0000-FFFF-FFFF00000000}"/>
  </bookViews>
  <sheets>
    <sheet name="TDSheet" sheetId="1" r:id="rId1"/>
  </sheets>
  <definedNames>
    <definedName name="_xlnm.Print_Area" localSheetId="0">TDSheet!$B$3:$AG$28</definedName>
  </definedNames>
  <calcPr calcId="181029"/>
</workbook>
</file>

<file path=xl/calcChain.xml><?xml version="1.0" encoding="utf-8"?>
<calcChain xmlns="http://schemas.openxmlformats.org/spreadsheetml/2006/main">
  <c r="AD12" i="1" l="1"/>
  <c r="BE12" i="1" l="1"/>
  <c r="B17" i="1" s="1"/>
  <c r="BF12" i="1"/>
  <c r="BH12" i="1"/>
  <c r="AD14" i="1"/>
  <c r="B18" i="1" l="1"/>
</calcChain>
</file>

<file path=xl/sharedStrings.xml><?xml version="1.0" encoding="utf-8"?>
<sst xmlns="http://schemas.openxmlformats.org/spreadsheetml/2006/main" count="26" uniqueCount="25">
  <si>
    <t>Исполнитель:</t>
  </si>
  <si>
    <t>Заказчик:</t>
  </si>
  <si>
    <t>Основание:</t>
  </si>
  <si>
    <t>№</t>
  </si>
  <si>
    <t>Наименование работ, услуг</t>
  </si>
  <si>
    <t>Кол-во</t>
  </si>
  <si>
    <t>Ед.</t>
  </si>
  <si>
    <t>Цена</t>
  </si>
  <si>
    <t>Сумма</t>
  </si>
  <si>
    <t>Итого:</t>
  </si>
  <si>
    <t>Вышеперечисленные услуги выполнены полностью и в срок. Заказчик претензий по объему, качеству и срокам оказания услуг не имеет.</t>
  </si>
  <si>
    <t>ИСПОЛНИТЕЛЬ</t>
  </si>
  <si>
    <t>ЗАКАЗЧИК</t>
  </si>
  <si>
    <t>Без налога НДС</t>
  </si>
  <si>
    <t>НАО "НИПИГОРМАШ"</t>
  </si>
  <si>
    <t>Генеральный директор</t>
  </si>
  <si>
    <t>Волков А.В.</t>
  </si>
  <si>
    <t>МП</t>
  </si>
  <si>
    <t>ИП Шестернина Мария Александровна, 624006, Свердловская обл, Сысерсткий р-н, п.Большой Исток, ул.Колхозная, д.43А, кв.7 ИНН 665200043140 ОГРН 304665233100012</t>
  </si>
  <si>
    <t>Индивидуальный предприниматель                                                     Шестернина Мария Александровна</t>
  </si>
  <si>
    <t>Шестернина М.А.</t>
  </si>
  <si>
    <t>час,</t>
  </si>
  <si>
    <t>НАО "НИПИГОРМАШ", ИНН 6679007712,667901001, Свердловская обл, Екатеринбург г, Симская ул, дом № 1, офис 19</t>
  </si>
  <si>
    <t>Акт № 214 от 25 Февраля 2021 г.</t>
  </si>
  <si>
    <t>25.02.2021 г. Услуги манипулятора (МАРКА А/М MAN, Х 012 ХВ, Шестернин Александр Олегович) по маршруту:
Ул. Симская 1 - П. Курманка ; 
 Ул. Симская 1 - П. Курманка ; 
 Ул. Симская 1 - П. Курманка ; 
 Ул. Симская 1 - П. Курманка ; 
 Ул. Симская 1 - П. Курманка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</si>
</sst>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8" x14ac:knownFonts="1">
    <font>
      <sz val="8"/>
      <name val="Arial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/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right" vertical="top"/>
    </xf>
    <xf numFmtId="1" fontId="6" fillId="0" borderId="10" xfId="0" applyNumberFormat="1" applyFont="1" applyBorder="1" applyAlignment="1">
      <alignment horizontal="center" vertical="top"/>
    </xf>
    <xf numFmtId="1" fontId="0" fillId="0" borderId="10" xfId="0" applyNumberFormat="1" applyBorder="1" applyAlignment="1">
      <alignment horizontal="center" vertical="top"/>
    </xf>
    <xf numFmtId="0" fontId="6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top"/>
    </xf>
    <xf numFmtId="164" fontId="7" fillId="0" borderId="11" xfId="1" applyFont="1" applyBorder="1" applyAlignment="1">
      <alignment horizontal="right" vertical="top"/>
    </xf>
    <xf numFmtId="164" fontId="7" fillId="0" borderId="12" xfId="1" applyFont="1" applyBorder="1" applyAlignment="1">
      <alignment horizontal="right" vertical="top"/>
    </xf>
    <xf numFmtId="0" fontId="6" fillId="0" borderId="11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BH28"/>
  <sheetViews>
    <sheetView tabSelected="1" zoomScale="130" zoomScaleNormal="130" workbookViewId="0">
      <selection activeCell="U12" sqref="U12:W12"/>
    </sheetView>
  </sheetViews>
  <sheetFormatPr defaultColWidth="3.42578125" defaultRowHeight="11.4" customHeight="1" x14ac:dyDescent="0.2"/>
  <cols>
    <col min="1" max="4" width="3.42578125" style="1" customWidth="1"/>
    <col min="5" max="5" width="4.140625" style="1" customWidth="1"/>
    <col min="6" max="32" width="3.42578125" style="1" customWidth="1"/>
    <col min="33" max="33" width="5.85546875" style="1" customWidth="1"/>
    <col min="42" max="42" width="28" customWidth="1"/>
    <col min="56" max="56" width="6.28515625" customWidth="1"/>
    <col min="57" max="57" width="1" customWidth="1"/>
    <col min="58" max="58" width="0.28515625" customWidth="1"/>
    <col min="59" max="59" width="0.140625" customWidth="1"/>
    <col min="60" max="60" width="3.42578125" hidden="1" customWidth="1"/>
  </cols>
  <sheetData>
    <row r="1" spans="2:60" ht="11.1" customHeight="1" x14ac:dyDescent="0.2"/>
    <row r="2" spans="2:60" s="1" customFormat="1" ht="0.9" customHeight="1" x14ac:dyDescent="0.2"/>
    <row r="3" spans="2:60" s="1" customFormat="1" ht="21.9" customHeight="1" x14ac:dyDescent="0.2">
      <c r="B3" s="11" t="s">
        <v>23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2:60" ht="11.1" customHeight="1" x14ac:dyDescent="0.2"/>
    <row r="5" spans="2:60" ht="27.6" customHeight="1" x14ac:dyDescent="0.2">
      <c r="B5" s="12" t="s">
        <v>0</v>
      </c>
      <c r="C5" s="12"/>
      <c r="D5" s="12"/>
      <c r="E5" s="12"/>
      <c r="F5" s="13" t="s">
        <v>18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P5" s="10"/>
    </row>
    <row r="6" spans="2:60" s="1" customFormat="1" ht="6.9" customHeight="1" x14ac:dyDescent="0.2"/>
    <row r="7" spans="2:60" ht="26.4" customHeight="1" x14ac:dyDescent="0.2">
      <c r="B7" s="12" t="s">
        <v>1</v>
      </c>
      <c r="C7" s="12"/>
      <c r="D7" s="12"/>
      <c r="E7" s="12"/>
      <c r="F7" s="13" t="s">
        <v>22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60" ht="12.9" customHeight="1" x14ac:dyDescent="0.2">
      <c r="B8" s="12" t="s">
        <v>2</v>
      </c>
      <c r="C8" s="12"/>
      <c r="D8" s="12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2:60" s="1" customFormat="1" ht="4.2" customHeight="1" x14ac:dyDescent="0.2"/>
    <row r="10" spans="2:60" ht="11.1" customHeight="1" x14ac:dyDescent="0.2">
      <c r="B10" s="14" t="s">
        <v>3</v>
      </c>
      <c r="C10" s="14"/>
      <c r="D10" s="17" t="s">
        <v>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 t="s">
        <v>5</v>
      </c>
      <c r="V10" s="17"/>
      <c r="W10" s="17"/>
      <c r="X10" s="17" t="s">
        <v>6</v>
      </c>
      <c r="Y10" s="17"/>
      <c r="Z10" s="17" t="s">
        <v>7</v>
      </c>
      <c r="AA10" s="17"/>
      <c r="AB10" s="17"/>
      <c r="AC10" s="17"/>
      <c r="AD10" s="25" t="s">
        <v>8</v>
      </c>
      <c r="AE10" s="25"/>
      <c r="AF10" s="25"/>
      <c r="AG10" s="25"/>
    </row>
    <row r="11" spans="2:60" ht="11.1" customHeight="1" x14ac:dyDescent="0.2">
      <c r="B11" s="15"/>
      <c r="C11" s="16"/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8"/>
      <c r="V11" s="16"/>
      <c r="W11" s="16"/>
      <c r="X11" s="18"/>
      <c r="Y11" s="16"/>
      <c r="Z11" s="18"/>
      <c r="AA11" s="16"/>
      <c r="AB11" s="16"/>
      <c r="AC11" s="16"/>
      <c r="AD11" s="18"/>
      <c r="AE11" s="16"/>
      <c r="AF11" s="16"/>
      <c r="AG11" s="26"/>
    </row>
    <row r="12" spans="2:60" ht="83.4" customHeight="1" thickBot="1" x14ac:dyDescent="0.25">
      <c r="B12" s="28">
        <v>1</v>
      </c>
      <c r="C12" s="29"/>
      <c r="D12" s="30" t="s">
        <v>24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>
        <v>4</v>
      </c>
      <c r="V12" s="32"/>
      <c r="W12" s="32"/>
      <c r="X12" s="35" t="s">
        <v>21</v>
      </c>
      <c r="Y12" s="36"/>
      <c r="Z12" s="33">
        <v>1300</v>
      </c>
      <c r="AA12" s="33"/>
      <c r="AB12" s="33"/>
      <c r="AC12" s="33"/>
      <c r="AD12" s="34">
        <f>U12*Z12</f>
        <v>5200</v>
      </c>
      <c r="AE12" s="34"/>
      <c r="AF12" s="34"/>
      <c r="AG12" s="34"/>
      <c r="BE12" t="b">
        <f>IF(AD12=18200,"Всего оказано услуг 1 на сумму 18200,00",IF(AD12=19500,"Всего оказано услуг 1 на сумму 19500,00",IF(AD12=20800,"Всего оказано услуг 1 на сумму 20800,00",IF(AD12=22100,"Всего оказано услуг 1 на сумму 22100,00",IF(AD12=23400,"Всего оказано услуг 1 на сумму 23400,00",IF(AD12=24700,"Всего оказано услуг 1 на сумму 24700,00",IF(AD12=26000,"Всего оказано услуг 1 на сумму 26000,00",IF(AD12=27300,"Всего оказано услуг 1 на сумму 27300,00",IF(AD12=28600,"Всего оказано услуг 1 на сумму 28600,00",IF(AD12=29900,"Всего оказано услуг 1 на сумму 29900,00",IF(AD12=31200,"Всего оказано услуг 1 на сумму 31200,00")))))))))))</f>
        <v>0</v>
      </c>
      <c r="BF12" t="b">
        <f>IF(AD12=14300,"Четырнадцать тысяч триста рублей 00коп",IF(AD12=15600,"Пятьнадцать тысяч Шестьсот рублей 00коп",IF(AD12=16900,"Шестнадцать тысяч девятьсот рублей 00коп",IF(AD12=18200,"Восемьнадцать тысяч Двести рублей 00коп",IF(AD12=19500,"Девятьнадцать тысяч пятьсот рублей 00коп",IF(AD12=20800,"Двадцать тысяч восемьсот рублей 00коп",IF(AD12=22100,"Двадцать две Тысячи сто рублей 00коп",IF(AD12=23400,"Двадцать три Тысячи четыреста рублей 00коп",IF(AD12=24700,"Двадцать четыре Тысячи семьсот рублей 00коп",IF(AD12=26000,"Двадцать шесть Тысячь рублей 00коп",IF(AD12=27300,"Двадцать семь тысячь триста рублей 00коп",IF(AD12=28600,"Двадцать восемь тысячь шестьсот рублей 00коп",IF(AD12=29900,"Двадцать девять тысячь девятьсот рублей 00коп",IF(AD12=31200,"Тридцать тысячь двести рублей 00коп"))))))))))))))</f>
        <v>0</v>
      </c>
      <c r="BH12" t="str">
        <f>IF(AD12=1300,"Тысяча Триста рублей 00коп",IF(AD12=2600,"Две тысячи Шестьсот рублей 00коп",IF(AD12=3900,"Три тысячи Девятьсот рублей 00коп",IF(AD12=5200,"Пять тысяч Двести рублей 00коп",IF(AD12=6500,"Шесть тысяч пятьсот рублей 00коп",IF(AD12=7800,"Семь тысяч Восемьсот рублей 00коп",IF(AD12=9100,"Девять Тысячь сто рублей 00коп",IF(AD12=10400,"Десять Тысячь четыреста рублей 00коп",IF(AD12=11700,"Одиннадцать Тысячь семьсот рублей 00коп",IF(AD12=13000,"Тринадцать Тысячь рублей 00коп"))))))))))</f>
        <v>Пять тысяч Двести рублей 00коп</v>
      </c>
    </row>
    <row r="13" spans="2:60" s="1" customFormat="1" ht="6.9" customHeigh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60" ht="12.9" customHeight="1" x14ac:dyDescent="0.2">
      <c r="AC14" s="3" t="s">
        <v>9</v>
      </c>
      <c r="AD14" s="27">
        <f>AD12+0</f>
        <v>5200</v>
      </c>
      <c r="AE14" s="19"/>
      <c r="AF14" s="19"/>
      <c r="AG14" s="19"/>
    </row>
    <row r="15" spans="2:60" ht="12.9" customHeight="1" x14ac:dyDescent="0.2">
      <c r="AC15" s="3" t="s">
        <v>13</v>
      </c>
      <c r="AD15" s="19"/>
      <c r="AE15" s="19"/>
      <c r="AF15" s="19"/>
      <c r="AG15" s="19"/>
    </row>
    <row r="16" spans="2:60" s="1" customFormat="1" ht="6.9" customHeight="1" x14ac:dyDescent="0.2"/>
    <row r="17" spans="2:33" ht="11.1" customHeight="1" x14ac:dyDescent="0.2">
      <c r="B17" s="20" t="str">
        <f>IF(AD12=1300,"Всего оказано услуг 1 на сумму 1300,00",IF(AD12=2600,"Всего оказано услуг 1 на сумму 2600,00",IF(AD12=3900,"Всего оказано услуг 1 на сумму 3900,00",IF(AD12=5200,"Всего оказано услуг 1 на сумму 5200,00",IF(AD12=6500,"Всего оказано услуг 1 на сумму 6500,00",IF(AD12=7800,"Всего оказано услуг 1 на сумму 7800,00",IF(AD12=9100,"Всего оказано услуг 1 на сумму 9100,00",IF(AD12=10400,"Всего оказано услуг 1 на сумму 10400,00",IF(AD12=11700,"Всего оказано услуг 1 на сумму 11700,00",IF(AD12=13000,"Всего оказано услуг 1 на сумму 13000,00",IF(AD12=14300,"Всего оказано услуг 1 на сумму 14300,00",IF(AD12=15600,"Всего оказано услуг 1 на сумму 15600,00",IF(AD12=16900,"Всего оказано услуг 1 на сумму 16900,00",BE12)))))))))))))</f>
        <v>Всего оказано услуг 1 на сумму 5200,00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2:33" ht="12.9" customHeight="1" x14ac:dyDescent="0.25">
      <c r="B18" s="24" t="str">
        <f>IF(AD12&gt;13005,BF12,BH12)</f>
        <v>Пять тысяч Двести рублей 00коп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9"/>
    </row>
    <row r="19" spans="2:33" ht="11.1" customHeight="1" x14ac:dyDescent="0.2"/>
    <row r="20" spans="2:33" ht="11.1" customHeight="1" x14ac:dyDescent="0.2">
      <c r="B20" s="38" t="s">
        <v>10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</row>
    <row r="21" spans="2:33" s="1" customFormat="1" ht="14.1" customHeight="1" x14ac:dyDescent="0.2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</row>
    <row r="22" spans="2:33" s="1" customFormat="1" ht="6.9" customHeight="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11.1" customHeight="1" x14ac:dyDescent="0.2"/>
    <row r="24" spans="2:33" ht="12.9" customHeight="1" x14ac:dyDescent="0.25">
      <c r="B24" s="39" t="s">
        <v>11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U24" s="40" t="s">
        <v>12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2:33" s="1" customFormat="1" ht="24" customHeight="1" x14ac:dyDescent="0.2">
      <c r="B25" s="38" t="s">
        <v>19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U25" s="22" t="s">
        <v>14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2:33" s="1" customFormat="1" ht="30.6" customHeight="1" x14ac:dyDescent="0.25">
      <c r="B26" s="5"/>
      <c r="C26" s="5"/>
      <c r="D26" s="5"/>
      <c r="E26" s="6"/>
      <c r="F26" s="7"/>
      <c r="G26" s="7"/>
      <c r="H26" s="7"/>
      <c r="I26" s="41" t="s">
        <v>20</v>
      </c>
      <c r="J26" s="41"/>
      <c r="K26" s="41"/>
      <c r="L26" s="41"/>
      <c r="M26" s="41"/>
      <c r="N26" s="41"/>
      <c r="R26" s="42" t="s">
        <v>15</v>
      </c>
      <c r="S26" s="42"/>
      <c r="T26" s="42"/>
      <c r="U26" s="42"/>
      <c r="V26" s="42"/>
      <c r="W26" s="5"/>
      <c r="X26" s="5"/>
      <c r="Y26" s="5"/>
      <c r="Z26" s="5"/>
      <c r="AA26" s="5"/>
      <c r="AB26" s="5"/>
      <c r="AC26" s="41" t="s">
        <v>16</v>
      </c>
      <c r="AD26" s="41"/>
      <c r="AE26" s="41"/>
      <c r="AF26" s="41"/>
      <c r="AG26" s="41"/>
    </row>
    <row r="27" spans="2:33" s="1" customFormat="1" ht="12.9" customHeight="1" x14ac:dyDescent="0.2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2:33" ht="11.4" customHeight="1" x14ac:dyDescent="0.2">
      <c r="B28" s="8" t="s">
        <v>17</v>
      </c>
      <c r="U28" s="8" t="s">
        <v>17</v>
      </c>
    </row>
  </sheetData>
  <mergeCells count="32">
    <mergeCell ref="B27:Q27"/>
    <mergeCell ref="B20:AG21"/>
    <mergeCell ref="B24:Q24"/>
    <mergeCell ref="U24:AG24"/>
    <mergeCell ref="B25:Q25"/>
    <mergeCell ref="I26:N26"/>
    <mergeCell ref="R26:V26"/>
    <mergeCell ref="AC26:AG26"/>
    <mergeCell ref="AD15:AG15"/>
    <mergeCell ref="B17:AG17"/>
    <mergeCell ref="U25:AG25"/>
    <mergeCell ref="B18:AF18"/>
    <mergeCell ref="D10:T11"/>
    <mergeCell ref="AD10:AG11"/>
    <mergeCell ref="AD14:AG14"/>
    <mergeCell ref="B12:C12"/>
    <mergeCell ref="D12:T12"/>
    <mergeCell ref="U12:W12"/>
    <mergeCell ref="Z12:AC12"/>
    <mergeCell ref="AD12:AG12"/>
    <mergeCell ref="X12:Y12"/>
    <mergeCell ref="B8:E8"/>
    <mergeCell ref="F8:AG8"/>
    <mergeCell ref="B10:C11"/>
    <mergeCell ref="U10:W11"/>
    <mergeCell ref="X10:Y11"/>
    <mergeCell ref="Z10:AC11"/>
    <mergeCell ref="B3:AF3"/>
    <mergeCell ref="B5:E5"/>
    <mergeCell ref="F5:AG5"/>
    <mergeCell ref="B7:E7"/>
    <mergeCell ref="F7:AG7"/>
  </mergeCells>
  <pageMargins left="0.55118110236220474" right="0.19685039370078741" top="0.19685039370078741" bottom="0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TDSheet</vt:lpstr>
      <vt:lpstr>TDSheet!Область_печати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Кущенко</dc:creator>
  <cp:lastModifiedBy>Максим Рыжков</cp:lastModifiedBy>
  <cp:lastPrinted>2020-03-29T19:59:40Z</cp:lastPrinted>
  <dcterms:created xsi:type="dcterms:W3CDTF">2016-07-15T15:18:54Z</dcterms:created>
  <dcterms:modified xsi:type="dcterms:W3CDTF">2021-03-01T09:52:50Z</dcterms:modified>
</cp:coreProperties>
</file>