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.gray\Desktop\Light Sensor Node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29" i="1"/>
  <c r="E17" i="1" l="1"/>
  <c r="C17" i="1"/>
</calcChain>
</file>

<file path=xl/sharedStrings.xml><?xml version="1.0" encoding="utf-8"?>
<sst xmlns="http://schemas.openxmlformats.org/spreadsheetml/2006/main" count="24" uniqueCount="20">
  <si>
    <t>S2-LP Channel Frequency Calculations</t>
  </si>
  <si>
    <t>Section 5.3.1</t>
  </si>
  <si>
    <t>B</t>
  </si>
  <si>
    <t>D</t>
  </si>
  <si>
    <t>Internal reference divider (enabled)</t>
  </si>
  <si>
    <t>Out of loop SYNTH divider (high band, BS=0)</t>
  </si>
  <si>
    <t>fxo</t>
  </si>
  <si>
    <t>MHz</t>
  </si>
  <si>
    <t>Crystal frequency</t>
  </si>
  <si>
    <t>fbase</t>
  </si>
  <si>
    <t>SYNT</t>
  </si>
  <si>
    <t>decimal</t>
  </si>
  <si>
    <t>hex</t>
  </si>
  <si>
    <t>CHSPACE</t>
  </si>
  <si>
    <t>CHNUM</t>
  </si>
  <si>
    <t>fc</t>
  </si>
  <si>
    <t>Section 4.7</t>
  </si>
  <si>
    <t>n</t>
  </si>
  <si>
    <t>Fch</t>
  </si>
  <si>
    <t>&gt; 1MHz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</si>
</sst>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5</xdr:row>
      <xdr:rowOff>7620</xdr:rowOff>
    </xdr:from>
    <xdr:to>
      <xdr:col>7</xdr:col>
      <xdr:colOff>315709</xdr:colOff>
      <xdr:row>10</xdr:row>
      <xdr:rowOff>7506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0DC6CB-4330-4D7B-84B9-E89A7CFE4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922020"/>
          <a:ext cx="4171429" cy="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20</xdr:row>
      <xdr:rowOff>0</xdr:rowOff>
    </xdr:from>
    <xdr:to>
      <xdr:col>8</xdr:col>
      <xdr:colOff>349915</xdr:colOff>
      <xdr:row>24</xdr:row>
      <xdr:rowOff>58956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1E9E24-F86E-4430-86C9-50C7C430E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" y="3657600"/>
          <a:ext cx="4838095" cy="7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5</xdr:col>
      <xdr:colOff>5383</xdr:colOff>
      <xdr:row>36</xdr:row>
      <xdr:rowOff>3741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C7864A-F101-4B4D-89EC-20568CB79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6035040"/>
          <a:ext cx="2657143" cy="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3"/>
  <sheetViews>
    <sheetView tabSelected="1" topLeftCell="A16" workbookViewId="0">
      <selection activeCell="C44" sqref="C44"/>
    </sheetView>
  </sheetViews>
  <sheetFormatPr defaultRowHeight="14.4" x14ac:dyDescent="0.3"/>
  <cols>
    <col min="3" max="3" width="12" bestFit="1" customWidth="1"/>
  </cols>
  <sheetData>
    <row r="2" spans="2:5" x14ac:dyDescent="0.3">
      <c r="B2" t="s">
        <v>0</v>
      </c>
    </row>
    <row r="4" spans="2:5" x14ac:dyDescent="0.3">
      <c r="B4" t="s">
        <v>1</v>
      </c>
    </row>
    <row r="12" spans="2:5" x14ac:dyDescent="0.3">
      <c r="B12" t="s">
        <v>2</v>
      </c>
      <c r="C12">
        <v>4</v>
      </c>
      <c r="E12" t="s">
        <v>5</v>
      </c>
    </row>
    <row r="13" spans="2:5" x14ac:dyDescent="0.3">
      <c r="B13" t="s">
        <v>3</v>
      </c>
      <c r="C13">
        <v>2</v>
      </c>
      <c r="E13" t="s">
        <v>4</v>
      </c>
    </row>
    <row r="15" spans="2:5" x14ac:dyDescent="0.3">
      <c r="B15" t="s">
        <v>6</v>
      </c>
      <c r="C15">
        <v>25</v>
      </c>
      <c r="D15" t="s">
        <v>7</v>
      </c>
      <c r="E15" t="s">
        <v>8</v>
      </c>
    </row>
    <row r="17" spans="2:6" x14ac:dyDescent="0.3">
      <c r="B17" t="s">
        <v>10</v>
      </c>
      <c r="C17">
        <f>((C19*10^6)*((C12/2)*C13)*(2^20))/(C15*10^6)</f>
        <v>145626234.88</v>
      </c>
      <c r="D17" t="s">
        <v>11</v>
      </c>
      <c r="E17" t="str">
        <f>DEC2HEX(C17)</f>
        <v>8AE147A</v>
      </c>
      <c r="F17" t="s">
        <v>12</v>
      </c>
    </row>
    <row r="19" spans="2:6" x14ac:dyDescent="0.3">
      <c r="B19" t="s">
        <v>9</v>
      </c>
      <c r="C19">
        <v>868</v>
      </c>
      <c r="D19" t="s">
        <v>7</v>
      </c>
    </row>
    <row r="26" spans="2:6" x14ac:dyDescent="0.3">
      <c r="B26" t="s">
        <v>13</v>
      </c>
      <c r="C26">
        <v>0</v>
      </c>
    </row>
    <row r="27" spans="2:6" x14ac:dyDescent="0.3">
      <c r="B27" t="s">
        <v>14</v>
      </c>
      <c r="C27">
        <v>0</v>
      </c>
    </row>
    <row r="29" spans="2:6" x14ac:dyDescent="0.3">
      <c r="B29" t="s">
        <v>15</v>
      </c>
      <c r="C29">
        <f>((C19*10^6)+(((C15*10^6)/(2^15))*C26)*C27)*10^-6</f>
        <v>868</v>
      </c>
      <c r="D29" t="s">
        <v>7</v>
      </c>
    </row>
    <row r="32" spans="2:6" x14ac:dyDescent="0.3">
      <c r="B32" t="s">
        <v>16</v>
      </c>
    </row>
    <row r="38" spans="2:4" x14ac:dyDescent="0.3">
      <c r="B38" t="s">
        <v>17</v>
      </c>
      <c r="C38">
        <v>3</v>
      </c>
    </row>
    <row r="39" spans="2:4" x14ac:dyDescent="0.3">
      <c r="B39" t="s">
        <v>18</v>
      </c>
      <c r="C39">
        <v>868</v>
      </c>
      <c r="D39" t="s">
        <v>7</v>
      </c>
    </row>
    <row r="41" spans="2:4" x14ac:dyDescent="0.3">
      <c r="C41">
        <f>ROUND(C38*(C39/C15),0)</f>
        <v>104</v>
      </c>
      <c r="D41" t="s">
        <v>7</v>
      </c>
    </row>
    <row r="42" spans="2:4" x14ac:dyDescent="0.3">
      <c r="C42">
        <f>C41*C15</f>
        <v>2600</v>
      </c>
    </row>
    <row r="43" spans="2:4" x14ac:dyDescent="0.3">
      <c r="C43">
        <f>(C38*C39)-C42</f>
        <v>4</v>
      </c>
      <c r="D43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Gray</dc:creator>
  <cp:lastModifiedBy>Mike Gray</cp:lastModifiedBy>
  <dcterms:created xsi:type="dcterms:W3CDTF">2017-06-24T15:36:15Z</dcterms:created>
  <dcterms:modified xsi:type="dcterms:W3CDTF">2017-06-24T18:09:53Z</dcterms:modified>
</cp:coreProperties>
</file>