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280" yWindow="0" windowWidth="18645" windowHeight="16185" tabRatio="500"/>
  </bookViews>
  <sheets>
    <sheet name="JIM" sheetId="1" r:id="rId1"/>
    <sheet name="CIM" sheetId="4" r:id="rId2"/>
  </sheets>
  <definedNames>
    <definedName name="_xlnm.Print_Area" localSheetId="1">CIM!$A$1:$N$24</definedName>
    <definedName name="_xlnm.Print_Area" localSheetId="0">JIM!$A$1:$L$24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6" i="1"/>
  <c r="J5" i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M7" i="4"/>
  <c r="M6" i="4"/>
  <c r="F5" i="4"/>
  <c r="L6" i="4"/>
  <c r="F6" i="4"/>
  <c r="L7" i="4"/>
  <c r="M8" i="4"/>
  <c r="F7" i="4"/>
  <c r="L8" i="4"/>
  <c r="M9" i="4"/>
  <c r="F8" i="4"/>
  <c r="L9" i="4"/>
  <c r="M10" i="4"/>
  <c r="F9" i="4"/>
  <c r="L10" i="4"/>
  <c r="M11" i="4"/>
  <c r="F10" i="4"/>
  <c r="L11" i="4"/>
  <c r="M12" i="4"/>
  <c r="F11" i="4"/>
  <c r="L12" i="4"/>
  <c r="M13" i="4"/>
  <c r="F12" i="4"/>
  <c r="L13" i="4"/>
  <c r="M14" i="4"/>
  <c r="F13" i="4"/>
  <c r="L14" i="4"/>
  <c r="M15" i="4"/>
  <c r="F14" i="4"/>
  <c r="L15" i="4"/>
  <c r="M16" i="4"/>
  <c r="F15" i="4"/>
  <c r="L16" i="4"/>
  <c r="M17" i="4"/>
  <c r="F16" i="4"/>
  <c r="L17" i="4"/>
  <c r="M18" i="4"/>
  <c r="F17" i="4"/>
  <c r="L18" i="4"/>
  <c r="M19" i="4"/>
  <c r="F18" i="4"/>
  <c r="L19" i="4"/>
  <c r="M20" i="4"/>
  <c r="F19" i="4"/>
  <c r="L20" i="4"/>
  <c r="M21" i="4"/>
  <c r="F20" i="4"/>
  <c r="L21" i="4"/>
  <c r="M22" i="4"/>
  <c r="F21" i="4"/>
  <c r="L22" i="4"/>
  <c r="M23" i="4"/>
  <c r="F22" i="4"/>
  <c r="L23" i="4"/>
  <c r="F23" i="4"/>
  <c r="L24" i="4"/>
  <c r="F4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F24" i="4"/>
  <c r="K24" i="4"/>
  <c r="K5" i="4"/>
  <c r="E24" i="4"/>
  <c r="O8" i="4"/>
  <c r="I6" i="1"/>
  <c r="I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5" i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L5" i="1"/>
  <c r="K5" i="1"/>
</calcChain>
</file>

<file path=xl/sharedStrings.xml><?xml version="1.0" encoding="utf-8"?>
<sst xmlns="http://schemas.openxmlformats.org/spreadsheetml/2006/main" count="28" uniqueCount="18">
  <si>
    <t>Step</t>
  </si>
  <si>
    <t>Time</t>
  </si>
  <si>
    <r>
      <t>Δθ</t>
    </r>
    <r>
      <rPr>
        <b/>
        <vertAlign val="subscript"/>
        <sz val="16"/>
        <color theme="1"/>
        <rFont val="Calibri"/>
        <scheme val="minor"/>
      </rPr>
      <t>1</t>
    </r>
  </si>
  <si>
    <r>
      <t>θ</t>
    </r>
    <r>
      <rPr>
        <b/>
        <vertAlign val="subscript"/>
        <sz val="16"/>
        <color theme="1"/>
        <rFont val="Calibri"/>
        <scheme val="minor"/>
      </rPr>
      <t>1</t>
    </r>
  </si>
  <si>
    <r>
      <t>Δθ</t>
    </r>
    <r>
      <rPr>
        <b/>
        <vertAlign val="subscript"/>
        <sz val="16"/>
        <color theme="1"/>
        <rFont val="Calibri"/>
        <scheme val="minor"/>
      </rPr>
      <t>2</t>
    </r>
  </si>
  <si>
    <r>
      <t>θ</t>
    </r>
    <r>
      <rPr>
        <b/>
        <vertAlign val="subscript"/>
        <sz val="16"/>
        <color theme="1"/>
        <rFont val="Calibri"/>
        <scheme val="minor"/>
      </rPr>
      <t>2</t>
    </r>
  </si>
  <si>
    <r>
      <t>P</t>
    </r>
    <r>
      <rPr>
        <b/>
        <vertAlign val="subscript"/>
        <sz val="16"/>
        <color theme="1"/>
        <rFont val="Calibri"/>
        <scheme val="minor"/>
      </rPr>
      <t>x</t>
    </r>
  </si>
  <si>
    <r>
      <t>P</t>
    </r>
    <r>
      <rPr>
        <b/>
        <vertAlign val="subscript"/>
        <sz val="16"/>
        <color theme="1"/>
        <rFont val="Calibri"/>
        <scheme val="minor"/>
      </rPr>
      <t>y</t>
    </r>
  </si>
  <si>
    <r>
      <t>ω</t>
    </r>
    <r>
      <rPr>
        <b/>
        <vertAlign val="subscript"/>
        <sz val="16"/>
        <color theme="1"/>
        <rFont val="Calibri"/>
        <scheme val="minor"/>
      </rPr>
      <t>1</t>
    </r>
  </si>
  <si>
    <r>
      <t>ω</t>
    </r>
    <r>
      <rPr>
        <b/>
        <vertAlign val="subscript"/>
        <sz val="16"/>
        <color theme="1"/>
        <rFont val="Calibri"/>
        <scheme val="minor"/>
      </rPr>
      <t>2</t>
    </r>
  </si>
  <si>
    <r>
      <t>V</t>
    </r>
    <r>
      <rPr>
        <b/>
        <vertAlign val="subscript"/>
        <sz val="16"/>
        <color theme="1"/>
        <rFont val="Calibri"/>
        <scheme val="minor"/>
      </rPr>
      <t>x</t>
    </r>
  </si>
  <si>
    <r>
      <t>V</t>
    </r>
    <r>
      <rPr>
        <b/>
        <vertAlign val="subscript"/>
        <sz val="16"/>
        <color theme="1"/>
        <rFont val="Calibri"/>
        <scheme val="minor"/>
      </rPr>
      <t>y</t>
    </r>
  </si>
  <si>
    <r>
      <t>ΔP</t>
    </r>
    <r>
      <rPr>
        <b/>
        <vertAlign val="subscript"/>
        <sz val="16"/>
        <color theme="1"/>
        <rFont val="Calibri"/>
        <scheme val="minor"/>
      </rPr>
      <t>x</t>
    </r>
  </si>
  <si>
    <r>
      <t>ΔP</t>
    </r>
    <r>
      <rPr>
        <b/>
        <vertAlign val="subscript"/>
        <sz val="16"/>
        <color theme="1"/>
        <rFont val="Calibri"/>
        <scheme val="minor"/>
      </rPr>
      <t>y</t>
    </r>
  </si>
  <si>
    <t>Cartesian interpolated motion</t>
  </si>
  <si>
    <t>Joint interpolated motion</t>
  </si>
  <si>
    <r>
      <t>θ</t>
    </r>
    <r>
      <rPr>
        <b/>
        <vertAlign val="subscript"/>
        <sz val="16"/>
        <color theme="1"/>
        <rFont val="Calibri"/>
        <scheme val="minor"/>
      </rPr>
      <t>1(rad)</t>
    </r>
  </si>
  <si>
    <r>
      <t>θ</t>
    </r>
    <r>
      <rPr>
        <b/>
        <vertAlign val="subscript"/>
        <sz val="16"/>
        <color theme="1"/>
        <rFont val="Calibri"/>
        <scheme val="minor"/>
      </rPr>
      <t>2(rad)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</si>
</sst>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vertAlign val="subscript"/>
      <sz val="16"/>
      <color theme="1"/>
      <name val="Calibri"/>
      <scheme val="minor"/>
    </font>
    <font>
      <sz val="8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2" xfId="0" applyNumberFormat="1" applyFont="1" applyBorder="1"/>
    <xf numFmtId="165" fontId="0" fillId="0" borderId="1" xfId="0" applyNumberFormat="1" applyFont="1" applyBorder="1"/>
    <xf numFmtId="0" fontId="6" fillId="0" borderId="0" xfId="0" applyFont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0" xfId="0" applyNumberForma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5"/>
  <sheetViews>
    <sheetView tabSelected="1" workbookViewId="0">
      <selection activeCell="F24" sqref="F24"/>
    </sheetView>
  </sheetViews>
  <sheetFormatPr defaultColWidth="11" defaultRowHeight="15.75" x14ac:dyDescent="0.25"/>
  <cols>
    <col min="1" max="1" width="6.5" bestFit="1" customWidth="1"/>
    <col min="2" max="2" width="7.125" bestFit="1" customWidth="1"/>
    <col min="3" max="3" width="6.875" bestFit="1" customWidth="1"/>
    <col min="4" max="4" width="7.875" bestFit="1" customWidth="1"/>
    <col min="5" max="5" width="6.375" bestFit="1" customWidth="1"/>
    <col min="6" max="6" width="7.875" bestFit="1" customWidth="1"/>
    <col min="7" max="7" width="6.375" bestFit="1" customWidth="1"/>
    <col min="8" max="8" width="5.875" bestFit="1" customWidth="1"/>
    <col min="9" max="9" width="7.875" bestFit="1" customWidth="1"/>
    <col min="10" max="12" width="7.375" bestFit="1" customWidth="1"/>
  </cols>
  <sheetData>
    <row r="1" spans="1:12" ht="23.25" x14ac:dyDescent="0.35">
      <c r="A1" s="15" t="s">
        <v>15</v>
      </c>
    </row>
    <row r="2" spans="1:12" ht="16.5" thickBot="1" x14ac:dyDescent="0.3"/>
    <row r="3" spans="1:12" ht="24.75" thickBot="1" x14ac:dyDescent="0.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 spans="1:12" x14ac:dyDescent="0.25">
      <c r="A4" s="2">
        <v>0</v>
      </c>
      <c r="B4" s="6">
        <v>0</v>
      </c>
      <c r="C4" s="6">
        <v>0</v>
      </c>
      <c r="D4" s="6">
        <v>81.468554245548304</v>
      </c>
      <c r="E4" s="6">
        <v>0</v>
      </c>
      <c r="F4" s="6">
        <v>197.253877263775</v>
      </c>
      <c r="G4" s="6">
        <v>5.9999999999999378</v>
      </c>
      <c r="H4" s="6">
        <v>9.9999999999944578E-3</v>
      </c>
      <c r="I4" s="16"/>
      <c r="J4" s="17"/>
      <c r="K4" s="17"/>
      <c r="L4" s="18"/>
    </row>
    <row r="5" spans="1:12" x14ac:dyDescent="0.25">
      <c r="A5" s="1">
        <v>1</v>
      </c>
      <c r="B5" s="7">
        <v>2.5000000000000001E-2</v>
      </c>
      <c r="C5" s="7">
        <v>2.5367919184960002</v>
      </c>
      <c r="D5" s="7">
        <v>84.005346164044298</v>
      </c>
      <c r="E5" s="7">
        <v>-8.0215282208772706E-2</v>
      </c>
      <c r="F5" s="7">
        <v>197.173661981566</v>
      </c>
      <c r="G5" s="7">
        <v>5.9468098905087832</v>
      </c>
      <c r="H5" s="7">
        <v>0.53352262641172388</v>
      </c>
      <c r="I5" s="7">
        <f>C5/0.025</f>
        <v>101.47167673984001</v>
      </c>
      <c r="J5" s="7">
        <f>E5/0.025</f>
        <v>-3.2086112883509079</v>
      </c>
      <c r="K5" s="7">
        <f>(G5-G4)/0.02</f>
        <v>-2.6595054745577329</v>
      </c>
      <c r="L5" s="7">
        <f>(H5-H4)/0.02</f>
        <v>26.176131320586471</v>
      </c>
    </row>
    <row r="6" spans="1:12" x14ac:dyDescent="0.25">
      <c r="A6" s="1">
        <v>2</v>
      </c>
      <c r="B6" s="7">
        <v>0.05</v>
      </c>
      <c r="C6" s="7">
        <v>7.6103757554879898</v>
      </c>
      <c r="D6" s="7">
        <v>91.615721919532305</v>
      </c>
      <c r="E6" s="7">
        <v>-0.24064584662631799</v>
      </c>
      <c r="F6" s="7">
        <v>196.93301613494</v>
      </c>
      <c r="G6" s="7">
        <v>5.8482524451109539</v>
      </c>
      <c r="H6" s="7">
        <v>1.0478127137167519</v>
      </c>
      <c r="I6" s="7">
        <f t="shared" ref="I6:I24" si="0">C6/0.025</f>
        <v>304.41503021951956</v>
      </c>
      <c r="J6" s="7">
        <f>E6/0.025</f>
        <v>-9.6258338650527193</v>
      </c>
      <c r="K6" s="7">
        <f t="shared" ref="K6:K24" si="1">(G6-G5)/0.02</f>
        <v>-4.9278722698914645</v>
      </c>
      <c r="L6" s="7">
        <f t="shared" ref="L6:L24" si="2">(H6-H5)/0.02</f>
        <v>25.7145043652514</v>
      </c>
    </row>
    <row r="7" spans="1:12" x14ac:dyDescent="0.25">
      <c r="A7" s="1">
        <v>3</v>
      </c>
      <c r="B7" s="7">
        <v>7.4999999999999997E-2</v>
      </c>
      <c r="C7" s="7">
        <v>10.147167673984001</v>
      </c>
      <c r="D7" s="7">
        <v>101.76288959351599</v>
      </c>
      <c r="E7" s="7">
        <v>-0.32086112883509099</v>
      </c>
      <c r="F7" s="7">
        <v>196.61215500610501</v>
      </c>
      <c r="G7" s="7">
        <v>5.4681328054226608</v>
      </c>
      <c r="H7" s="7">
        <v>2.0048438055276847</v>
      </c>
      <c r="I7" s="7">
        <f t="shared" si="0"/>
        <v>405.88670695936003</v>
      </c>
      <c r="J7" s="7">
        <f>E7/0.025</f>
        <v>-12.834445153403639</v>
      </c>
      <c r="K7" s="7">
        <f t="shared" si="1"/>
        <v>-19.005981984414653</v>
      </c>
      <c r="L7" s="7">
        <f t="shared" si="2"/>
        <v>47.851554590546641</v>
      </c>
    </row>
    <row r="8" spans="1:12" x14ac:dyDescent="0.25">
      <c r="A8" s="1">
        <v>4</v>
      </c>
      <c r="B8" s="7">
        <v>0.1</v>
      </c>
      <c r="C8" s="7">
        <v>10.147167673984001</v>
      </c>
      <c r="D8" s="7">
        <v>111.91005726749999</v>
      </c>
      <c r="E8" s="7">
        <v>-0.32086112883509099</v>
      </c>
      <c r="F8" s="7">
        <v>196.29129387726999</v>
      </c>
      <c r="G8" s="7">
        <v>4.9365658664667089</v>
      </c>
      <c r="H8" s="7">
        <v>2.8630462681228348</v>
      </c>
      <c r="I8" s="7">
        <f t="shared" si="0"/>
        <v>405.88670695936003</v>
      </c>
      <c r="J8" s="7">
        <f t="shared" ref="J6:J24" si="3">E8/0.025</f>
        <v>-12.834445153403639</v>
      </c>
      <c r="K8" s="7">
        <f t="shared" si="1"/>
        <v>-26.578346947797591</v>
      </c>
      <c r="L8" s="7">
        <f t="shared" si="2"/>
        <v>42.910123129757501</v>
      </c>
    </row>
    <row r="9" spans="1:12" x14ac:dyDescent="0.25">
      <c r="A9" s="1">
        <v>5</v>
      </c>
      <c r="B9" s="7">
        <v>0.125</v>
      </c>
      <c r="C9" s="7">
        <v>10.147167673984001</v>
      </c>
      <c r="D9" s="7">
        <v>122.05722494148399</v>
      </c>
      <c r="E9" s="7">
        <v>-0.32086112883509099</v>
      </c>
      <c r="F9" s="7">
        <v>195.970432748435</v>
      </c>
      <c r="G9" s="7">
        <v>4.2760450917803272</v>
      </c>
      <c r="H9" s="7">
        <v>3.5994413967414385</v>
      </c>
      <c r="I9" s="7">
        <f t="shared" si="0"/>
        <v>405.88670695936003</v>
      </c>
      <c r="J9" s="7">
        <f t="shared" si="3"/>
        <v>-12.834445153403639</v>
      </c>
      <c r="K9" s="7">
        <f t="shared" si="1"/>
        <v>-33.026038734319087</v>
      </c>
      <c r="L9" s="7">
        <f t="shared" si="2"/>
        <v>36.819756430930184</v>
      </c>
    </row>
    <row r="10" spans="1:12" x14ac:dyDescent="0.25">
      <c r="A10" s="1">
        <v>6</v>
      </c>
      <c r="B10" s="7">
        <v>0.15</v>
      </c>
      <c r="C10" s="7">
        <v>10.147167673984001</v>
      </c>
      <c r="D10" s="7">
        <v>132.20439261546801</v>
      </c>
      <c r="E10" s="7">
        <v>-0.32086112883509099</v>
      </c>
      <c r="F10" s="7">
        <v>195.64957161960001</v>
      </c>
      <c r="G10" s="7">
        <v>3.5123533628842036</v>
      </c>
      <c r="H10" s="7">
        <v>4.1958033876497058</v>
      </c>
      <c r="I10" s="7">
        <f t="shared" si="0"/>
        <v>405.88670695936003</v>
      </c>
      <c r="J10" s="7">
        <f t="shared" si="3"/>
        <v>-12.834445153403639</v>
      </c>
      <c r="K10" s="7">
        <f t="shared" si="1"/>
        <v>-38.184586444806179</v>
      </c>
      <c r="L10" s="7">
        <f t="shared" si="2"/>
        <v>29.818099545413368</v>
      </c>
    </row>
    <row r="11" spans="1:12" x14ac:dyDescent="0.25">
      <c r="A11" s="1">
        <v>7</v>
      </c>
      <c r="B11" s="7">
        <v>0.17499999999999999</v>
      </c>
      <c r="C11" s="7">
        <v>10.147167673984001</v>
      </c>
      <c r="D11" s="7">
        <v>142.35156028945201</v>
      </c>
      <c r="E11" s="7">
        <v>-0.32086112883509099</v>
      </c>
      <c r="F11" s="7">
        <v>195.32871049076499</v>
      </c>
      <c r="G11" s="7">
        <v>2.6736067693801076</v>
      </c>
      <c r="H11" s="7">
        <v>4.6390888826200438</v>
      </c>
      <c r="I11" s="7">
        <f t="shared" si="0"/>
        <v>405.88670695936003</v>
      </c>
      <c r="J11" s="7">
        <f t="shared" si="3"/>
        <v>-12.834445153403639</v>
      </c>
      <c r="K11" s="7">
        <f t="shared" si="1"/>
        <v>-41.937329675204801</v>
      </c>
      <c r="L11" s="7">
        <f t="shared" si="2"/>
        <v>22.164274748516899</v>
      </c>
    </row>
    <row r="12" spans="1:12" x14ac:dyDescent="0.25">
      <c r="A12" s="1">
        <v>8</v>
      </c>
      <c r="B12" s="7">
        <v>0.2</v>
      </c>
      <c r="C12" s="7">
        <v>10.147167673984001</v>
      </c>
      <c r="D12" s="7">
        <v>152.49872796343601</v>
      </c>
      <c r="E12" s="7">
        <v>-0.32086112883509099</v>
      </c>
      <c r="F12" s="7">
        <v>195.00784936193</v>
      </c>
      <c r="G12" s="7">
        <v>1.7892515479424382</v>
      </c>
      <c r="H12" s="7">
        <v>4.9216809559334997</v>
      </c>
      <c r="I12" s="7">
        <f t="shared" si="0"/>
        <v>405.88670695936003</v>
      </c>
      <c r="J12" s="7">
        <f t="shared" si="3"/>
        <v>-12.834445153403639</v>
      </c>
      <c r="K12" s="7">
        <f t="shared" si="1"/>
        <v>-44.217761071883466</v>
      </c>
      <c r="L12" s="7">
        <f t="shared" si="2"/>
        <v>14.129603665672796</v>
      </c>
    </row>
    <row r="13" spans="1:12" x14ac:dyDescent="0.25">
      <c r="A13" s="1">
        <v>9</v>
      </c>
      <c r="B13" s="7">
        <v>0.22500000000000001</v>
      </c>
      <c r="C13" s="7">
        <v>10.147167673984001</v>
      </c>
      <c r="D13" s="7">
        <v>162.64589563742001</v>
      </c>
      <c r="E13" s="7">
        <v>-0.32086112883509099</v>
      </c>
      <c r="F13" s="7">
        <v>194.68698823309401</v>
      </c>
      <c r="G13" s="7">
        <v>0.8890491588309537</v>
      </c>
      <c r="H13" s="7">
        <v>5.0414447061338032</v>
      </c>
      <c r="I13" s="7">
        <f t="shared" si="0"/>
        <v>405.88670695936003</v>
      </c>
      <c r="J13" s="7">
        <f t="shared" si="3"/>
        <v>-12.834445153403639</v>
      </c>
      <c r="K13" s="7">
        <f t="shared" si="1"/>
        <v>-45.010119455574227</v>
      </c>
      <c r="L13" s="7">
        <f t="shared" si="2"/>
        <v>5.9881875100151749</v>
      </c>
    </row>
    <row r="14" spans="1:12" x14ac:dyDescent="0.25">
      <c r="A14" s="1">
        <v>10</v>
      </c>
      <c r="B14" s="7">
        <v>0.25</v>
      </c>
      <c r="C14" s="7">
        <v>10.147167673984001</v>
      </c>
      <c r="D14" s="7">
        <v>172.79306331140401</v>
      </c>
      <c r="E14" s="7">
        <v>-0.32086112883509099</v>
      </c>
      <c r="F14" s="7">
        <v>194.36612710425899</v>
      </c>
      <c r="G14" s="7">
        <v>2.0839901437099684E-3</v>
      </c>
      <c r="H14" s="7">
        <v>5.0015980531528461</v>
      </c>
      <c r="I14" s="7">
        <f t="shared" si="0"/>
        <v>405.88670695936003</v>
      </c>
      <c r="J14" s="7">
        <f t="shared" si="3"/>
        <v>-12.834445153403639</v>
      </c>
      <c r="K14" s="7">
        <f t="shared" si="1"/>
        <v>-44.348258434362187</v>
      </c>
      <c r="L14" s="7">
        <f t="shared" si="2"/>
        <v>-1.9923326490478566</v>
      </c>
    </row>
    <row r="15" spans="1:12" x14ac:dyDescent="0.25">
      <c r="A15" s="1">
        <v>11</v>
      </c>
      <c r="B15" s="7">
        <v>0.27500000000000002</v>
      </c>
      <c r="C15" s="7">
        <v>10.147167673984001</v>
      </c>
      <c r="D15" s="7">
        <v>182.94023098538801</v>
      </c>
      <c r="E15" s="7">
        <v>-0.32086112883509099</v>
      </c>
      <c r="F15" s="7">
        <v>194.045265975424</v>
      </c>
      <c r="G15" s="7">
        <v>-0.84417347743303495</v>
      </c>
      <c r="H15" s="7">
        <v>4.8104075111092746</v>
      </c>
      <c r="I15" s="7">
        <f t="shared" si="0"/>
        <v>405.88670695936003</v>
      </c>
      <c r="J15" s="7">
        <f t="shared" si="3"/>
        <v>-12.834445153403639</v>
      </c>
      <c r="K15" s="7">
        <f t="shared" si="1"/>
        <v>-42.312873378837246</v>
      </c>
      <c r="L15" s="7">
        <f t="shared" si="2"/>
        <v>-9.5595271021785777</v>
      </c>
    </row>
    <row r="16" spans="1:12" x14ac:dyDescent="0.25">
      <c r="A16" s="1">
        <v>12</v>
      </c>
      <c r="B16" s="7">
        <v>0.3</v>
      </c>
      <c r="C16" s="7">
        <v>10.147167673984001</v>
      </c>
      <c r="D16" s="7">
        <v>193.08739865937201</v>
      </c>
      <c r="E16" s="7">
        <v>-0.32086112883509099</v>
      </c>
      <c r="F16" s="7">
        <v>193.72440484658901</v>
      </c>
      <c r="G16" s="7">
        <v>-1.6247179495316644</v>
      </c>
      <c r="H16" s="7">
        <v>4.4807244036877192</v>
      </c>
      <c r="I16" s="7">
        <f t="shared" si="0"/>
        <v>405.88670695936003</v>
      </c>
      <c r="J16" s="7">
        <f t="shared" si="3"/>
        <v>-12.834445153403639</v>
      </c>
      <c r="K16" s="7">
        <f t="shared" si="1"/>
        <v>-39.027223604931471</v>
      </c>
      <c r="L16" s="7">
        <f t="shared" si="2"/>
        <v>-16.484155371077769</v>
      </c>
    </row>
    <row r="17" spans="1:12" x14ac:dyDescent="0.25">
      <c r="A17" s="1">
        <v>13</v>
      </c>
      <c r="B17" s="7">
        <v>0.32500000000000001</v>
      </c>
      <c r="C17" s="7">
        <v>10.147167673984001</v>
      </c>
      <c r="D17" s="7">
        <v>203.23456633335601</v>
      </c>
      <c r="E17" s="7">
        <v>-0.32086112883509099</v>
      </c>
      <c r="F17" s="7">
        <v>193.40354371775399</v>
      </c>
      <c r="G17" s="7">
        <v>-2.3177486462762786</v>
      </c>
      <c r="H17" s="7">
        <v>4.0293820278554975</v>
      </c>
      <c r="I17" s="7">
        <f t="shared" si="0"/>
        <v>405.88670695936003</v>
      </c>
      <c r="J17" s="7">
        <f t="shared" si="3"/>
        <v>-12.834445153403639</v>
      </c>
      <c r="K17" s="7">
        <f t="shared" si="1"/>
        <v>-34.651534837230713</v>
      </c>
      <c r="L17" s="7">
        <f t="shared" si="2"/>
        <v>-22.567118791611083</v>
      </c>
    </row>
    <row r="18" spans="1:12" x14ac:dyDescent="0.25">
      <c r="A18" s="1">
        <v>14</v>
      </c>
      <c r="B18" s="7">
        <v>0.35</v>
      </c>
      <c r="C18" s="7">
        <v>10.147167673984001</v>
      </c>
      <c r="D18" s="7">
        <v>213.38173400733999</v>
      </c>
      <c r="E18" s="7">
        <v>-0.32086112883509099</v>
      </c>
      <c r="F18" s="7">
        <v>193.082682588919</v>
      </c>
      <c r="G18" s="7">
        <v>-2.9052748055796833</v>
      </c>
      <c r="H18" s="7">
        <v>3.476478493755657</v>
      </c>
      <c r="I18" s="7">
        <f t="shared" si="0"/>
        <v>405.88670695936003</v>
      </c>
      <c r="J18" s="7">
        <f t="shared" si="3"/>
        <v>-12.834445153403639</v>
      </c>
      <c r="K18" s="7">
        <f t="shared" si="1"/>
        <v>-29.376307965170234</v>
      </c>
      <c r="L18" s="7">
        <f t="shared" si="2"/>
        <v>-27.645176704992025</v>
      </c>
    </row>
    <row r="19" spans="1:12" x14ac:dyDescent="0.25">
      <c r="A19" s="1">
        <v>15</v>
      </c>
      <c r="B19" s="7">
        <v>0.375</v>
      </c>
      <c r="C19" s="7">
        <v>10.147167673984001</v>
      </c>
      <c r="D19" s="7">
        <v>223.52890168132399</v>
      </c>
      <c r="E19" s="7">
        <v>-0.32086112883509099</v>
      </c>
      <c r="F19" s="7">
        <v>192.76182146008401</v>
      </c>
      <c r="G19" s="7">
        <v>-3.3735706552992788</v>
      </c>
      <c r="H19" s="7">
        <v>2.8445732455846269</v>
      </c>
      <c r="I19" s="7">
        <f t="shared" si="0"/>
        <v>405.88670695936003</v>
      </c>
      <c r="J19" s="7">
        <f t="shared" si="3"/>
        <v>-12.834445153403639</v>
      </c>
      <c r="K19" s="7">
        <f t="shared" si="1"/>
        <v>-23.414792485979774</v>
      </c>
      <c r="L19" s="7">
        <f t="shared" si="2"/>
        <v>-31.595262408551505</v>
      </c>
    </row>
    <row r="20" spans="1:12" x14ac:dyDescent="0.25">
      <c r="A20" s="1">
        <v>16</v>
      </c>
      <c r="B20" s="7">
        <v>0.4</v>
      </c>
      <c r="C20" s="7">
        <v>10.147167673984001</v>
      </c>
      <c r="D20" s="7">
        <v>233.67606935530799</v>
      </c>
      <c r="E20" s="7">
        <v>-0.32086112883509099</v>
      </c>
      <c r="F20" s="7">
        <v>192.44096033124899</v>
      </c>
      <c r="G20" s="7">
        <v>-3.7134687731403222</v>
      </c>
      <c r="H20" s="7">
        <v>2.1578275063582808</v>
      </c>
      <c r="I20" s="7">
        <f t="shared" si="0"/>
        <v>405.88670695936003</v>
      </c>
      <c r="J20" s="7">
        <f t="shared" si="3"/>
        <v>-12.834445153403639</v>
      </c>
      <c r="K20" s="7">
        <f t="shared" si="1"/>
        <v>-16.99490589205217</v>
      </c>
      <c r="L20" s="7">
        <f t="shared" si="2"/>
        <v>-34.337286961317304</v>
      </c>
    </row>
    <row r="21" spans="1:12" x14ac:dyDescent="0.25">
      <c r="A21" s="1">
        <v>17</v>
      </c>
      <c r="B21" s="7">
        <v>0.42499999999999999</v>
      </c>
      <c r="C21" s="7">
        <v>10.147167673984001</v>
      </c>
      <c r="D21" s="7">
        <v>243.82323702929199</v>
      </c>
      <c r="E21" s="7">
        <v>-0.32086112883509099</v>
      </c>
      <c r="F21" s="7">
        <v>192.120099202414</v>
      </c>
      <c r="G21" s="7">
        <v>-3.9204866328775925</v>
      </c>
      <c r="H21" s="7">
        <v>1.441120032188266</v>
      </c>
      <c r="I21" s="7">
        <f t="shared" si="0"/>
        <v>405.88670695936003</v>
      </c>
      <c r="J21" s="7">
        <f t="shared" si="3"/>
        <v>-12.834445153403639</v>
      </c>
      <c r="K21" s="7">
        <f t="shared" si="1"/>
        <v>-10.350892986863514</v>
      </c>
      <c r="L21" s="7">
        <f t="shared" si="2"/>
        <v>-35.83537370850074</v>
      </c>
    </row>
    <row r="22" spans="1:12" x14ac:dyDescent="0.25">
      <c r="A22" s="1">
        <v>18</v>
      </c>
      <c r="B22" s="7">
        <v>0.45</v>
      </c>
      <c r="C22" s="7">
        <v>10.147167673984001</v>
      </c>
      <c r="D22" s="7">
        <v>253.97040470327599</v>
      </c>
      <c r="E22" s="7">
        <v>-0.32086112883509099</v>
      </c>
      <c r="F22" s="7">
        <v>191.79923807357901</v>
      </c>
      <c r="G22" s="7">
        <v>-3.994787061659923</v>
      </c>
      <c r="H22" s="7">
        <v>0.71916959115654677</v>
      </c>
      <c r="I22" s="7">
        <f t="shared" si="0"/>
        <v>405.88670695936003</v>
      </c>
      <c r="J22" s="7">
        <f t="shared" si="3"/>
        <v>-12.834445153403639</v>
      </c>
      <c r="K22" s="7">
        <f t="shared" si="1"/>
        <v>-3.7150214391165282</v>
      </c>
      <c r="L22" s="7">
        <f t="shared" si="2"/>
        <v>-36.097522051585962</v>
      </c>
    </row>
    <row r="23" spans="1:12" x14ac:dyDescent="0.25">
      <c r="A23" s="1">
        <v>19</v>
      </c>
      <c r="B23" s="7">
        <v>0.47499999999999998</v>
      </c>
      <c r="C23" s="7">
        <v>7.6103757554879898</v>
      </c>
      <c r="D23" s="7">
        <v>261.58078045876402</v>
      </c>
      <c r="E23" s="7">
        <v>-0.24064584662631799</v>
      </c>
      <c r="F23" s="7">
        <v>191.55859222695199</v>
      </c>
      <c r="G23" s="7">
        <v>-4.0130894817095477</v>
      </c>
      <c r="H23" s="7">
        <v>0.36340880837994405</v>
      </c>
      <c r="I23" s="7">
        <f t="shared" si="0"/>
        <v>304.41503021951956</v>
      </c>
      <c r="J23" s="7">
        <f t="shared" si="3"/>
        <v>-9.6258338650527193</v>
      </c>
      <c r="K23" s="7">
        <f t="shared" si="1"/>
        <v>-0.91512100248123396</v>
      </c>
      <c r="L23" s="7">
        <f t="shared" si="2"/>
        <v>-17.788039138830136</v>
      </c>
    </row>
    <row r="24" spans="1:12" x14ac:dyDescent="0.25">
      <c r="A24" s="1">
        <v>20</v>
      </c>
      <c r="B24" s="7">
        <v>0.5</v>
      </c>
      <c r="C24" s="7">
        <v>2.5367919184960002</v>
      </c>
      <c r="D24" s="7">
        <v>264.11757237725999</v>
      </c>
      <c r="E24" s="7">
        <v>-8.0215282208772706E-2</v>
      </c>
      <c r="F24" s="7">
        <v>191.47837694474401</v>
      </c>
      <c r="G24" s="7">
        <v>-4.0000000000000977</v>
      </c>
      <c r="H24" s="7">
        <v>9.9999999999909051E-3</v>
      </c>
      <c r="I24" s="7">
        <f t="shared" si="0"/>
        <v>101.47167673984001</v>
      </c>
      <c r="J24" s="7">
        <f t="shared" si="3"/>
        <v>-3.2086112883509079</v>
      </c>
      <c r="K24" s="7">
        <f t="shared" si="1"/>
        <v>0.65447408547250063</v>
      </c>
      <c r="L24" s="7">
        <f t="shared" si="2"/>
        <v>-17.670440418997657</v>
      </c>
    </row>
    <row r="25" spans="1:12" x14ac:dyDescent="0.25">
      <c r="D25" s="9"/>
    </row>
  </sheetData>
  <mergeCells count="1">
    <mergeCell ref="I4:L4"/>
  </mergeCells>
  <phoneticPr fontId="5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6"/>
  <sheetViews>
    <sheetView workbookViewId="0">
      <selection activeCell="I4" sqref="I4"/>
    </sheetView>
  </sheetViews>
  <sheetFormatPr defaultColWidth="11" defaultRowHeight="15.75" x14ac:dyDescent="0.25"/>
  <cols>
    <col min="1" max="1" width="7.875" bestFit="1" customWidth="1"/>
    <col min="2" max="2" width="7.125" bestFit="1" customWidth="1"/>
    <col min="3" max="4" width="8.875" bestFit="1" customWidth="1"/>
    <col min="5" max="6" width="8.875" customWidth="1"/>
    <col min="7" max="8" width="7.375" bestFit="1" customWidth="1"/>
    <col min="9" max="10" width="6.875" bestFit="1" customWidth="1"/>
    <col min="11" max="11" width="9.875" bestFit="1" customWidth="1"/>
    <col min="12" max="13" width="8.5" bestFit="1" customWidth="1"/>
    <col min="14" max="14" width="6.875" bestFit="1" customWidth="1"/>
  </cols>
  <sheetData>
    <row r="1" spans="1:15" ht="23.25" x14ac:dyDescent="0.35">
      <c r="A1" s="15" t="s">
        <v>14</v>
      </c>
    </row>
    <row r="2" spans="1:15" ht="16.5" thickBot="1" x14ac:dyDescent="0.3"/>
    <row r="3" spans="1:15" ht="24.75" thickBot="1" x14ac:dyDescent="0.5">
      <c r="A3" s="10" t="s">
        <v>0</v>
      </c>
      <c r="B3" s="11" t="s">
        <v>1</v>
      </c>
      <c r="C3" s="11" t="s">
        <v>3</v>
      </c>
      <c r="D3" s="11" t="s">
        <v>5</v>
      </c>
      <c r="E3" s="11" t="s">
        <v>16</v>
      </c>
      <c r="F3" s="11" t="s">
        <v>17</v>
      </c>
      <c r="G3" s="11" t="s">
        <v>12</v>
      </c>
      <c r="H3" s="11" t="s">
        <v>6</v>
      </c>
      <c r="I3" s="11" t="s">
        <v>13</v>
      </c>
      <c r="J3" s="11" t="s">
        <v>7</v>
      </c>
      <c r="K3" s="11" t="s">
        <v>8</v>
      </c>
      <c r="L3" s="11" t="s">
        <v>9</v>
      </c>
      <c r="M3" s="11" t="s">
        <v>10</v>
      </c>
      <c r="N3" s="12" t="s">
        <v>11</v>
      </c>
    </row>
    <row r="4" spans="1:15" x14ac:dyDescent="0.25">
      <c r="A4" s="13">
        <v>0</v>
      </c>
      <c r="B4" s="13">
        <v>0</v>
      </c>
      <c r="C4" s="13">
        <v>81.468554245548304</v>
      </c>
      <c r="D4" s="13">
        <v>197.253877263775</v>
      </c>
      <c r="E4" s="13">
        <f>C4*PI()/180</f>
        <v>1.4218945084244228</v>
      </c>
      <c r="F4" s="13">
        <f>D4*PI()/180</f>
        <v>3.4427296205776567</v>
      </c>
      <c r="G4" s="13">
        <v>0</v>
      </c>
      <c r="H4" s="13">
        <v>6</v>
      </c>
      <c r="I4" s="13">
        <v>0</v>
      </c>
      <c r="J4" s="13">
        <v>0.01</v>
      </c>
      <c r="K4" s="19"/>
      <c r="L4" s="20"/>
      <c r="M4" s="20"/>
      <c r="N4" s="21"/>
    </row>
    <row r="5" spans="1:15" x14ac:dyDescent="0.25">
      <c r="A5" s="14">
        <v>1</v>
      </c>
      <c r="B5" s="14">
        <v>2.5000000000000001E-2</v>
      </c>
      <c r="C5" s="14">
        <v>81.875418912338105</v>
      </c>
      <c r="D5" s="14">
        <v>196.851543582441</v>
      </c>
      <c r="E5" s="13">
        <f t="shared" ref="E5:E24" si="0">C5*PI()/180</f>
        <v>1.4289956364699343</v>
      </c>
      <c r="F5" s="13">
        <f t="shared" ref="F5:F24" si="1">D5*PI()/180</f>
        <v>3.435707573146709</v>
      </c>
      <c r="G5" s="14">
        <v>-0.13888888888888901</v>
      </c>
      <c r="H5" s="14">
        <v>5.8611111111111098</v>
      </c>
      <c r="I5" s="14">
        <v>0</v>
      </c>
      <c r="J5" s="14">
        <v>0.01</v>
      </c>
      <c r="K5" s="14">
        <f>COS(E5+F5)/(20*SIN(F5))*M5</f>
        <v>0</v>
      </c>
      <c r="L5" s="14">
        <f>(-COS(E4+F4)+COS(E4))/(20*SIN(F4))*M5</f>
        <v>0</v>
      </c>
      <c r="M5" s="14">
        <v>0</v>
      </c>
      <c r="N5" s="14">
        <f>(I5-I4)/0.025</f>
        <v>0</v>
      </c>
    </row>
    <row r="6" spans="1:15" x14ac:dyDescent="0.25">
      <c r="A6" s="14">
        <v>2</v>
      </c>
      <c r="B6" s="14">
        <v>0.05</v>
      </c>
      <c r="C6" s="14">
        <v>82.282348790229605</v>
      </c>
      <c r="D6" s="14">
        <v>195.64577647624799</v>
      </c>
      <c r="E6" s="13">
        <f t="shared" si="0"/>
        <v>1.4360979026638796</v>
      </c>
      <c r="F6" s="13">
        <f t="shared" si="1"/>
        <v>3.4146629671313966</v>
      </c>
      <c r="G6" s="14">
        <v>-0.41666666666666702</v>
      </c>
      <c r="H6" s="14">
        <v>5.4444444444444402</v>
      </c>
      <c r="I6" s="14">
        <v>0</v>
      </c>
      <c r="J6" s="14">
        <v>0.01</v>
      </c>
      <c r="K6" s="14">
        <f t="shared" ref="K6:K24" si="2">COS(E6+F6)/(20*SIN(F6))*M6</f>
        <v>0.2841351406997204</v>
      </c>
      <c r="L6" s="14">
        <f t="shared" ref="L6:L24" si="3">(-COS(E5+F5)+COS(E5))/(20*SIN(F5))*M6</f>
        <v>-1.9930758641861526E-2</v>
      </c>
      <c r="M6" s="14">
        <f>M7/2</f>
        <v>-11.111111111111001</v>
      </c>
      <c r="N6" s="14">
        <f t="shared" ref="N6:N24" si="4">(I6-I5)/0.025</f>
        <v>0</v>
      </c>
    </row>
    <row r="7" spans="1:15" x14ac:dyDescent="0.25">
      <c r="A7" s="14">
        <v>3</v>
      </c>
      <c r="B7" s="14">
        <v>7.4999999999999997E-2</v>
      </c>
      <c r="C7" s="14">
        <v>83.096810239777696</v>
      </c>
      <c r="D7" s="14">
        <v>194.04077101851101</v>
      </c>
      <c r="E7" s="13">
        <f t="shared" si="0"/>
        <v>1.4503129365890595</v>
      </c>
      <c r="F7" s="13">
        <f t="shared" si="1"/>
        <v>3.3866503373814081</v>
      </c>
      <c r="G7" s="14">
        <v>-0.55555555555555602</v>
      </c>
      <c r="H7" s="14">
        <v>4.8888888888888902</v>
      </c>
      <c r="I7" s="14">
        <v>0</v>
      </c>
      <c r="J7" s="14">
        <v>0.01</v>
      </c>
      <c r="K7" s="14">
        <f t="shared" si="2"/>
        <v>0.56904848037902667</v>
      </c>
      <c r="L7" s="14">
        <f t="shared" si="3"/>
        <v>-1.4993702113219022E-2</v>
      </c>
      <c r="M7" s="14">
        <f t="shared" ref="M6:M24" si="5">(H7-H6)/0.025</f>
        <v>-22.222222222222001</v>
      </c>
      <c r="N7" s="14">
        <f t="shared" si="4"/>
        <v>0</v>
      </c>
    </row>
    <row r="8" spans="1:15" x14ac:dyDescent="0.25">
      <c r="A8" s="14">
        <v>4</v>
      </c>
      <c r="B8" s="14">
        <v>0.1</v>
      </c>
      <c r="C8" s="14">
        <v>83.912955727089994</v>
      </c>
      <c r="D8" s="14">
        <v>192.43853013667001</v>
      </c>
      <c r="E8" s="13">
        <f t="shared" si="0"/>
        <v>1.4645573625179529</v>
      </c>
      <c r="F8" s="13">
        <f t="shared" si="1"/>
        <v>3.3586859585832252</v>
      </c>
      <c r="G8" s="14">
        <v>-0.55555555555555602</v>
      </c>
      <c r="H8" s="14">
        <v>4.3333333333333304</v>
      </c>
      <c r="I8" s="14">
        <v>0</v>
      </c>
      <c r="J8" s="14">
        <v>0.01</v>
      </c>
      <c r="K8" s="14">
        <f t="shared" si="2"/>
        <v>0.57067735121354513</v>
      </c>
      <c r="L8" s="14">
        <f t="shared" si="3"/>
        <v>-1.8594963497292036E-2</v>
      </c>
      <c r="M8" s="14">
        <f t="shared" si="5"/>
        <v>-22.222222222222392</v>
      </c>
      <c r="N8" s="14">
        <f t="shared" si="4"/>
        <v>0</v>
      </c>
      <c r="O8">
        <f>COS(PI())</f>
        <v>-1</v>
      </c>
    </row>
    <row r="9" spans="1:15" x14ac:dyDescent="0.25">
      <c r="A9" s="14">
        <v>5</v>
      </c>
      <c r="B9" s="14">
        <v>0.125</v>
      </c>
      <c r="C9" s="14">
        <v>84.73230084427</v>
      </c>
      <c r="D9" s="14">
        <v>190.83872819975701</v>
      </c>
      <c r="E9" s="13">
        <f t="shared" si="0"/>
        <v>1.4788576325228826</v>
      </c>
      <c r="F9" s="13">
        <f t="shared" si="1"/>
        <v>3.3307641474043104</v>
      </c>
      <c r="G9" s="14">
        <v>-0.55555555555555602</v>
      </c>
      <c r="H9" s="14">
        <v>3.7777777777777799</v>
      </c>
      <c r="I9" s="14">
        <v>0</v>
      </c>
      <c r="J9" s="14">
        <v>0.01</v>
      </c>
      <c r="K9" s="14">
        <f t="shared" si="2"/>
        <v>0.57361885195762552</v>
      </c>
      <c r="L9" s="14">
        <f t="shared" si="3"/>
        <v>-2.3668513095734589E-2</v>
      </c>
      <c r="M9" s="14">
        <f t="shared" si="5"/>
        <v>-22.222222222222019</v>
      </c>
      <c r="N9" s="14">
        <f t="shared" si="4"/>
        <v>0</v>
      </c>
    </row>
    <row r="10" spans="1:15" x14ac:dyDescent="0.25">
      <c r="A10" s="14">
        <v>6</v>
      </c>
      <c r="B10" s="14">
        <v>0.15</v>
      </c>
      <c r="C10" s="14">
        <v>85.557291827384304</v>
      </c>
      <c r="D10" s="14">
        <v>189.24104418045499</v>
      </c>
      <c r="E10" s="13">
        <f t="shared" si="0"/>
        <v>1.493256441477492</v>
      </c>
      <c r="F10" s="13">
        <f t="shared" si="1"/>
        <v>3.3028793008609934</v>
      </c>
      <c r="G10" s="14">
        <v>-0.55555555555555602</v>
      </c>
      <c r="H10" s="14">
        <v>3.2222222222222201</v>
      </c>
      <c r="I10" s="14">
        <v>0</v>
      </c>
      <c r="J10" s="14">
        <v>0.01</v>
      </c>
      <c r="K10" s="14">
        <f t="shared" si="2"/>
        <v>0.57876714988708666</v>
      </c>
      <c r="L10" s="14">
        <f t="shared" si="3"/>
        <v>-3.1141650237586312E-2</v>
      </c>
      <c r="M10" s="14">
        <f t="shared" si="5"/>
        <v>-22.222222222222392</v>
      </c>
      <c r="N10" s="14">
        <f t="shared" si="4"/>
        <v>0</v>
      </c>
    </row>
    <row r="11" spans="1:15" x14ac:dyDescent="0.25">
      <c r="A11" s="14">
        <v>7</v>
      </c>
      <c r="B11" s="14">
        <v>0.17499999999999999</v>
      </c>
      <c r="C11" s="14">
        <v>86.392277519065203</v>
      </c>
      <c r="D11" s="14">
        <v>187.645161292919</v>
      </c>
      <c r="E11" s="13">
        <f t="shared" si="0"/>
        <v>1.5078296910043658</v>
      </c>
      <c r="F11" s="13">
        <f t="shared" si="1"/>
        <v>3.2750258899972562</v>
      </c>
      <c r="G11" s="14">
        <v>-0.55555555555555602</v>
      </c>
      <c r="H11" s="14">
        <v>2.6666666666666701</v>
      </c>
      <c r="I11" s="14">
        <v>0</v>
      </c>
      <c r="J11" s="14">
        <v>0.01</v>
      </c>
      <c r="K11" s="14">
        <f t="shared" si="2"/>
        <v>0.58803991702282843</v>
      </c>
      <c r="L11" s="14">
        <f t="shared" si="3"/>
        <v>-4.2805770915994169E-2</v>
      </c>
      <c r="M11" s="14">
        <f t="shared" si="5"/>
        <v>-22.222222222222001</v>
      </c>
      <c r="N11" s="14">
        <f t="shared" si="4"/>
        <v>0</v>
      </c>
    </row>
    <row r="12" spans="1:15" x14ac:dyDescent="0.25">
      <c r="A12" s="14">
        <v>8</v>
      </c>
      <c r="B12" s="14">
        <v>0.2</v>
      </c>
      <c r="C12" s="14">
        <v>87.246015514666894</v>
      </c>
      <c r="D12" s="14">
        <v>186.050767033032</v>
      </c>
      <c r="E12" s="13">
        <f t="shared" si="0"/>
        <v>1.5227302299769923</v>
      </c>
      <c r="F12" s="13">
        <f t="shared" si="1"/>
        <v>3.2471984605873301</v>
      </c>
      <c r="G12" s="14">
        <v>-0.55555555555555602</v>
      </c>
      <c r="H12" s="14">
        <v>2.1111111111111098</v>
      </c>
      <c r="I12" s="14">
        <v>0</v>
      </c>
      <c r="J12" s="14">
        <v>0.01</v>
      </c>
      <c r="K12" s="14">
        <f t="shared" si="2"/>
        <v>0.60618507733447358</v>
      </c>
      <c r="L12" s="14">
        <f t="shared" si="3"/>
        <v>-6.2499120959065527E-2</v>
      </c>
      <c r="M12" s="14">
        <f t="shared" si="5"/>
        <v>-22.22222222222241</v>
      </c>
      <c r="N12" s="14">
        <f t="shared" si="4"/>
        <v>0</v>
      </c>
    </row>
    <row r="13" spans="1:15" x14ac:dyDescent="0.25">
      <c r="A13" s="14">
        <v>9</v>
      </c>
      <c r="B13" s="14">
        <v>0.22500000000000001</v>
      </c>
      <c r="C13" s="14">
        <v>88.139547648113904</v>
      </c>
      <c r="D13" s="14">
        <v>184.45755457698201</v>
      </c>
      <c r="E13" s="13">
        <f t="shared" si="0"/>
        <v>1.5383253076780119</v>
      </c>
      <c r="F13" s="13">
        <f t="shared" si="1"/>
        <v>3.2193916575454717</v>
      </c>
      <c r="G13" s="14">
        <v>-0.55555555555555602</v>
      </c>
      <c r="H13" s="14">
        <v>1.55555555555556</v>
      </c>
      <c r="I13" s="14">
        <v>0</v>
      </c>
      <c r="J13" s="14">
        <v>0.01</v>
      </c>
      <c r="K13" s="14">
        <f t="shared" si="2"/>
        <v>0.64779759752263688</v>
      </c>
      <c r="L13" s="14">
        <f t="shared" si="3"/>
        <v>-9.972075425183273E-2</v>
      </c>
      <c r="M13" s="14">
        <f t="shared" si="5"/>
        <v>-22.222222222221991</v>
      </c>
      <c r="N13" s="14">
        <f t="shared" si="4"/>
        <v>0</v>
      </c>
    </row>
    <row r="14" spans="1:15" x14ac:dyDescent="0.25">
      <c r="A14" s="14">
        <v>10</v>
      </c>
      <c r="B14" s="14">
        <v>0.25</v>
      </c>
      <c r="C14" s="14">
        <v>89.140323319790795</v>
      </c>
      <c r="D14" s="14">
        <v>182.86523075578501</v>
      </c>
      <c r="E14" s="13">
        <f t="shared" si="0"/>
        <v>1.5557921382226314</v>
      </c>
      <c r="F14" s="13">
        <f t="shared" si="1"/>
        <v>3.1916003641076474</v>
      </c>
      <c r="G14" s="14">
        <v>-0.55555555555555602</v>
      </c>
      <c r="H14" s="14">
        <v>1</v>
      </c>
      <c r="I14" s="14">
        <v>0</v>
      </c>
      <c r="J14" s="14">
        <v>0.01</v>
      </c>
      <c r="K14" s="14">
        <f t="shared" si="2"/>
        <v>0.77790148330917541</v>
      </c>
      <c r="L14" s="14">
        <f t="shared" si="3"/>
        <v>-0.1836658787438914</v>
      </c>
      <c r="M14" s="14">
        <f t="shared" si="5"/>
        <v>-22.222222222222399</v>
      </c>
      <c r="N14" s="14">
        <f t="shared" si="4"/>
        <v>0</v>
      </c>
    </row>
    <row r="15" spans="1:15" x14ac:dyDescent="0.25">
      <c r="A15" s="14">
        <v>11</v>
      </c>
      <c r="B15" s="14">
        <v>0.27500000000000002</v>
      </c>
      <c r="C15" s="14">
        <v>90.652143555904701</v>
      </c>
      <c r="D15" s="14">
        <v>181.273588012414</v>
      </c>
      <c r="E15" s="13">
        <f t="shared" si="0"/>
        <v>1.5821783790410975</v>
      </c>
      <c r="F15" s="13">
        <f t="shared" si="1"/>
        <v>3.1638209577203478</v>
      </c>
      <c r="G15" s="14">
        <v>-0.55555555555555602</v>
      </c>
      <c r="H15" s="14">
        <v>0.44444444444444597</v>
      </c>
      <c r="I15" s="14">
        <v>0</v>
      </c>
      <c r="J15" s="14">
        <v>0.01</v>
      </c>
      <c r="K15" s="14">
        <f t="shared" si="2"/>
        <v>1.6798800479450269</v>
      </c>
      <c r="L15" s="14">
        <f t="shared" si="3"/>
        <v>-0.44440000444390249</v>
      </c>
      <c r="M15" s="14">
        <f t="shared" si="5"/>
        <v>-22.222222222222161</v>
      </c>
      <c r="N15" s="14">
        <f t="shared" si="4"/>
        <v>0</v>
      </c>
    </row>
    <row r="16" spans="1:15" x14ac:dyDescent="0.25">
      <c r="A16" s="14">
        <v>12</v>
      </c>
      <c r="B16" s="14">
        <v>0.3</v>
      </c>
      <c r="C16" s="14">
        <v>264.69743700939</v>
      </c>
      <c r="D16" s="14">
        <v>180.31959685553801</v>
      </c>
      <c r="E16" s="13">
        <f t="shared" si="0"/>
        <v>4.6198417974041481</v>
      </c>
      <c r="F16" s="13">
        <f t="shared" si="1"/>
        <v>3.1471706709979519</v>
      </c>
      <c r="G16" s="14">
        <v>-0.55555555555555602</v>
      </c>
      <c r="H16" s="14">
        <v>-0.11111111111110999</v>
      </c>
      <c r="I16" s="14">
        <v>0</v>
      </c>
      <c r="J16" s="14">
        <v>0.01</v>
      </c>
      <c r="K16" s="14">
        <f t="shared" si="2"/>
        <v>17.302050223354406</v>
      </c>
      <c r="L16" s="14">
        <f t="shared" si="3"/>
        <v>-2.2488615172170632</v>
      </c>
      <c r="M16" s="14">
        <f t="shared" si="5"/>
        <v>-22.222222222222239</v>
      </c>
      <c r="N16" s="14">
        <f t="shared" si="4"/>
        <v>0</v>
      </c>
    </row>
    <row r="17" spans="1:14" x14ac:dyDescent="0.25">
      <c r="A17" s="14">
        <v>13</v>
      </c>
      <c r="B17" s="14">
        <v>0.32500000000000001</v>
      </c>
      <c r="C17" s="14">
        <v>268.18554644405401</v>
      </c>
      <c r="D17" s="14">
        <v>181.91016262450799</v>
      </c>
      <c r="E17" s="13">
        <f t="shared" si="0"/>
        <v>4.6807207917089135</v>
      </c>
      <c r="F17" s="13">
        <f t="shared" si="1"/>
        <v>3.1749312806359935</v>
      </c>
      <c r="G17" s="14">
        <v>-0.55555555555555602</v>
      </c>
      <c r="H17" s="14">
        <v>-0.66666666666666496</v>
      </c>
      <c r="I17" s="14">
        <v>0</v>
      </c>
      <c r="J17" s="14">
        <v>0.01</v>
      </c>
      <c r="K17" s="14">
        <f t="shared" si="2"/>
        <v>-5.5682726024271496E-2</v>
      </c>
      <c r="L17" s="14">
        <f t="shared" si="3"/>
        <v>-35.710743016126891</v>
      </c>
      <c r="M17" s="14">
        <f t="shared" si="5"/>
        <v>-22.222222222222197</v>
      </c>
      <c r="N17" s="14">
        <f t="shared" si="4"/>
        <v>0</v>
      </c>
    </row>
    <row r="18" spans="1:14" x14ac:dyDescent="0.25">
      <c r="A18" s="14">
        <v>14</v>
      </c>
      <c r="B18" s="14">
        <v>0.35</v>
      </c>
      <c r="C18" s="14">
        <v>267.78019127498499</v>
      </c>
      <c r="D18" s="14">
        <v>183.50207106945601</v>
      </c>
      <c r="E18" s="13">
        <f t="shared" si="0"/>
        <v>4.6736460093686798</v>
      </c>
      <c r="F18" s="13">
        <f t="shared" si="1"/>
        <v>3.2027153243906392</v>
      </c>
      <c r="G18" s="14">
        <v>-0.55555555555555602</v>
      </c>
      <c r="H18" s="14">
        <v>-1.2222222222222201</v>
      </c>
      <c r="I18" s="14">
        <v>0</v>
      </c>
      <c r="J18" s="14">
        <v>0.01</v>
      </c>
      <c r="K18" s="14">
        <f t="shared" si="2"/>
        <v>-0.40704612404757007</v>
      </c>
      <c r="L18" s="14">
        <f t="shared" si="3"/>
        <v>-0.99977505066864314</v>
      </c>
      <c r="M18" s="14">
        <f t="shared" si="5"/>
        <v>-22.222222222222204</v>
      </c>
      <c r="N18" s="14">
        <f t="shared" si="4"/>
        <v>0</v>
      </c>
    </row>
    <row r="19" spans="1:14" x14ac:dyDescent="0.25">
      <c r="A19" s="14">
        <v>15</v>
      </c>
      <c r="B19" s="14">
        <v>0.375</v>
      </c>
      <c r="C19" s="14">
        <v>267.13035613084003</v>
      </c>
      <c r="D19" s="14">
        <v>185.09471701639001</v>
      </c>
      <c r="E19" s="13">
        <f t="shared" si="0"/>
        <v>4.662304246508179</v>
      </c>
      <c r="F19" s="13">
        <f t="shared" si="1"/>
        <v>3.2305122399831805</v>
      </c>
      <c r="G19" s="14">
        <v>-0.55555555555555602</v>
      </c>
      <c r="H19" s="14">
        <v>-1.7777777777777799</v>
      </c>
      <c r="I19" s="14">
        <v>0</v>
      </c>
      <c r="J19" s="14">
        <v>0.01</v>
      </c>
      <c r="K19" s="14">
        <f t="shared" si="2"/>
        <v>-0.48578601109065828</v>
      </c>
      <c r="L19" s="14">
        <f t="shared" si="3"/>
        <v>-0.29750074566994378</v>
      </c>
      <c r="M19" s="14">
        <f t="shared" si="5"/>
        <v>-22.222222222222392</v>
      </c>
      <c r="N19" s="14">
        <f t="shared" si="4"/>
        <v>0</v>
      </c>
    </row>
    <row r="20" spans="1:14" x14ac:dyDescent="0.25">
      <c r="A20" s="14">
        <v>16</v>
      </c>
      <c r="B20" s="14">
        <v>0.4</v>
      </c>
      <c r="C20" s="14">
        <v>266.41026521220499</v>
      </c>
      <c r="D20" s="14">
        <v>186.688365901678</v>
      </c>
      <c r="E20" s="13">
        <f t="shared" si="0"/>
        <v>4.649736289064287</v>
      </c>
      <c r="F20" s="13">
        <f t="shared" si="1"/>
        <v>3.2583266601521932</v>
      </c>
      <c r="G20" s="14">
        <v>-0.55555555555555602</v>
      </c>
      <c r="H20" s="14">
        <v>-2.3333333333333299</v>
      </c>
      <c r="I20" s="14">
        <v>0</v>
      </c>
      <c r="J20" s="14">
        <v>0.01</v>
      </c>
      <c r="K20" s="14">
        <f t="shared" si="2"/>
        <v>-0.5156825207295187</v>
      </c>
      <c r="L20" s="14">
        <f t="shared" si="3"/>
        <v>-0.1406205507994496</v>
      </c>
      <c r="M20" s="14">
        <f t="shared" si="5"/>
        <v>-22.222222222222001</v>
      </c>
      <c r="N20" s="14">
        <f t="shared" si="4"/>
        <v>0</v>
      </c>
    </row>
    <row r="21" spans="1:14" x14ac:dyDescent="0.25">
      <c r="A21" s="14">
        <v>17</v>
      </c>
      <c r="B21" s="14">
        <v>0.42499999999999999</v>
      </c>
      <c r="C21" s="14">
        <v>265.66001004055897</v>
      </c>
      <c r="D21" s="14">
        <v>188.28331841393501</v>
      </c>
      <c r="E21" s="13">
        <f t="shared" si="0"/>
        <v>4.636641866088949</v>
      </c>
      <c r="F21" s="13">
        <f t="shared" si="1"/>
        <v>3.2861638329040335</v>
      </c>
      <c r="G21" s="14">
        <v>-0.55555555555555602</v>
      </c>
      <c r="H21" s="14">
        <v>-2.8888888888888902</v>
      </c>
      <c r="I21" s="14">
        <v>0</v>
      </c>
      <c r="J21" s="14">
        <v>0.01</v>
      </c>
      <c r="K21" s="14">
        <f t="shared" si="2"/>
        <v>-0.53037993157884145</v>
      </c>
      <c r="L21" s="14">
        <f t="shared" si="3"/>
        <v>-8.1631153566195117E-2</v>
      </c>
      <c r="M21" s="14">
        <f t="shared" si="5"/>
        <v>-22.22222222222241</v>
      </c>
      <c r="N21" s="14">
        <f t="shared" si="4"/>
        <v>0</v>
      </c>
    </row>
    <row r="22" spans="1:14" x14ac:dyDescent="0.25">
      <c r="A22" s="14">
        <v>18</v>
      </c>
      <c r="B22" s="14">
        <v>0.45</v>
      </c>
      <c r="C22" s="14">
        <v>264.89371587981901</v>
      </c>
      <c r="D22" s="14">
        <v>189.87988400492901</v>
      </c>
      <c r="E22" s="13">
        <f t="shared" si="0"/>
        <v>4.6232675099452294</v>
      </c>
      <c r="F22" s="13">
        <f t="shared" si="1"/>
        <v>3.3140291591909281</v>
      </c>
      <c r="G22" s="14">
        <v>-0.55555555555555602</v>
      </c>
      <c r="H22" s="14">
        <v>-3.4444444444444402</v>
      </c>
      <c r="I22" s="14">
        <v>0</v>
      </c>
      <c r="J22" s="14">
        <v>0.01</v>
      </c>
      <c r="K22" s="14">
        <f t="shared" si="2"/>
        <v>-0.53889417472781909</v>
      </c>
      <c r="L22" s="14">
        <f t="shared" si="3"/>
        <v>-5.3253799810387172E-2</v>
      </c>
      <c r="M22" s="14">
        <f t="shared" si="5"/>
        <v>-22.222222222222001</v>
      </c>
      <c r="N22" s="14">
        <f t="shared" si="4"/>
        <v>0</v>
      </c>
    </row>
    <row r="23" spans="1:14" x14ac:dyDescent="0.25">
      <c r="A23" s="14">
        <v>19</v>
      </c>
      <c r="B23" s="14">
        <v>0.47499999999999998</v>
      </c>
      <c r="C23" s="14">
        <v>264.50663653527999</v>
      </c>
      <c r="D23" s="14">
        <v>191.07855567710899</v>
      </c>
      <c r="E23" s="13">
        <f t="shared" si="0"/>
        <v>4.6165117009165622</v>
      </c>
      <c r="F23" s="13">
        <f t="shared" si="1"/>
        <v>3.3349499265208546</v>
      </c>
      <c r="G23" s="14">
        <v>-0.41666666666666702</v>
      </c>
      <c r="H23" s="14">
        <v>-3.8611111111111098</v>
      </c>
      <c r="I23" s="14">
        <v>0</v>
      </c>
      <c r="J23" s="14">
        <v>0.01</v>
      </c>
      <c r="K23" s="14">
        <f t="shared" si="2"/>
        <v>-0.28138697938206775</v>
      </c>
      <c r="L23" s="14">
        <f t="shared" si="3"/>
        <v>-1.8730331131652934E-2</v>
      </c>
      <c r="M23" s="14">
        <f>M22/2</f>
        <v>-11.111111111111001</v>
      </c>
      <c r="N23" s="14">
        <f t="shared" si="4"/>
        <v>0</v>
      </c>
    </row>
    <row r="24" spans="1:14" x14ac:dyDescent="0.25">
      <c r="A24" s="14">
        <v>20</v>
      </c>
      <c r="B24" s="14">
        <v>0.5</v>
      </c>
      <c r="C24" s="14">
        <v>264.11757237725999</v>
      </c>
      <c r="D24" s="14">
        <v>191.47837694474401</v>
      </c>
      <c r="E24" s="13">
        <f t="shared" si="0"/>
        <v>4.6097212503576142</v>
      </c>
      <c r="F24" s="13">
        <f t="shared" si="1"/>
        <v>3.3419281240605829</v>
      </c>
      <c r="G24" s="14">
        <v>-0.13888888888888901</v>
      </c>
      <c r="H24" s="14">
        <v>-4</v>
      </c>
      <c r="I24" s="14">
        <v>0</v>
      </c>
      <c r="J24" s="14">
        <v>0.01</v>
      </c>
      <c r="K24" s="14">
        <f t="shared" si="2"/>
        <v>0</v>
      </c>
      <c r="L24" s="14">
        <f t="shared" si="3"/>
        <v>0</v>
      </c>
      <c r="M24" s="14">
        <v>0</v>
      </c>
      <c r="N24" s="14">
        <f t="shared" si="4"/>
        <v>0</v>
      </c>
    </row>
    <row r="26" spans="1:14" x14ac:dyDescent="0.25">
      <c r="E26" s="22"/>
      <c r="H26" s="22"/>
    </row>
    <row r="27" spans="1:14" x14ac:dyDescent="0.25">
      <c r="E27" s="22"/>
      <c r="H27" s="22"/>
    </row>
    <row r="28" spans="1:14" x14ac:dyDescent="0.25">
      <c r="E28" s="22"/>
      <c r="G28" s="8"/>
      <c r="H28" s="22"/>
    </row>
    <row r="29" spans="1:14" x14ac:dyDescent="0.25">
      <c r="E29" s="22"/>
      <c r="H29" s="22"/>
    </row>
    <row r="30" spans="1:14" x14ac:dyDescent="0.25">
      <c r="E30" s="22"/>
      <c r="H30" s="22"/>
    </row>
    <row r="31" spans="1:14" x14ac:dyDescent="0.25">
      <c r="E31" s="22"/>
      <c r="H31" s="22"/>
    </row>
    <row r="32" spans="1:14" x14ac:dyDescent="0.25">
      <c r="E32" s="22"/>
      <c r="H32" s="22"/>
    </row>
    <row r="33" spans="5:8" x14ac:dyDescent="0.25">
      <c r="E33" s="22"/>
      <c r="H33" s="22"/>
    </row>
    <row r="34" spans="5:8" x14ac:dyDescent="0.25">
      <c r="E34" s="22"/>
      <c r="H34" s="22"/>
    </row>
    <row r="35" spans="5:8" x14ac:dyDescent="0.25">
      <c r="E35" s="22"/>
      <c r="H35" s="22"/>
    </row>
    <row r="36" spans="5:8" x14ac:dyDescent="0.25">
      <c r="E36" s="22"/>
      <c r="H36" s="22"/>
    </row>
    <row r="37" spans="5:8" x14ac:dyDescent="0.25">
      <c r="E37" s="22"/>
      <c r="H37" s="22"/>
    </row>
    <row r="38" spans="5:8" x14ac:dyDescent="0.25">
      <c r="E38" s="22"/>
      <c r="H38" s="22"/>
    </row>
    <row r="39" spans="5:8" x14ac:dyDescent="0.25">
      <c r="E39" s="22"/>
      <c r="H39" s="22"/>
    </row>
    <row r="40" spans="5:8" x14ac:dyDescent="0.25">
      <c r="E40" s="22"/>
      <c r="H40" s="22"/>
    </row>
    <row r="41" spans="5:8" x14ac:dyDescent="0.25">
      <c r="E41" s="22"/>
      <c r="H41" s="22"/>
    </row>
    <row r="42" spans="5:8" x14ac:dyDescent="0.25">
      <c r="E42" s="22"/>
      <c r="H42" s="22"/>
    </row>
    <row r="43" spans="5:8" x14ac:dyDescent="0.25">
      <c r="E43" s="22"/>
      <c r="H43" s="22"/>
    </row>
    <row r="44" spans="5:8" x14ac:dyDescent="0.25">
      <c r="E44" s="22"/>
      <c r="H44" s="22"/>
    </row>
    <row r="45" spans="5:8" x14ac:dyDescent="0.25">
      <c r="E45" s="22"/>
    </row>
    <row r="46" spans="5:8" x14ac:dyDescent="0.25">
      <c r="E46" s="22"/>
    </row>
  </sheetData>
  <mergeCells count="1">
    <mergeCell ref="K4:N4"/>
  </mergeCells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JIM</vt:lpstr>
      <vt:lpstr>CIM</vt:lpstr>
      <vt:lpstr>CIM!Print_Area</vt:lpstr>
      <vt:lpstr>JIM!Print_Area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Jedediah Frey</dc:creator>
  <cp:lastModifiedBy>person</cp:lastModifiedBy>
  <cp:lastPrinted>2012-03-21T16:33:09Z</cp:lastPrinted>
  <dcterms:created xsi:type="dcterms:W3CDTF">2012-03-20T09:21:50Z</dcterms:created>
  <dcterms:modified xsi:type="dcterms:W3CDTF">2012-04-05T02:44:46Z</dcterms:modified>
</cp:coreProperties>
</file>