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\UTS SPK\"/>
    </mc:Choice>
  </mc:AlternateContent>
  <bookViews>
    <workbookView xWindow="0" yWindow="0" windowWidth="19200" windowHeight="7640"/>
  </bookViews>
  <sheets>
    <sheet name="Data nya berupa jumlah penduduk" sheetId="1" r:id="rId1"/>
  </sheets>
  <calcPr calcId="162913"/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B50" i="1"/>
  <c r="B49" i="1"/>
  <c r="B48" i="1"/>
  <c r="B47" i="1"/>
  <c r="B46" i="1"/>
  <c r="B45" i="1"/>
  <c r="B44" i="1"/>
  <c r="B43" i="1"/>
  <c r="B42" i="1"/>
  <c r="B41" i="1"/>
  <c r="F22" i="1"/>
  <c r="F26" i="1"/>
  <c r="F25" i="1"/>
  <c r="F24" i="1"/>
  <c r="F23" i="1"/>
  <c r="E2" i="1" l="1"/>
  <c r="E11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<sst xmlns="http://schemas.openxmlformats.org/spreadsheetml/2006/main" count="154" uniqueCount="99">
  <si>
    <t>Negara</t>
  </si>
  <si>
    <t>Benua</t>
  </si>
  <si>
    <t>Tahun</t>
  </si>
  <si>
    <t>Jumlah Penduduk</t>
  </si>
  <si>
    <t>Pertumbuhan (%)</t>
  </si>
  <si>
    <t>Indonesia</t>
  </si>
  <si>
    <t>Asia</t>
  </si>
  <si>
    <t>Tiongkok</t>
  </si>
  <si>
    <t>India</t>
  </si>
  <si>
    <t>Amerika Serikat</t>
  </si>
  <si>
    <t>Amerika</t>
  </si>
  <si>
    <t>Brasil</t>
  </si>
  <si>
    <t>Pakistan</t>
  </si>
  <si>
    <t>Nigeria</t>
  </si>
  <si>
    <t>Afrika</t>
  </si>
  <si>
    <t>Bangladesh</t>
  </si>
  <si>
    <t>Rusia</t>
  </si>
  <si>
    <t>Eropa</t>
  </si>
  <si>
    <t>278,69 juta</t>
  </si>
  <si>
    <t>1,431 miliar</t>
  </si>
  <si>
    <t>1,425 miliar</t>
  </si>
  <si>
    <t>340 juta</t>
  </si>
  <si>
    <t>216 juta</t>
  </si>
  <si>
    <t>241  juta</t>
  </si>
  <si>
    <t>224 juta</t>
  </si>
  <si>
    <t>173 juta</t>
  </si>
  <si>
    <t>144,3 juta</t>
  </si>
  <si>
    <t>Meksiko</t>
  </si>
  <si>
    <t>127 juta</t>
  </si>
  <si>
    <t>Kriteria</t>
  </si>
  <si>
    <t>Benefit/Cost</t>
  </si>
  <si>
    <t>C1</t>
  </si>
  <si>
    <t>Benefit</t>
  </si>
  <si>
    <t>C2</t>
  </si>
  <si>
    <t>Cost</t>
  </si>
  <si>
    <t>C3</t>
  </si>
  <si>
    <t>C4</t>
  </si>
  <si>
    <t>C5</t>
  </si>
  <si>
    <t>Harga</t>
  </si>
  <si>
    <t>Jumlah Peduduk</t>
  </si>
  <si>
    <t>Pertumbuhan</t>
  </si>
  <si>
    <t>Tingkat Kepentingan</t>
  </si>
  <si>
    <t>Bobot</t>
  </si>
  <si>
    <t>Sangat Baik</t>
  </si>
  <si>
    <t>Baik</t>
  </si>
  <si>
    <t>Cukup</t>
  </si>
  <si>
    <t>Buruk</t>
  </si>
  <si>
    <t>Sangat Buruk</t>
  </si>
  <si>
    <t>Nilai</t>
  </si>
  <si>
    <t>Meksiko, Rusia, Bangladesh</t>
  </si>
  <si>
    <t>Brasil, Nigeria, Pakistan</t>
  </si>
  <si>
    <t>Indonesia, Amerika Serikat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</si>
  <si>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</si>
  <si>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</si>
  <si>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</si>
  <si>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</si>
  <si>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</si>
  <si>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</si>
  <si>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</si>
  <si>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</si>
  <si>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</si>
  <si>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</si>
  <si>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</si>
  <si>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</si>
  <si>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</si>
  <si>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</si>
  <si>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</si>
  <si>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</si>
  <si>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</si>
  <si>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</si>
  <si>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</si>
  <si>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</si>
  <si>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Komponen</t>
  </si>
  <si>
    <t>W1 =</t>
  </si>
  <si>
    <t>W2 =</t>
  </si>
  <si>
    <t xml:space="preserve">W3 = </t>
  </si>
  <si>
    <t>W4 =</t>
  </si>
  <si>
    <t>W5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</si>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</sst>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sz val="12"/>
      <color rgb="FF374151"/>
      <name val="Segoe UI"/>
      <family val="2"/>
    </font>
    <font>
      <b/>
      <sz val="12"/>
      <color rgb="FF374151"/>
      <name val="Times New Roman"/>
      <family val="1"/>
    </font>
    <font>
      <b/>
      <sz val="11"/>
      <color theme="1"/>
      <name val="Times New Roman"/>
      <family val="1"/>
    </font>
    <font>
      <sz val="12"/>
      <color rgb="FF374151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3" fillId="0" borderId="0" xfId="0" applyFont="1" applyAlignment="1"/>
    <xf numFmtId="10" fontId="3" fillId="0" borderId="0" xfId="0" applyNumberFormat="1" applyFont="1" applyAlignment="1"/>
    <xf numFmtId="0" fontId="1" fillId="2" borderId="0" xfId="1" applyAlignment="1"/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 headerRowDxfId="6" dataDxfId="5">
  <autoFilter ref="A1:E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egara" dataDxfId="4"/>
    <tableColumn id="2" name="Benua" dataDxfId="3"/>
    <tableColumn id="3" name="Tahun" dataDxfId="2"/>
    <tableColumn id="4" name="Jumlah Penduduk" dataDxfId="1"/>
    <tableColumn id="5" name="Pertumbuhan (%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abSelected="1" topLeftCell="A31" workbookViewId="0">
      <selection activeCell="E51" sqref="E51"/>
    </sheetView>
  </sheetViews>
  <sheetFormatPr defaultColWidth="12.6328125" defaultRowHeight="15.75" customHeight="1" x14ac:dyDescent="0.25"/>
  <cols>
    <col min="1" max="1" width="13.81640625" customWidth="1"/>
    <col min="2" max="2" width="16.81640625" customWidth="1"/>
    <col min="4" max="4" width="18.1796875" customWidth="1"/>
    <col min="5" max="5" width="18" customWidth="1"/>
    <col min="6" max="6" width="19.453125" customWidth="1"/>
    <col min="8" max="8" width="11.6328125" customWidth="1"/>
    <col min="9" max="9" width="15.81640625" customWidth="1"/>
  </cols>
  <sheetData>
    <row r="1" spans="1:10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6"/>
      <c r="I1" s="7" t="s">
        <v>29</v>
      </c>
      <c r="J1" s="7" t="s">
        <v>30</v>
      </c>
    </row>
    <row r="2" spans="1:10" ht="15.75" customHeight="1" x14ac:dyDescent="0.25">
      <c r="A2" s="1" t="s">
        <v>5</v>
      </c>
      <c r="B2" s="1" t="s">
        <v>6</v>
      </c>
      <c r="C2" s="1">
        <v>2023</v>
      </c>
      <c r="D2" s="3" t="s">
        <v>18</v>
      </c>
      <c r="E2" s="4">
        <f>(278.69 - 275.77) / 275.77 * 100%</f>
        <v>1.0588533923196926E-2</v>
      </c>
      <c r="H2" s="8" t="s">
        <v>31</v>
      </c>
      <c r="I2" s="8" t="s">
        <v>0</v>
      </c>
      <c r="J2" s="8" t="s">
        <v>32</v>
      </c>
    </row>
    <row r="3" spans="1:10" ht="15.75" customHeight="1" x14ac:dyDescent="0.25">
      <c r="A3" s="1" t="s">
        <v>7</v>
      </c>
      <c r="B3" s="1" t="s">
        <v>6</v>
      </c>
      <c r="C3" s="1">
        <v>2023</v>
      </c>
      <c r="D3" s="3" t="s">
        <v>20</v>
      </c>
      <c r="E3" s="2">
        <f>(1.425 - 1.426) / 1.46 * 100%</f>
        <v>-6.8493150684923961E-4</v>
      </c>
      <c r="H3" s="8" t="s">
        <v>33</v>
      </c>
      <c r="I3" s="8" t="s">
        <v>1</v>
      </c>
      <c r="J3" s="8" t="s">
        <v>32</v>
      </c>
    </row>
    <row r="4" spans="1:10" ht="15.75" customHeight="1" x14ac:dyDescent="0.25">
      <c r="A4" s="1" t="s">
        <v>8</v>
      </c>
      <c r="B4" s="1" t="s">
        <v>6</v>
      </c>
      <c r="C4" s="1">
        <v>2023</v>
      </c>
      <c r="D4" s="3" t="s">
        <v>19</v>
      </c>
      <c r="E4" s="2">
        <f>(1.431 - 1.417) / 1.417 * 100%</f>
        <v>9.8800282286520911E-3</v>
      </c>
      <c r="H4" s="8" t="s">
        <v>35</v>
      </c>
      <c r="I4" s="9" t="s">
        <v>2</v>
      </c>
      <c r="J4" s="8" t="s">
        <v>34</v>
      </c>
    </row>
    <row r="5" spans="1:10" ht="15.75" customHeight="1" x14ac:dyDescent="0.25">
      <c r="A5" s="1" t="s">
        <v>9</v>
      </c>
      <c r="B5" s="1" t="s">
        <v>10</v>
      </c>
      <c r="C5" s="1">
        <v>2023</v>
      </c>
      <c r="D5" s="3" t="s">
        <v>21</v>
      </c>
      <c r="E5" s="2">
        <f>(340 - 338) / 338 * 100%</f>
        <v>5.9171597633136093E-3</v>
      </c>
      <c r="H5" s="8" t="s">
        <v>36</v>
      </c>
      <c r="I5" s="9" t="s">
        <v>39</v>
      </c>
      <c r="J5" s="8" t="s">
        <v>32</v>
      </c>
    </row>
    <row r="6" spans="1:10" ht="15.75" customHeight="1" x14ac:dyDescent="0.25">
      <c r="A6" s="1" t="s">
        <v>11</v>
      </c>
      <c r="B6" s="1" t="s">
        <v>10</v>
      </c>
      <c r="C6" s="1">
        <v>2023</v>
      </c>
      <c r="D6" s="3" t="s">
        <v>22</v>
      </c>
      <c r="E6" s="2">
        <f>(216 - 215) / 215 * 100%</f>
        <v>4.6511627906976744E-3</v>
      </c>
      <c r="H6" s="8" t="s">
        <v>37</v>
      </c>
      <c r="I6" s="8" t="s">
        <v>38</v>
      </c>
      <c r="J6" s="8" t="s">
        <v>34</v>
      </c>
    </row>
    <row r="7" spans="1:10" ht="15.75" customHeight="1" x14ac:dyDescent="0.25">
      <c r="A7" s="1" t="s">
        <v>12</v>
      </c>
      <c r="B7" s="1" t="s">
        <v>6</v>
      </c>
      <c r="C7" s="1">
        <v>2023</v>
      </c>
      <c r="D7" s="3" t="s">
        <v>23</v>
      </c>
      <c r="E7" s="2">
        <f>(241 - 235) / 235 * 100%</f>
        <v>2.553191489361702E-2</v>
      </c>
    </row>
    <row r="8" spans="1:10" ht="15.75" customHeight="1" x14ac:dyDescent="0.25">
      <c r="A8" s="1" t="s">
        <v>13</v>
      </c>
      <c r="B8" s="1" t="s">
        <v>14</v>
      </c>
      <c r="C8" s="1">
        <v>2023</v>
      </c>
      <c r="D8" s="3" t="s">
        <v>24</v>
      </c>
      <c r="E8" s="2">
        <f>(224 - 218) / 218 * 100%</f>
        <v>2.7522935779816515E-2</v>
      </c>
      <c r="I8" s="12" t="s">
        <v>41</v>
      </c>
      <c r="J8" s="12" t="s">
        <v>42</v>
      </c>
    </row>
    <row r="9" spans="1:10" ht="15.75" customHeight="1" x14ac:dyDescent="0.25">
      <c r="A9" s="1" t="s">
        <v>15</v>
      </c>
      <c r="B9" s="1" t="s">
        <v>6</v>
      </c>
      <c r="C9" s="1">
        <v>2023</v>
      </c>
      <c r="D9" s="3" t="s">
        <v>25</v>
      </c>
      <c r="E9" s="2">
        <f>(173 - 171) / 171 * 100%</f>
        <v>1.1695906432748537E-2</v>
      </c>
      <c r="I9" s="13" t="s">
        <v>43</v>
      </c>
      <c r="J9" s="10">
        <v>5</v>
      </c>
    </row>
    <row r="10" spans="1:10" ht="15.75" customHeight="1" x14ac:dyDescent="0.25">
      <c r="A10" s="1" t="s">
        <v>16</v>
      </c>
      <c r="B10" s="1" t="s">
        <v>17</v>
      </c>
      <c r="C10" s="1">
        <v>2023</v>
      </c>
      <c r="D10" s="3" t="s">
        <v>26</v>
      </c>
      <c r="E10" s="2">
        <f>(144.3 - 144.7) / 144.7 * 100%</f>
        <v>-2.764340013821543E-3</v>
      </c>
      <c r="I10" s="13" t="s">
        <v>44</v>
      </c>
      <c r="J10" s="10">
        <v>4</v>
      </c>
    </row>
    <row r="11" spans="1:10" ht="15.75" customHeight="1" x14ac:dyDescent="0.25">
      <c r="A11" s="3" t="s">
        <v>27</v>
      </c>
      <c r="B11" s="3" t="s">
        <v>10</v>
      </c>
      <c r="C11" s="3">
        <v>2023</v>
      </c>
      <c r="D11" s="3" t="s">
        <v>28</v>
      </c>
      <c r="E11" s="4">
        <f>(127 - 128) / 128 * 100%</f>
        <v>-7.8125E-3</v>
      </c>
      <c r="I11" s="13" t="s">
        <v>45</v>
      </c>
      <c r="J11" s="10">
        <v>3</v>
      </c>
    </row>
    <row r="12" spans="1:10" ht="15.75" customHeight="1" x14ac:dyDescent="0.25">
      <c r="I12" s="13" t="s">
        <v>46</v>
      </c>
      <c r="J12" s="10">
        <v>2</v>
      </c>
    </row>
    <row r="13" spans="1:10" ht="15.75" customHeight="1" x14ac:dyDescent="0.25">
      <c r="I13" s="13" t="s">
        <v>47</v>
      </c>
      <c r="J13" s="10">
        <v>1</v>
      </c>
    </row>
    <row r="14" spans="1:10" ht="15.75" customHeight="1" x14ac:dyDescent="0.25">
      <c r="A14" s="20"/>
      <c r="B14" s="19" t="s">
        <v>62</v>
      </c>
      <c r="C14" s="21" t="s">
        <v>42</v>
      </c>
      <c r="E14" s="24" t="s">
        <v>72</v>
      </c>
      <c r="F14" s="24" t="s">
        <v>41</v>
      </c>
      <c r="G14" s="24" t="s">
        <v>42</v>
      </c>
    </row>
    <row r="15" spans="1:10" ht="15.75" customHeight="1" x14ac:dyDescent="0.3">
      <c r="A15" s="20"/>
      <c r="B15" s="22" t="s">
        <v>63</v>
      </c>
      <c r="C15" s="23">
        <v>9</v>
      </c>
      <c r="E15" s="25" t="s">
        <v>0</v>
      </c>
      <c r="F15" s="25" t="s">
        <v>44</v>
      </c>
      <c r="G15" s="25">
        <v>4</v>
      </c>
      <c r="I15" s="14" t="s">
        <v>31</v>
      </c>
      <c r="J15" s="15" t="s">
        <v>48</v>
      </c>
    </row>
    <row r="16" spans="1:10" ht="15.75" customHeight="1" x14ac:dyDescent="0.25">
      <c r="A16" s="20"/>
      <c r="B16" s="22" t="s">
        <v>64</v>
      </c>
      <c r="C16" s="23">
        <v>8</v>
      </c>
      <c r="E16" s="25" t="s">
        <v>1</v>
      </c>
      <c r="F16" s="25" t="s">
        <v>44</v>
      </c>
      <c r="G16" s="25">
        <v>4</v>
      </c>
      <c r="I16" s="16" t="s">
        <v>49</v>
      </c>
      <c r="J16" s="11">
        <v>5</v>
      </c>
    </row>
    <row r="17" spans="1:10" ht="15.75" customHeight="1" x14ac:dyDescent="0.25">
      <c r="A17" s="20"/>
      <c r="B17" s="22" t="s">
        <v>65</v>
      </c>
      <c r="C17" s="23">
        <v>7</v>
      </c>
      <c r="E17" s="25" t="s">
        <v>2</v>
      </c>
      <c r="F17" s="25" t="s">
        <v>45</v>
      </c>
      <c r="G17" s="25">
        <v>3</v>
      </c>
      <c r="I17" s="16" t="s">
        <v>50</v>
      </c>
      <c r="J17" s="11">
        <v>4</v>
      </c>
    </row>
    <row r="18" spans="1:10" ht="15.75" customHeight="1" x14ac:dyDescent="0.25">
      <c r="A18" s="20"/>
      <c r="B18" s="22" t="s">
        <v>66</v>
      </c>
      <c r="C18" s="23">
        <v>6</v>
      </c>
      <c r="E18" s="25" t="s">
        <v>3</v>
      </c>
      <c r="F18" s="25" t="s">
        <v>43</v>
      </c>
      <c r="G18" s="25">
        <v>5</v>
      </c>
      <c r="I18" s="16" t="s">
        <v>51</v>
      </c>
      <c r="J18" s="11">
        <v>3</v>
      </c>
    </row>
    <row r="19" spans="1:10" ht="15.75" customHeight="1" x14ac:dyDescent="0.25">
      <c r="A19" s="20"/>
      <c r="B19" s="22" t="s">
        <v>67</v>
      </c>
      <c r="C19" s="23">
        <v>5</v>
      </c>
      <c r="E19" s="25" t="s">
        <v>40</v>
      </c>
      <c r="F19" s="25" t="s">
        <v>64</v>
      </c>
      <c r="G19" s="25">
        <v>5</v>
      </c>
      <c r="I19" s="16" t="s">
        <v>7</v>
      </c>
      <c r="J19" s="11">
        <v>2</v>
      </c>
    </row>
    <row r="20" spans="1:10" ht="15.75" customHeight="1" x14ac:dyDescent="0.25">
      <c r="A20" s="20"/>
      <c r="B20" s="22" t="s">
        <v>68</v>
      </c>
      <c r="C20" s="23">
        <v>4</v>
      </c>
      <c r="I20" s="16" t="s">
        <v>8</v>
      </c>
      <c r="J20" s="11">
        <v>1</v>
      </c>
    </row>
    <row r="21" spans="1:10" ht="15.75" customHeight="1" x14ac:dyDescent="0.25">
      <c r="A21" s="20"/>
      <c r="B21" s="22" t="s">
        <v>69</v>
      </c>
      <c r="C21" s="23">
        <v>3</v>
      </c>
    </row>
    <row r="22" spans="1:10" ht="15.75" customHeight="1" x14ac:dyDescent="0.3">
      <c r="A22" s="20"/>
      <c r="B22" s="22" t="s">
        <v>70</v>
      </c>
      <c r="C22" s="23">
        <v>2</v>
      </c>
      <c r="E22" s="17" t="s">
        <v>73</v>
      </c>
      <c r="F22" s="18">
        <f>G15/(G15+G16+G17+G18+G19)</f>
        <v>0.19047619047619047</v>
      </c>
      <c r="I22" s="14" t="s">
        <v>33</v>
      </c>
      <c r="J22" s="15" t="s">
        <v>48</v>
      </c>
    </row>
    <row r="23" spans="1:10" ht="15.75" customHeight="1" x14ac:dyDescent="0.25">
      <c r="A23" s="20"/>
      <c r="B23" s="22" t="s">
        <v>71</v>
      </c>
      <c r="C23" s="23">
        <v>1</v>
      </c>
      <c r="E23" s="17" t="s">
        <v>74</v>
      </c>
      <c r="F23" s="18">
        <f>G16/(G15+G16+G17+G18+G19)</f>
        <v>0.19047619047619047</v>
      </c>
      <c r="I23" s="16" t="s">
        <v>17</v>
      </c>
      <c r="J23" s="11">
        <v>5</v>
      </c>
    </row>
    <row r="24" spans="1:10" ht="15.75" customHeight="1" x14ac:dyDescent="0.25">
      <c r="E24" s="17" t="s">
        <v>75</v>
      </c>
      <c r="F24" s="18">
        <f>G17/(G15+G16+G17+G18+G19)</f>
        <v>0.14285714285714285</v>
      </c>
      <c r="I24" s="16" t="s">
        <v>10</v>
      </c>
      <c r="J24" s="11">
        <v>4</v>
      </c>
    </row>
    <row r="25" spans="1:10" ht="15.75" customHeight="1" x14ac:dyDescent="0.25">
      <c r="E25" s="17" t="s">
        <v>76</v>
      </c>
      <c r="F25" s="18">
        <f>G18/(G15+G16+G17+G18+G19)</f>
        <v>0.23809523809523808</v>
      </c>
      <c r="I25" s="16" t="s">
        <v>6</v>
      </c>
      <c r="J25" s="11">
        <v>3</v>
      </c>
    </row>
    <row r="26" spans="1:10" ht="15.75" customHeight="1" x14ac:dyDescent="0.25">
      <c r="E26" s="17" t="s">
        <v>77</v>
      </c>
      <c r="F26" s="18">
        <f>G19/(G15+G16+G17+G18+G19)</f>
        <v>0.23809523809523808</v>
      </c>
      <c r="I26" s="16" t="s">
        <v>14</v>
      </c>
      <c r="J26" s="11">
        <v>2</v>
      </c>
    </row>
    <row r="28" spans="1:10" ht="15.75" customHeight="1" x14ac:dyDescent="0.25">
      <c r="A28" s="26" t="s">
        <v>78</v>
      </c>
      <c r="B28" s="27" t="s">
        <v>29</v>
      </c>
      <c r="C28" s="28"/>
      <c r="D28" s="28"/>
      <c r="E28" s="28"/>
      <c r="F28" s="28"/>
    </row>
    <row r="29" spans="1:10" ht="15.75" customHeight="1" x14ac:dyDescent="0.3">
      <c r="A29" s="29"/>
      <c r="B29" s="30" t="s">
        <v>31</v>
      </c>
      <c r="C29" s="31" t="s">
        <v>33</v>
      </c>
      <c r="D29" s="31" t="s">
        <v>35</v>
      </c>
      <c r="E29" s="31" t="s">
        <v>36</v>
      </c>
      <c r="F29" s="31" t="s">
        <v>37</v>
      </c>
      <c r="I29" s="14" t="s">
        <v>35</v>
      </c>
      <c r="J29" s="15" t="s">
        <v>48</v>
      </c>
    </row>
    <row r="30" spans="1:10" ht="15.75" customHeight="1" x14ac:dyDescent="0.25">
      <c r="A30" s="32" t="s">
        <v>79</v>
      </c>
      <c r="B30" s="33">
        <v>3</v>
      </c>
      <c r="C30" s="33">
        <v>3</v>
      </c>
      <c r="D30" s="33">
        <v>3</v>
      </c>
      <c r="E30" s="33">
        <v>3</v>
      </c>
      <c r="F30" s="33">
        <v>3</v>
      </c>
      <c r="I30" s="16">
        <v>2023</v>
      </c>
      <c r="J30" s="11">
        <v>3</v>
      </c>
    </row>
    <row r="31" spans="1:10" ht="15.75" customHeight="1" x14ac:dyDescent="0.25">
      <c r="A31" s="33" t="s">
        <v>80</v>
      </c>
      <c r="B31" s="33">
        <v>2</v>
      </c>
      <c r="C31" s="33">
        <v>3</v>
      </c>
      <c r="D31" s="33">
        <v>3</v>
      </c>
      <c r="E31" s="33">
        <v>2</v>
      </c>
      <c r="F31" s="33">
        <v>2</v>
      </c>
    </row>
    <row r="32" spans="1:10" ht="15.75" customHeight="1" x14ac:dyDescent="0.3">
      <c r="A32" s="33" t="s">
        <v>81</v>
      </c>
      <c r="B32" s="33">
        <v>1</v>
      </c>
      <c r="C32" s="33">
        <v>3</v>
      </c>
      <c r="D32" s="33">
        <v>3</v>
      </c>
      <c r="E32" s="33">
        <v>1</v>
      </c>
      <c r="F32" s="33">
        <v>1</v>
      </c>
      <c r="I32" s="14" t="s">
        <v>36</v>
      </c>
      <c r="J32" s="15" t="s">
        <v>48</v>
      </c>
    </row>
    <row r="33" spans="1:10" ht="15.75" customHeight="1" x14ac:dyDescent="0.25">
      <c r="A33" s="33" t="s">
        <v>82</v>
      </c>
      <c r="B33" s="33">
        <v>3</v>
      </c>
      <c r="C33" s="33">
        <v>4</v>
      </c>
      <c r="D33" s="33">
        <v>3</v>
      </c>
      <c r="E33" s="33">
        <v>3</v>
      </c>
      <c r="F33" s="33">
        <v>3</v>
      </c>
      <c r="I33" s="16" t="s">
        <v>49</v>
      </c>
      <c r="J33" s="11">
        <v>5</v>
      </c>
    </row>
    <row r="34" spans="1:10" ht="15.75" customHeight="1" x14ac:dyDescent="0.25">
      <c r="A34" s="33" t="s">
        <v>83</v>
      </c>
      <c r="B34" s="33">
        <v>4</v>
      </c>
      <c r="C34" s="33">
        <v>4</v>
      </c>
      <c r="D34" s="33">
        <v>3</v>
      </c>
      <c r="E34" s="33">
        <v>4</v>
      </c>
      <c r="F34" s="33">
        <v>4</v>
      </c>
      <c r="I34" s="16" t="s">
        <v>50</v>
      </c>
      <c r="J34" s="11">
        <v>4</v>
      </c>
    </row>
    <row r="35" spans="1:10" ht="15.75" customHeight="1" x14ac:dyDescent="0.25">
      <c r="A35" s="33" t="s">
        <v>84</v>
      </c>
      <c r="B35" s="33">
        <v>4</v>
      </c>
      <c r="C35" s="33">
        <v>3</v>
      </c>
      <c r="D35" s="33">
        <v>3</v>
      </c>
      <c r="E35" s="33">
        <v>4</v>
      </c>
      <c r="F35" s="33">
        <v>4</v>
      </c>
      <c r="I35" s="16" t="s">
        <v>51</v>
      </c>
      <c r="J35" s="11">
        <v>3</v>
      </c>
    </row>
    <row r="36" spans="1:10" ht="15.75" customHeight="1" x14ac:dyDescent="0.25">
      <c r="A36" s="33" t="s">
        <v>85</v>
      </c>
      <c r="B36" s="33">
        <v>4</v>
      </c>
      <c r="C36" s="33">
        <v>2</v>
      </c>
      <c r="D36" s="33">
        <v>3</v>
      </c>
      <c r="E36" s="33">
        <v>4</v>
      </c>
      <c r="F36" s="33">
        <v>4</v>
      </c>
      <c r="I36" s="16" t="s">
        <v>7</v>
      </c>
      <c r="J36" s="11">
        <v>2</v>
      </c>
    </row>
    <row r="37" spans="1:10" ht="15.75" customHeight="1" x14ac:dyDescent="0.25">
      <c r="A37" s="33" t="s">
        <v>86</v>
      </c>
      <c r="B37" s="33">
        <v>5</v>
      </c>
      <c r="C37" s="33">
        <v>3</v>
      </c>
      <c r="D37" s="33">
        <v>3</v>
      </c>
      <c r="E37" s="33">
        <v>5</v>
      </c>
      <c r="F37" s="33">
        <v>5</v>
      </c>
      <c r="I37" s="16" t="s">
        <v>8</v>
      </c>
      <c r="J37" s="11">
        <v>1</v>
      </c>
    </row>
    <row r="38" spans="1:10" ht="15.75" customHeight="1" x14ac:dyDescent="0.25">
      <c r="A38" s="33" t="s">
        <v>87</v>
      </c>
      <c r="B38" s="33">
        <v>5</v>
      </c>
      <c r="C38" s="33">
        <v>5</v>
      </c>
      <c r="D38" s="33">
        <v>3</v>
      </c>
      <c r="E38" s="33">
        <v>5</v>
      </c>
      <c r="F38" s="33">
        <v>5</v>
      </c>
    </row>
    <row r="39" spans="1:10" ht="15.75" customHeight="1" x14ac:dyDescent="0.3">
      <c r="A39" s="33" t="s">
        <v>88</v>
      </c>
      <c r="B39" s="33">
        <v>5</v>
      </c>
      <c r="C39" s="33">
        <v>4</v>
      </c>
      <c r="D39" s="33">
        <v>3</v>
      </c>
      <c r="E39" s="33">
        <v>5</v>
      </c>
      <c r="F39" s="33">
        <v>5</v>
      </c>
      <c r="I39" s="14" t="s">
        <v>37</v>
      </c>
      <c r="J39" s="15" t="s">
        <v>48</v>
      </c>
    </row>
    <row r="40" spans="1:10" ht="15.75" customHeight="1" x14ac:dyDescent="0.25">
      <c r="I40" s="16" t="s">
        <v>49</v>
      </c>
      <c r="J40" s="11">
        <v>5</v>
      </c>
    </row>
    <row r="41" spans="1:10" ht="15.75" customHeight="1" x14ac:dyDescent="0.25">
      <c r="A41" s="17" t="s">
        <v>52</v>
      </c>
      <c r="B41" s="18">
        <f>B30^F22 * C30^F23 * D30^F24  * E30^F25  * F30^F26</f>
        <v>3</v>
      </c>
      <c r="D41" s="17" t="s">
        <v>89</v>
      </c>
      <c r="E41" s="18">
        <f>B41/(B41+B42+B43+B44+B45+B46+B47+B48+B49+B50)</f>
        <v>8.8085164560875173E-2</v>
      </c>
      <c r="I41" s="16" t="s">
        <v>50</v>
      </c>
      <c r="J41" s="11">
        <v>4</v>
      </c>
    </row>
    <row r="42" spans="1:10" ht="15.75" customHeight="1" x14ac:dyDescent="0.25">
      <c r="A42" s="17" t="s">
        <v>53</v>
      </c>
      <c r="B42" s="18">
        <f>B31^F22 * C31^F23 * D31^F24  * E31^F25  * F31^F26</f>
        <v>2.2894284851066637</v>
      </c>
      <c r="D42" s="17" t="s">
        <v>90</v>
      </c>
      <c r="E42" s="18">
        <f>B42/(B41+B42+B43+B44+B45+B46+B47+B48+B49+B50)</f>
        <v>6.7221561620325207E-2</v>
      </c>
      <c r="I42" s="16" t="s">
        <v>51</v>
      </c>
      <c r="J42" s="11">
        <v>3</v>
      </c>
    </row>
    <row r="43" spans="1:10" ht="15.75" customHeight="1" x14ac:dyDescent="0.25">
      <c r="A43" s="17" t="s">
        <v>54</v>
      </c>
      <c r="B43" s="18">
        <f>B32^F22 * C32^F23 * D32^F24  * E32^F25  * F32^F26</f>
        <v>1.4422495703074085</v>
      </c>
      <c r="D43" s="17" t="s">
        <v>91</v>
      </c>
      <c r="E43" s="18">
        <f>B43/(B41+B42+B43+B44+B45+B46+B47+B48+B49+B50)</f>
        <v>4.2346930246126527E-2</v>
      </c>
      <c r="I43" s="16" t="s">
        <v>7</v>
      </c>
      <c r="J43" s="11">
        <v>2</v>
      </c>
    </row>
    <row r="44" spans="1:10" ht="15.75" customHeight="1" x14ac:dyDescent="0.25">
      <c r="A44" s="17" t="s">
        <v>55</v>
      </c>
      <c r="B44" s="18">
        <f>B33^F22 * C33^F23 * D33^F24  * E33^F25  * F33^F26</f>
        <v>3.168977161695818</v>
      </c>
      <c r="D44" s="17" t="s">
        <v>92</v>
      </c>
      <c r="E44" s="18">
        <f>B44/(B41+B42+B43+B44+B45+B46+B47+B48+B49+B50)</f>
        <v>9.3046624925877078E-2</v>
      </c>
      <c r="I44" s="16" t="s">
        <v>8</v>
      </c>
      <c r="J44" s="11">
        <v>1</v>
      </c>
    </row>
    <row r="45" spans="1:10" ht="15.75" customHeight="1" x14ac:dyDescent="0.25">
      <c r="A45" s="17" t="s">
        <v>56</v>
      </c>
      <c r="B45" s="18">
        <f>B34^F22 * C34^F23 * D34^F24  * E34^F25  * F34^F26</f>
        <v>3.8389424391548101</v>
      </c>
      <c r="D45" s="17" t="s">
        <v>93</v>
      </c>
      <c r="E45" s="18">
        <f>B45/(B41+B42+B43+B44+B45+B46+B47+B48+B49+B50)</f>
        <v>0.11271795883089299</v>
      </c>
    </row>
    <row r="46" spans="1:10" ht="15.75" customHeight="1" x14ac:dyDescent="0.25">
      <c r="A46" s="17" t="s">
        <v>57</v>
      </c>
      <c r="B46" s="18">
        <f>B35^F22 * C35^F23 * D35^F24  * E35^F25  * F35^F26</f>
        <v>3.6342411856642793</v>
      </c>
      <c r="D46" s="17" t="s">
        <v>94</v>
      </c>
      <c r="E46" s="18">
        <f>B46/(B41+B42+B43+B44+B45+B46+B47+B48+B49+B50)</f>
        <v>0.10670757763104938</v>
      </c>
    </row>
    <row r="47" spans="1:10" ht="15.75" customHeight="1" x14ac:dyDescent="0.25">
      <c r="A47" s="17" t="s">
        <v>58</v>
      </c>
      <c r="B47" s="18">
        <f>B36^F22 * C36^F23 * D36^F24  * E36^F25  * F36^F26</f>
        <v>3.364128324565935</v>
      </c>
      <c r="D47" s="17" t="s">
        <v>95</v>
      </c>
      <c r="E47" s="18">
        <f>B47/(B41+B42+B43+B44+B45+B46+B47+B48+B49+B50)</f>
        <v>9.8776599024430561E-2</v>
      </c>
    </row>
    <row r="48" spans="1:10" ht="15.75" customHeight="1" x14ac:dyDescent="0.25">
      <c r="A48" s="17" t="s">
        <v>59</v>
      </c>
      <c r="B48" s="18">
        <f>B37^F22 * C37^F23 * D37^F24  * E37^F25  * F37^F26</f>
        <v>4.2171633265087456</v>
      </c>
      <c r="D48" s="34" t="s">
        <v>96</v>
      </c>
      <c r="E48" s="18">
        <f>B48/(B41+B42+B43+B44+B45+B46+B47+B48+B49+B50)</f>
        <v>0.12382317519853686</v>
      </c>
    </row>
    <row r="49" spans="1:5" ht="15.75" customHeight="1" x14ac:dyDescent="0.25">
      <c r="A49" s="17" t="s">
        <v>60</v>
      </c>
      <c r="B49" s="18">
        <f>B38^F22 * C38^F23 * D38^F24  * E38^F25  * F38^F26</f>
        <v>4.6481199374939051</v>
      </c>
      <c r="D49" s="17" t="s">
        <v>97</v>
      </c>
      <c r="E49" s="18">
        <f>B49/(B41+B42+B43+B44+B45+B46+B47+B48+B49+B50)</f>
        <v>0.13647680319761182</v>
      </c>
    </row>
    <row r="50" spans="1:5" ht="15.75" customHeight="1" x14ac:dyDescent="0.25">
      <c r="A50" s="17" t="s">
        <v>61</v>
      </c>
      <c r="B50" s="18">
        <f>B39^F22 * C39^F23 * D39^F24  * E39^F25  * F39^F26</f>
        <v>4.4546980896157917</v>
      </c>
      <c r="D50" s="17" t="s">
        <v>98</v>
      </c>
      <c r="E50" s="18">
        <f>B50/(B41+B42+B43+B44+B45+B46+B47+B48+B49+B50)</f>
        <v>0.13079760476427443</v>
      </c>
    </row>
  </sheetData>
  <mergeCells count="1">
    <mergeCell ref="B28:F2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nya berupa jumlah penduduk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2023-10-31T04:28:46Z</dcterms:modified>
</cp:coreProperties>
</file>