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ha_a_dsft4\Megha_A_DSFT4_C1\Megha_A_DSFT4_C1_S2\"/>
    </mc:Choice>
  </mc:AlternateContent>
  <bookViews>
    <workbookView xWindow="480" yWindow="345" windowWidth="19875" windowHeight="7725" activeTab="5"/>
  </bookViews>
  <sheets>
    <sheet name="Sheet1" sheetId="1" r:id="rId1"/>
    <sheet name="Sheet2" sheetId="2" r:id="rId2"/>
    <sheet name="Sheet3" sheetId="3" r:id="rId3"/>
    <sheet name="Task 5" sheetId="4" r:id="rId4"/>
    <sheet name="Task 6" sheetId="5" r:id="rId5"/>
    <sheet name="Task 7" sheetId="6" r:id="rId6"/>
  </sheets>
  <definedNames>
    <definedName name="_xlnm._FilterDatabase" localSheetId="0" hidden="1">Sheet1!$B$1:$B$64</definedName>
  </definedNames>
  <calcPr calcId="152511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5"/>
  <c r="H3" i="5"/>
  <c r="G3" i="5"/>
  <c r="F3" i="5"/>
  <c r="E3" i="5"/>
  <c r="D3" i="5"/>
  <c r="I4" i="4"/>
  <c r="I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" i="4"/>
  <c r="J48" i="1" l="1"/>
  <c r="J38" i="2" l="1"/>
  <c r="E22" i="3" l="1"/>
  <c r="B22" i="3"/>
  <c r="E20" i="3"/>
  <c r="B20" i="3"/>
  <c r="B18" i="3"/>
  <c r="F18" i="3" l="1"/>
  <c r="E18" i="3"/>
  <c r="C18" i="3"/>
</calcChain>
</file>

<file path=xl/sharedStrings.xml><?xml version="1.0" encoding="utf-8"?>
<sst xmlns="http://schemas.openxmlformats.org/spreadsheetml/2006/main" count="313" uniqueCount="134">
  <si>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</si>
  <si>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</si>
  <si>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</si>
  <si>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</si>
  <si>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</si>
  <si>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</si>
  <si>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</si>
  <si>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</si>
  <si>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</si>
  <si>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</si>
  <si>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</si>
  <si>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</si>
  <si>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</si>
  <si>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</si>
  <si>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</si>
  <si>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</si>
  <si>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</si>
  <si>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</si>
  <si>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</si>
  <si>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</si>
  <si>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Adinew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</si>
  <si>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</si>
  <si>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</si>
  <si>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</si>
  <si>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</si>
  <si>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</si>
  <si>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</si>
  <si>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</si>
  <si>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</si>
  <si>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</si>
  <si>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</si>
  <si>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</si>
  <si>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</si>
  <si>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</si>
  <si>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</si>
  <si>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</si>
  <si>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</si>
  <si>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</si>
  <si>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</si>
  <si>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</si>
  <si>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</si>
  <si>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</si>
  <si>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</t>
  </si>
  <si>
    <t>K4578245</t>
  </si>
  <si>
    <t>Arjun Sing</t>
  </si>
  <si>
    <t>Shonda Leer</t>
  </si>
  <si>
    <t>China</t>
  </si>
  <si>
    <t>Brock Lee</t>
  </si>
  <si>
    <t>Maya Didas</t>
  </si>
  <si>
    <t>Rick O'Shea</t>
  </si>
  <si>
    <t>Pete Sariya</t>
  </si>
  <si>
    <t>Monty Carlo</t>
  </si>
  <si>
    <t>Sal Monella</t>
  </si>
  <si>
    <t>Sue Vaneer</t>
  </si>
  <si>
    <t>Cliff Hanger</t>
  </si>
  <si>
    <t>Barb Dwyer</t>
  </si>
  <si>
    <t>Terry Aki</t>
  </si>
  <si>
    <t>Kim Chang</t>
  </si>
  <si>
    <t>Robin Banks</t>
  </si>
  <si>
    <t>Jimmy Changa</t>
  </si>
  <si>
    <t>Barry Wine</t>
  </si>
  <si>
    <t>UAE</t>
  </si>
  <si>
    <t>Wilma Mumduya</t>
  </si>
  <si>
    <t>Buster Hyman</t>
  </si>
  <si>
    <t>Singapur</t>
  </si>
  <si>
    <t>Poppa Cherry</t>
  </si>
  <si>
    <t>Zack Lee</t>
  </si>
  <si>
    <t>Italy</t>
  </si>
  <si>
    <t>KK45268976</t>
  </si>
  <si>
    <t>Don Stairs</t>
  </si>
  <si>
    <t>KK45268977</t>
  </si>
  <si>
    <t>Saul T. Balls</t>
  </si>
  <si>
    <t>Iran</t>
  </si>
  <si>
    <t>KK45268978</t>
  </si>
  <si>
    <t>Peter Pants</t>
  </si>
  <si>
    <t>KK45268979</t>
  </si>
  <si>
    <t xml:space="preserve">Hal Appeno </t>
  </si>
  <si>
    <t>KK45268980</t>
  </si>
  <si>
    <t>Otto Matic</t>
  </si>
  <si>
    <t>KK45268981</t>
  </si>
  <si>
    <t>Moe Fugga</t>
  </si>
  <si>
    <t>KK45268982</t>
  </si>
  <si>
    <t>Thomas</t>
  </si>
  <si>
    <t>Bank</t>
  </si>
  <si>
    <t>USA</t>
  </si>
  <si>
    <t>Sam</t>
  </si>
  <si>
    <t>John</t>
  </si>
  <si>
    <t>Micheal</t>
  </si>
  <si>
    <r>
      <t>Harvard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(Massachusetts)</t>
    </r>
  </si>
  <si>
    <t>Dartmouth College (New Hampshire)</t>
  </si>
  <si>
    <t>Salary Received</t>
  </si>
  <si>
    <r>
      <t>Columbia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York)</t>
    </r>
  </si>
  <si>
    <r>
      <t>Cornell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York)</t>
    </r>
  </si>
  <si>
    <r>
      <t>Yale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(Connecticut)</t>
    </r>
  </si>
  <si>
    <r>
      <t>University</t>
    </r>
    <r>
      <rPr>
        <sz val="12"/>
        <color rgb="FF202124"/>
        <rFont val="Arial"/>
        <family val="2"/>
      </rPr>
      <t> of Pennsylvania (Pennsylvania)</t>
    </r>
  </si>
  <si>
    <r>
      <t>Princeton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Jersey)</t>
    </r>
  </si>
  <si>
    <r>
      <t>Brown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(Rhode Island)</t>
    </r>
  </si>
  <si>
    <t>Month</t>
  </si>
  <si>
    <t>Min (°C)</t>
  </si>
  <si>
    <t>Max (°C)</t>
  </si>
  <si>
    <t>Mean (°C)</t>
  </si>
  <si>
    <t>Min (°F)</t>
  </si>
  <si>
    <t>Max (°F)</t>
  </si>
  <si>
    <t>Mean (°F)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</si>
  <si>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</si>
  <si>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</si>
  <si>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</si>
  <si>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</si>
  <si>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</si>
  <si>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</si>
  <si>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</si>
  <si>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</si>
  <si>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</si>
  <si>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11.9, 33.8, 41, 47.3, 57.2, 62.6, 98.2, 66.2, 59, 49.1, 40.1, 35.6, 49.5</t>
  </si>
  <si>
    <t>October</t>
  </si>
  <si>
    <t>November</t>
  </si>
  <si>
    <t>December</t>
  </si>
  <si>
    <t>Year</t>
  </si>
  <si>
    <t>Harvard</t>
  </si>
  <si>
    <t>BOSTON</t>
  </si>
  <si>
    <t>Age fraction</t>
  </si>
  <si>
    <t>Grand Total</t>
  </si>
  <si>
    <t>Average of Package Offered</t>
  </si>
  <si>
    <t>Age Fraction</t>
  </si>
  <si>
    <t>Median</t>
  </si>
  <si>
    <t>Mode</t>
  </si>
  <si>
    <t>Q1</t>
  </si>
  <si>
    <t>Q3</t>
  </si>
  <si>
    <t>IQR</t>
  </si>
  <si>
    <t>UF</t>
  </si>
  <si>
    <t>LF</t>
  </si>
  <si>
    <t>Outliers</t>
  </si>
  <si>
    <t>Months</t>
  </si>
  <si>
    <t>Month in which max students got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</si>
</sst>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16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D5E5"/>
        <bgColor indexed="64"/>
      </patternFill>
    </fill>
    <fill>
      <patternFill patternType="solid">
        <fgColor rgb="FFEDF2F4"/>
        <bgColor indexed="64"/>
      </patternFill>
    </fill>
  </fills>
  <borders count="10">
    <border>
      <left/>
      <right/>
      <top/>
      <bottom/>
      <diagonal/>
    </border>
    <border>
      <left style="medium">
        <color rgb="FF000099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000099"/>
      </right>
      <top style="medium">
        <color rgb="FF000099"/>
      </top>
      <bottom style="medium">
        <color rgb="FF333333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666666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000099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000099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0000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3" fillId="4" borderId="0" xfId="0" applyFont="1" applyFill="1" applyAlignment="1">
      <alignment horizontal="left" vertical="center" wrapText="1" indent="1"/>
    </xf>
    <xf numFmtId="0" fontId="3" fillId="5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6" borderId="0" xfId="0" applyFont="1" applyFill="1" applyAlignment="1">
      <alignment horizontal="left" vertical="center" wrapText="1" indent="1"/>
    </xf>
    <xf numFmtId="0" fontId="3" fillId="7" borderId="0" xfId="0" applyFont="1" applyFill="1" applyAlignment="1">
      <alignment horizontal="left" vertical="center" wrapText="1" indent="1"/>
    </xf>
    <xf numFmtId="0" fontId="3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10" borderId="0" xfId="0" applyFont="1" applyFill="1" applyAlignment="1">
      <alignment horizontal="left" vertical="center" wrapText="1" inden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vertical="center" wrapText="1"/>
    </xf>
    <xf numFmtId="0" fontId="6" fillId="12" borderId="6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vertical="center" wrapText="1"/>
    </xf>
    <xf numFmtId="0" fontId="6" fillId="11" borderId="6" xfId="0" applyFont="1" applyFill="1" applyBorder="1" applyAlignment="1">
      <alignment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vertical="center" wrapText="1"/>
    </xf>
    <xf numFmtId="0" fontId="6" fillId="12" borderId="9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1" readingOrder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584.08425" createdVersion="5" refreshedVersion="5" minRefreshableVersion="3" recordCount="45">
  <cacheSource type="worksheet">
    <worksheetSource ref="A1:C46" sheet="Task 5"/>
  </cacheSource>
  <cacheFields count="4">
    <cacheField name="Date of Birth" numFmtId="14">
      <sharedItems containsSemiMixedTypes="0" containsNonDate="0" containsDate="1" containsString="0" minDate="1981-12-26T00:00:00" maxDate="1996-11-29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Age fraction" numFmtId="0">
      <sharedItems containsSemiMixedTypes="0" containsString="0" containsNumber="1" minValue="21.830555555555556" maxValue="38.019444444444446" count="45">
        <n v="28.833333333333332"/>
        <n v="30.65"/>
        <n v="27.494444444444444"/>
        <n v="31.022222222222222"/>
        <n v="29.824999999999999"/>
        <n v="27.597222222222221"/>
        <n v="23.094444444444445"/>
        <n v="28.433333333333334"/>
        <n v="25.283333333333335"/>
        <n v="33.516666666666666"/>
        <n v="28.141666666666666"/>
        <n v="30.030555555555555"/>
        <n v="27.030555555555555"/>
        <n v="28.544444444444444"/>
        <n v="28.047222222222221"/>
        <n v="27.602777777777778"/>
        <n v="24.45"/>
        <n v="28.43611111111111"/>
        <n v="30.583333333333332"/>
        <n v="23.527777777777779"/>
        <n v="25.35"/>
        <n v="23.788888888888888"/>
        <n v="24.380555555555556"/>
        <n v="22.105555555555554"/>
        <n v="34.105555555555554"/>
        <n v="25.886111111111113"/>
        <n v="21.85"/>
        <n v="21.93611111111111"/>
        <n v="22.047222222222221"/>
        <n v="21.830555555555556"/>
        <n v="25.472222222222221"/>
        <n v="38.019444444444446"/>
        <n v="25.419444444444444"/>
        <n v="25.558333333333334"/>
        <n v="23.044444444444444"/>
        <n v="22.758333333333333"/>
        <n v="32.825000000000003"/>
        <n v="24.930555555555557"/>
        <n v="22.761111111111113"/>
        <n v="25.327777777777779"/>
        <n v="24.274999999999999"/>
        <n v="26.097222222222221"/>
        <n v="25.080555555555556"/>
        <n v="32.575000000000003"/>
        <n v="31.805555555555557"/>
      </sharedItems>
    </cacheField>
    <cacheField name="Package Offered" numFmtId="164">
      <sharedItems containsSemiMixedTypes="0" containsString="0" containsNumber="1" containsInteger="1" minValue="10000" maxValue="2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d v="1990-02-25T00:00:00"/>
    <d v="2018-12-25T00:00:00"/>
    <x v="0"/>
    <n v="230000"/>
  </r>
  <r>
    <d v="1989-02-17T00:00:00"/>
    <d v="2019-10-11T00:00:00"/>
    <x v="1"/>
    <n v="40000"/>
  </r>
  <r>
    <d v="1991-07-21T00:00:00"/>
    <d v="2019-01-19T00:00:00"/>
    <x v="2"/>
    <n v="80000"/>
  </r>
  <r>
    <d v="1990-03-08T00:00:00"/>
    <d v="2021-03-16T00:00:00"/>
    <x v="3"/>
    <n v="45000"/>
  </r>
  <r>
    <d v="1989-09-01T00:00:00"/>
    <d v="2019-06-28T00:00:00"/>
    <x v="4"/>
    <n v="90000"/>
  </r>
  <r>
    <d v="1992-01-07T00:00:00"/>
    <d v="2019-08-12T00:00:00"/>
    <x v="5"/>
    <n v="89700"/>
  </r>
  <r>
    <d v="1995-06-06T00:00:00"/>
    <d v="2018-07-10T00:00:00"/>
    <x v="6"/>
    <n v="89700"/>
  </r>
  <r>
    <d v="1991-07-24T00:00:00"/>
    <d v="2019-12-30T00:00:00"/>
    <x v="7"/>
    <n v="89700"/>
  </r>
  <r>
    <d v="1993-06-06T00:00:00"/>
    <d v="2018-09-18T00:00:00"/>
    <x v="8"/>
    <n v="89700"/>
  </r>
  <r>
    <d v="1986-04-12T00:00:00"/>
    <d v="2019-10-18T00:00:00"/>
    <x v="9"/>
    <n v="80000"/>
  </r>
  <r>
    <d v="1991-07-01T00:00:00"/>
    <d v="2019-08-22T00:00:00"/>
    <x v="10"/>
    <n v="150000"/>
  </r>
  <r>
    <d v="1989-06-16T00:00:00"/>
    <d v="2019-06-27T00:00:00"/>
    <x v="11"/>
    <n v="150000"/>
  </r>
  <r>
    <d v="1991-09-03T00:00:00"/>
    <d v="2018-09-14T00:00:00"/>
    <x v="12"/>
    <n v="89700"/>
  </r>
  <r>
    <d v="1991-04-20T00:00:00"/>
    <d v="2019-11-06T00:00:00"/>
    <x v="13"/>
    <n v="85000"/>
  </r>
  <r>
    <d v="1990-12-04T00:00:00"/>
    <d v="2018-12-21T00:00:00"/>
    <x v="14"/>
    <n v="55000"/>
  </r>
  <r>
    <d v="1991-05-07T00:00:00"/>
    <d v="2018-12-14T00:00:00"/>
    <x v="15"/>
    <n v="45000"/>
  </r>
  <r>
    <d v="1994-08-14T00:00:00"/>
    <d v="2019-01-26T00:00:00"/>
    <x v="16"/>
    <n v="110000"/>
  </r>
  <r>
    <d v="1989-12-21T00:00:00"/>
    <d v="2018-05-28T00:00:00"/>
    <x v="17"/>
    <n v="80000"/>
  </r>
  <r>
    <d v="1987-12-01T00:00:00"/>
    <d v="2018-07-01T00:00:00"/>
    <x v="18"/>
    <n v="70000"/>
  </r>
  <r>
    <d v="1995-08-10T00:00:00"/>
    <d v="2019-02-20T00:00:00"/>
    <x v="19"/>
    <n v="65000"/>
  </r>
  <r>
    <d v="1994-09-25T00:00:00"/>
    <d v="2020-01-31T00:00:00"/>
    <x v="20"/>
    <n v="70000"/>
  </r>
  <r>
    <d v="1994-09-25T00:00:00"/>
    <d v="2018-07-09T00:00:00"/>
    <x v="21"/>
    <n v="45000"/>
  </r>
  <r>
    <d v="1994-02-18T00:00:00"/>
    <d v="2018-07-05T00:00:00"/>
    <x v="22"/>
    <n v="10000"/>
  </r>
  <r>
    <d v="1995-11-27T00:00:00"/>
    <d v="2018-01-05T00:00:00"/>
    <x v="23"/>
    <n v="130000"/>
  </r>
  <r>
    <d v="1985-06-23T00:00:00"/>
    <d v="2019-07-31T00:00:00"/>
    <x v="24"/>
    <n v="130000"/>
  </r>
  <r>
    <d v="1993-01-08T00:00:00"/>
    <d v="2018-11-27T00:00:00"/>
    <x v="25"/>
    <n v="140000"/>
  </r>
  <r>
    <d v="1996-03-10T00:00:00"/>
    <d v="2018-01-16T00:00:00"/>
    <x v="26"/>
    <n v="45000"/>
  </r>
  <r>
    <d v="1996-05-17T00:00:00"/>
    <d v="2018-04-24T00:00:00"/>
    <x v="27"/>
    <n v="89700"/>
  </r>
  <r>
    <d v="1996-04-12T00:00:00"/>
    <d v="2018-04-29T00:00:00"/>
    <x v="28"/>
    <n v="150000"/>
  </r>
  <r>
    <d v="1996-11-28T00:00:00"/>
    <d v="2018-09-27T00:00:00"/>
    <x v="29"/>
    <n v="85000"/>
  </r>
  <r>
    <d v="1993-03-05T00:00:00"/>
    <d v="2018-08-25T00:00:00"/>
    <x v="30"/>
    <n v="60000"/>
  </r>
  <r>
    <d v="1981-12-26T00:00:00"/>
    <d v="2020-01-03T00:00:00"/>
    <x v="31"/>
    <n v="50000"/>
  </r>
  <r>
    <d v="1994-11-10T00:00:00"/>
    <d v="2020-04-11T00:00:00"/>
    <x v="32"/>
    <n v="89000"/>
  </r>
  <r>
    <d v="1994-02-10T00:00:00"/>
    <d v="2019-09-01T00:00:00"/>
    <x v="33"/>
    <n v="55000"/>
  </r>
  <r>
    <d v="1996-10-02T00:00:00"/>
    <d v="2019-10-18T00:00:00"/>
    <x v="34"/>
    <n v="45000"/>
  </r>
  <r>
    <d v="1996-08-01T00:00:00"/>
    <d v="2019-05-04T00:00:00"/>
    <x v="35"/>
    <n v="40000"/>
  </r>
  <r>
    <d v="1986-04-29T00:00:00"/>
    <d v="2019-02-26T00:00:00"/>
    <x v="36"/>
    <n v="55000"/>
  </r>
  <r>
    <d v="1994-08-30T00:00:00"/>
    <d v="2019-08-05T00:00:00"/>
    <x v="37"/>
    <n v="50000"/>
  </r>
  <r>
    <d v="1996-02-18T00:00:00"/>
    <d v="2018-11-22T00:00:00"/>
    <x v="38"/>
    <n v="50000"/>
  </r>
  <r>
    <d v="1995-10-17T00:00:00"/>
    <d v="2021-02-15T00:00:00"/>
    <x v="39"/>
    <n v="80000"/>
  </r>
  <r>
    <d v="1994-07-15T00:00:00"/>
    <d v="2018-10-24T00:00:00"/>
    <x v="40"/>
    <n v="89700"/>
  </r>
  <r>
    <d v="1995-02-10T00:00:00"/>
    <d v="2021-03-15T00:00:00"/>
    <x v="41"/>
    <n v="40000"/>
  </r>
  <r>
    <d v="1993-11-20T00:00:00"/>
    <d v="2018-12-19T00:00:00"/>
    <x v="42"/>
    <n v="45000"/>
  </r>
  <r>
    <d v="1988-08-11T00:00:00"/>
    <d v="2021-03-08T00:00:00"/>
    <x v="43"/>
    <n v="50000"/>
  </r>
  <r>
    <d v="1988-03-01T00:00:00"/>
    <d v="2019-12-21T00:00:00"/>
    <x v="44"/>
    <n v="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ge Fraction">
  <location ref="G3:H19" firstHeaderRow="1" firstDataRow="1" firstDataCol="1"/>
  <pivotFields count="4">
    <pivotField numFmtId="14" showAll="0"/>
    <pivotField numFmtId="14" showAll="0"/>
    <pivotField axis="axisRow" showAll="0" sortType="descending">
      <items count="46">
        <item x="31"/>
        <item x="24"/>
        <item x="9"/>
        <item x="36"/>
        <item h="1" x="43"/>
        <item x="44"/>
        <item h="1" x="3"/>
        <item x="1"/>
        <item h="1" x="18"/>
        <item h="1" x="11"/>
        <item x="4"/>
        <item x="0"/>
        <item h="1" x="13"/>
        <item h="1" x="17"/>
        <item h="1" x="7"/>
        <item h="1" x="10"/>
        <item h="1" x="14"/>
        <item x="15"/>
        <item h="1" x="5"/>
        <item h="1" x="2"/>
        <item h="1" x="12"/>
        <item x="41"/>
        <item x="25"/>
        <item h="1" x="33"/>
        <item h="1" x="30"/>
        <item h="1" x="32"/>
        <item h="1" x="20"/>
        <item h="1" x="39"/>
        <item h="1" x="8"/>
        <item h="1" x="42"/>
        <item x="37"/>
        <item h="1" x="16"/>
        <item h="1" x="22"/>
        <item h="1" x="40"/>
        <item x="21"/>
        <item h="1" x="19"/>
        <item h="1" x="6"/>
        <item h="1" x="34"/>
        <item x="38"/>
        <item h="1" x="35"/>
        <item h="1" x="23"/>
        <item h="1" x="28"/>
        <item x="27"/>
        <item h="1" x="26"/>
        <item h="1" x="29"/>
        <item t="default"/>
      </items>
    </pivotField>
    <pivotField dataField="1" numFmtId="164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10"/>
    </i>
    <i>
      <x v="11"/>
    </i>
    <i>
      <x v="17"/>
    </i>
    <i>
      <x v="21"/>
    </i>
    <i>
      <x v="22"/>
    </i>
    <i>
      <x v="30"/>
    </i>
    <i>
      <x v="34"/>
    </i>
    <i>
      <x v="38"/>
    </i>
    <i>
      <x v="42"/>
    </i>
    <i t="grand">
      <x/>
    </i>
  </rowItems>
  <colItems count="1">
    <i/>
  </colItems>
  <dataFields count="1">
    <dataField name="Average of Package Offered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D1" workbookViewId="0">
      <selection activeCell="K1" sqref="K1:K1048576"/>
    </sheetView>
  </sheetViews>
  <sheetFormatPr defaultRowHeight="15"/>
  <cols>
    <col min="1" max="1" width="22.5703125" customWidth="1"/>
    <col min="2" max="2" width="28.5703125" customWidth="1"/>
    <col min="3" max="3" width="22.42578125" customWidth="1"/>
    <col min="4" max="4" width="29.7109375" customWidth="1"/>
    <col min="5" max="5" width="23.140625" customWidth="1"/>
    <col min="6" max="6" width="22.28515625" customWidth="1"/>
    <col min="7" max="7" width="21.85546875" customWidth="1"/>
    <col min="8" max="10" width="13.85546875" style="4" customWidth="1"/>
    <col min="11" max="11" width="15.140625" customWidth="1"/>
  </cols>
  <sheetData>
    <row r="1" spans="1:11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29">
        <v>32929</v>
      </c>
      <c r="J2" s="29">
        <v>42463</v>
      </c>
      <c r="K2" s="28">
        <v>43459</v>
      </c>
    </row>
    <row r="3" spans="1:11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29">
        <v>32556</v>
      </c>
      <c r="J3" s="29">
        <v>42833</v>
      </c>
      <c r="K3" s="28">
        <v>43749</v>
      </c>
    </row>
    <row r="4" spans="1:11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29">
        <v>33440</v>
      </c>
      <c r="J4" s="29">
        <v>42811</v>
      </c>
      <c r="K4" s="28">
        <v>43484</v>
      </c>
    </row>
    <row r="5" spans="1:11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29">
        <v>32940</v>
      </c>
      <c r="J5" s="29">
        <v>42443</v>
      </c>
      <c r="K5" s="28">
        <v>44271</v>
      </c>
    </row>
    <row r="6" spans="1:11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29">
        <v>32752</v>
      </c>
      <c r="J6" s="29">
        <v>42809</v>
      </c>
      <c r="K6" s="28">
        <v>43644</v>
      </c>
    </row>
    <row r="7" spans="1:11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29">
        <v>33610</v>
      </c>
      <c r="J7" s="29">
        <v>42795</v>
      </c>
      <c r="K7" s="28">
        <v>43689</v>
      </c>
    </row>
    <row r="8" spans="1:11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29">
        <v>34856</v>
      </c>
      <c r="J8" s="29">
        <v>42434</v>
      </c>
      <c r="K8" s="28">
        <v>43291</v>
      </c>
    </row>
    <row r="9" spans="1:11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29">
        <v>33443</v>
      </c>
      <c r="J9" s="29">
        <v>42806</v>
      </c>
      <c r="K9" s="28">
        <v>43829</v>
      </c>
    </row>
    <row r="10" spans="1:11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29">
        <v>34126</v>
      </c>
      <c r="J10" s="29">
        <v>42799</v>
      </c>
      <c r="K10" s="28">
        <v>43361</v>
      </c>
    </row>
    <row r="11" spans="1:11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29">
        <v>31514</v>
      </c>
      <c r="J11" s="29">
        <v>42483</v>
      </c>
      <c r="K11" s="28">
        <v>43756</v>
      </c>
    </row>
    <row r="12" spans="1:11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29">
        <v>33420</v>
      </c>
      <c r="J12" s="29">
        <v>42801</v>
      </c>
      <c r="K12" s="28">
        <v>43699</v>
      </c>
    </row>
    <row r="13" spans="1:11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29">
        <v>32675</v>
      </c>
      <c r="J13" s="29">
        <v>42854</v>
      </c>
      <c r="K13" s="28">
        <v>43643</v>
      </c>
    </row>
    <row r="14" spans="1:11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29">
        <v>33484</v>
      </c>
      <c r="J14" s="29">
        <v>42487</v>
      </c>
      <c r="K14" s="28">
        <v>43357</v>
      </c>
    </row>
    <row r="15" spans="1:11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29">
        <v>33348</v>
      </c>
      <c r="J15" s="29">
        <v>42806</v>
      </c>
      <c r="K15" s="28">
        <v>43775</v>
      </c>
    </row>
    <row r="16" spans="1:11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29">
        <v>33211</v>
      </c>
      <c r="J16" s="29">
        <v>42470</v>
      </c>
      <c r="K16" s="28">
        <v>43455</v>
      </c>
    </row>
    <row r="17" spans="1:14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29">
        <v>33365</v>
      </c>
      <c r="J17" s="29">
        <v>42442</v>
      </c>
      <c r="K17" s="28">
        <v>43448</v>
      </c>
      <c r="N17" s="5"/>
    </row>
    <row r="18" spans="1:14">
      <c r="A18" t="s">
        <v>48</v>
      </c>
      <c r="B18" t="s">
        <v>17</v>
      </c>
      <c r="C18" s="6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29">
        <v>34560</v>
      </c>
      <c r="J18" s="29">
        <v>42839</v>
      </c>
      <c r="K18" s="28">
        <v>43491</v>
      </c>
    </row>
    <row r="19" spans="1:14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29">
        <v>32863</v>
      </c>
      <c r="J19" s="29">
        <v>42446</v>
      </c>
      <c r="K19" s="28">
        <v>43248</v>
      </c>
    </row>
    <row r="20" spans="1:14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29">
        <v>32112</v>
      </c>
      <c r="J20" s="29">
        <v>42472</v>
      </c>
      <c r="K20" s="28">
        <v>43282</v>
      </c>
    </row>
    <row r="21" spans="1:14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29">
        <v>34921</v>
      </c>
      <c r="J21" s="29">
        <v>42814</v>
      </c>
      <c r="K21" s="28">
        <v>43516</v>
      </c>
    </row>
    <row r="22" spans="1:14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29">
        <v>34602</v>
      </c>
      <c r="J22" s="29">
        <v>42802</v>
      </c>
      <c r="K22" s="28">
        <v>43861</v>
      </c>
    </row>
    <row r="23" spans="1:14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29">
        <v>34602</v>
      </c>
      <c r="J23" s="29">
        <v>42470</v>
      </c>
      <c r="K23" s="28">
        <v>43290</v>
      </c>
    </row>
    <row r="24" spans="1:14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29">
        <v>34383</v>
      </c>
      <c r="J24" s="29">
        <v>42842</v>
      </c>
      <c r="K24" s="28">
        <v>43286</v>
      </c>
    </row>
    <row r="25" spans="1:14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29">
        <v>35030</v>
      </c>
      <c r="J25" s="29">
        <v>42433</v>
      </c>
      <c r="K25" s="28">
        <v>43105</v>
      </c>
    </row>
    <row r="26" spans="1:14">
      <c r="A26" t="s">
        <v>56</v>
      </c>
      <c r="B26" t="s">
        <v>12</v>
      </c>
      <c r="C26" s="2">
        <v>130000</v>
      </c>
      <c r="D26" t="s">
        <v>22</v>
      </c>
      <c r="E26" t="s">
        <v>14</v>
      </c>
      <c r="F26">
        <v>10</v>
      </c>
      <c r="G26" t="s">
        <v>22</v>
      </c>
      <c r="H26" s="4">
        <v>888856136</v>
      </c>
      <c r="I26" s="29">
        <v>31221</v>
      </c>
      <c r="J26" s="29">
        <v>42856</v>
      </c>
      <c r="K26" s="28">
        <v>43677</v>
      </c>
    </row>
    <row r="27" spans="1:14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29">
        <v>33977</v>
      </c>
      <c r="J27" s="29">
        <v>42802</v>
      </c>
      <c r="K27" s="28">
        <v>43431</v>
      </c>
    </row>
    <row r="28" spans="1:14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29">
        <v>35134</v>
      </c>
      <c r="J28" s="29">
        <v>42464</v>
      </c>
      <c r="K28" s="28">
        <v>43116</v>
      </c>
    </row>
    <row r="29" spans="1:14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29">
        <v>35202</v>
      </c>
      <c r="J29" s="29">
        <v>42453</v>
      </c>
      <c r="K29" s="28">
        <v>43214</v>
      </c>
    </row>
    <row r="30" spans="1:14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29">
        <v>35167</v>
      </c>
      <c r="J30" s="29">
        <v>42460</v>
      </c>
      <c r="K30" s="28">
        <v>43219</v>
      </c>
    </row>
    <row r="31" spans="1:14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29">
        <v>35397</v>
      </c>
      <c r="J31" s="29">
        <v>42436</v>
      </c>
      <c r="K31" s="28">
        <v>43370</v>
      </c>
    </row>
    <row r="32" spans="1:14">
      <c r="A32" t="s">
        <v>63</v>
      </c>
      <c r="B32" t="s">
        <v>21</v>
      </c>
      <c r="C32" s="2">
        <v>60000</v>
      </c>
      <c r="D32" t="s">
        <v>13</v>
      </c>
      <c r="E32" t="s">
        <v>64</v>
      </c>
      <c r="F32">
        <v>5</v>
      </c>
      <c r="G32" t="s">
        <v>22</v>
      </c>
      <c r="H32" s="4">
        <v>888856142</v>
      </c>
      <c r="I32" s="29">
        <v>34033</v>
      </c>
      <c r="J32" s="29">
        <v>42435</v>
      </c>
      <c r="K32" s="28">
        <v>43337</v>
      </c>
    </row>
    <row r="33" spans="1:11">
      <c r="A33" t="s">
        <v>65</v>
      </c>
      <c r="B33" t="s">
        <v>17</v>
      </c>
      <c r="C33" s="2">
        <v>50000</v>
      </c>
      <c r="D33" t="s">
        <v>13</v>
      </c>
      <c r="E33" t="s">
        <v>64</v>
      </c>
      <c r="F33">
        <v>12</v>
      </c>
      <c r="G33" t="s">
        <v>22</v>
      </c>
      <c r="H33" s="4">
        <v>888856143</v>
      </c>
      <c r="I33" s="29">
        <v>29946</v>
      </c>
      <c r="J33" s="29">
        <v>42824</v>
      </c>
      <c r="K33" s="28">
        <v>43833</v>
      </c>
    </row>
    <row r="34" spans="1:11">
      <c r="A34" t="s">
        <v>66</v>
      </c>
      <c r="B34" t="s">
        <v>17</v>
      </c>
      <c r="C34" s="2">
        <v>89000</v>
      </c>
      <c r="D34" t="s">
        <v>13</v>
      </c>
      <c r="E34" t="s">
        <v>67</v>
      </c>
      <c r="F34">
        <v>5</v>
      </c>
      <c r="G34" t="s">
        <v>22</v>
      </c>
      <c r="H34" s="4" t="s">
        <v>68</v>
      </c>
      <c r="I34" s="29">
        <v>34648</v>
      </c>
      <c r="J34" s="29">
        <v>42807</v>
      </c>
      <c r="K34" s="28">
        <v>43932</v>
      </c>
    </row>
    <row r="35" spans="1:11">
      <c r="A35" t="s">
        <v>69</v>
      </c>
      <c r="B35" t="s">
        <v>17</v>
      </c>
      <c r="C35" s="2">
        <v>55000</v>
      </c>
      <c r="D35" t="s">
        <v>13</v>
      </c>
      <c r="E35" t="s">
        <v>67</v>
      </c>
      <c r="F35">
        <v>5</v>
      </c>
      <c r="G35" t="s">
        <v>22</v>
      </c>
      <c r="H35" s="4" t="s">
        <v>70</v>
      </c>
      <c r="I35" s="29">
        <v>34375</v>
      </c>
      <c r="J35" s="29">
        <v>42809</v>
      </c>
      <c r="K35" s="28">
        <v>43709</v>
      </c>
    </row>
    <row r="36" spans="1:11">
      <c r="A36" t="s">
        <v>71</v>
      </c>
      <c r="B36" t="s">
        <v>21</v>
      </c>
      <c r="C36" s="2">
        <v>45000</v>
      </c>
      <c r="D36" t="s">
        <v>13</v>
      </c>
      <c r="E36" t="s">
        <v>72</v>
      </c>
      <c r="F36">
        <v>2</v>
      </c>
      <c r="G36" t="s">
        <v>22</v>
      </c>
      <c r="H36" s="4" t="s">
        <v>73</v>
      </c>
      <c r="I36" s="29">
        <v>35340</v>
      </c>
      <c r="J36" s="29">
        <v>42842</v>
      </c>
      <c r="K36" s="28">
        <v>43756</v>
      </c>
    </row>
    <row r="37" spans="1:11">
      <c r="A37" t="s">
        <v>74</v>
      </c>
      <c r="B37" t="s">
        <v>21</v>
      </c>
      <c r="C37" s="2">
        <v>40000</v>
      </c>
      <c r="D37" t="s">
        <v>13</v>
      </c>
      <c r="E37" t="s">
        <v>72</v>
      </c>
      <c r="F37">
        <v>2</v>
      </c>
      <c r="G37" t="s">
        <v>13</v>
      </c>
      <c r="H37" s="4" t="s">
        <v>75</v>
      </c>
      <c r="I37" s="29">
        <v>35278</v>
      </c>
      <c r="J37" s="29">
        <v>42848</v>
      </c>
      <c r="K37" s="28">
        <v>43589</v>
      </c>
    </row>
    <row r="38" spans="1:11">
      <c r="A38" t="s">
        <v>76</v>
      </c>
      <c r="B38" t="s">
        <v>21</v>
      </c>
      <c r="C38" s="2">
        <v>55000</v>
      </c>
      <c r="D38" t="s">
        <v>13</v>
      </c>
      <c r="E38" t="s">
        <v>72</v>
      </c>
      <c r="F38">
        <v>4</v>
      </c>
      <c r="G38" t="s">
        <v>13</v>
      </c>
      <c r="H38" s="4" t="s">
        <v>77</v>
      </c>
      <c r="I38" s="29">
        <v>31531</v>
      </c>
      <c r="J38" s="29">
        <v>42803</v>
      </c>
      <c r="K38" s="28">
        <v>43522</v>
      </c>
    </row>
    <row r="39" spans="1:11">
      <c r="A39" t="s">
        <v>78</v>
      </c>
      <c r="B39" t="s">
        <v>21</v>
      </c>
      <c r="C39" s="2">
        <v>50000</v>
      </c>
      <c r="D39" t="s">
        <v>13</v>
      </c>
      <c r="E39" t="s">
        <v>61</v>
      </c>
      <c r="F39">
        <v>3</v>
      </c>
      <c r="G39" t="s">
        <v>13</v>
      </c>
      <c r="H39" s="4" t="s">
        <v>79</v>
      </c>
      <c r="I39" s="29">
        <v>34576</v>
      </c>
      <c r="J39" s="29">
        <v>42832</v>
      </c>
      <c r="K39" s="28">
        <v>43682</v>
      </c>
    </row>
    <row r="40" spans="1:11">
      <c r="A40" t="s">
        <v>80</v>
      </c>
      <c r="B40" t="s">
        <v>21</v>
      </c>
      <c r="C40" s="2">
        <v>50000</v>
      </c>
      <c r="D40" t="s">
        <v>13</v>
      </c>
      <c r="E40" t="s">
        <v>67</v>
      </c>
      <c r="F40">
        <v>2</v>
      </c>
      <c r="G40" t="s">
        <v>13</v>
      </c>
      <c r="H40" s="4" t="s">
        <v>81</v>
      </c>
      <c r="I40" s="29">
        <v>35113</v>
      </c>
      <c r="J40" s="29">
        <v>42472</v>
      </c>
      <c r="K40" s="28">
        <v>43426</v>
      </c>
    </row>
    <row r="41" spans="1:11">
      <c r="A41" t="s">
        <v>82</v>
      </c>
      <c r="B41" t="s">
        <v>12</v>
      </c>
      <c r="C41" s="2">
        <v>80000</v>
      </c>
      <c r="D41" t="s">
        <v>83</v>
      </c>
      <c r="E41" t="s">
        <v>84</v>
      </c>
      <c r="I41" s="29">
        <v>34989</v>
      </c>
      <c r="J41" s="29">
        <v>42819</v>
      </c>
      <c r="K41" s="28">
        <v>44242</v>
      </c>
    </row>
    <row r="42" spans="1:11">
      <c r="A42" t="s">
        <v>85</v>
      </c>
      <c r="B42" t="s">
        <v>12</v>
      </c>
      <c r="C42" s="2">
        <v>89700</v>
      </c>
      <c r="D42" t="s">
        <v>83</v>
      </c>
      <c r="E42" t="s">
        <v>84</v>
      </c>
      <c r="I42" s="29">
        <v>34530</v>
      </c>
      <c r="J42" s="29">
        <v>42433</v>
      </c>
      <c r="K42" s="28">
        <v>43397</v>
      </c>
    </row>
    <row r="43" spans="1:11">
      <c r="A43" t="s">
        <v>86</v>
      </c>
      <c r="B43" t="s">
        <v>12</v>
      </c>
      <c r="C43" s="2">
        <v>40000</v>
      </c>
      <c r="D43" t="s">
        <v>83</v>
      </c>
      <c r="E43" t="s">
        <v>84</v>
      </c>
      <c r="I43" s="29">
        <v>34740</v>
      </c>
      <c r="J43" s="29">
        <v>42436</v>
      </c>
      <c r="K43" s="28">
        <v>44270</v>
      </c>
    </row>
    <row r="44" spans="1:11">
      <c r="C44" s="6">
        <v>45000</v>
      </c>
      <c r="I44" s="29">
        <v>34293</v>
      </c>
      <c r="J44" s="29">
        <v>42453</v>
      </c>
      <c r="K44" s="28">
        <v>43453</v>
      </c>
    </row>
    <row r="45" spans="1:11">
      <c r="C45" s="6">
        <v>50000</v>
      </c>
      <c r="I45" s="29">
        <v>32366</v>
      </c>
      <c r="J45" s="29">
        <v>42482</v>
      </c>
      <c r="K45" s="28">
        <v>44263</v>
      </c>
    </row>
    <row r="46" spans="1:11">
      <c r="A46" t="s">
        <v>87</v>
      </c>
      <c r="B46" t="s">
        <v>17</v>
      </c>
      <c r="C46" s="2">
        <v>80000</v>
      </c>
      <c r="D46" t="s">
        <v>83</v>
      </c>
      <c r="E46" t="s">
        <v>67</v>
      </c>
      <c r="F46">
        <v>3</v>
      </c>
      <c r="G46" t="s">
        <v>22</v>
      </c>
      <c r="H46" s="4" t="s">
        <v>68</v>
      </c>
      <c r="I46" s="29">
        <v>32203</v>
      </c>
      <c r="J46" s="29">
        <v>42830</v>
      </c>
      <c r="K46" s="28">
        <v>43820</v>
      </c>
    </row>
    <row r="47" spans="1:11">
      <c r="C47" s="6"/>
    </row>
    <row r="48" spans="1:11">
      <c r="J48" s="29">
        <f>MODE(J2:J46)</f>
        <v>42809</v>
      </c>
    </row>
    <row r="50" spans="3:6">
      <c r="D50" s="2"/>
    </row>
    <row r="51" spans="3:6">
      <c r="C51" s="6"/>
      <c r="D51" s="2"/>
      <c r="F51" s="2"/>
    </row>
    <row r="52" spans="3:6">
      <c r="C52" s="6"/>
      <c r="D52" s="2"/>
      <c r="F52" s="2"/>
    </row>
    <row r="53" spans="3:6">
      <c r="D53" s="2"/>
      <c r="F53" s="2"/>
    </row>
    <row r="54" spans="3:6">
      <c r="D54" s="2"/>
      <c r="F54" s="2"/>
    </row>
    <row r="55" spans="3:6">
      <c r="D55" s="2"/>
      <c r="F55" s="2"/>
    </row>
    <row r="56" spans="3:6">
      <c r="D56" s="2"/>
      <c r="F56" s="2"/>
    </row>
    <row r="57" spans="3:6">
      <c r="D57" s="6"/>
      <c r="F57" s="2"/>
    </row>
    <row r="58" spans="3:6">
      <c r="D58" s="2"/>
      <c r="F58" s="2"/>
    </row>
    <row r="59" spans="3:6">
      <c r="D59" s="2"/>
      <c r="F59" s="2"/>
    </row>
    <row r="60" spans="3:6">
      <c r="D60" s="2"/>
      <c r="F60" s="2"/>
    </row>
    <row r="61" spans="3:6">
      <c r="D61" s="2"/>
      <c r="F61" s="2"/>
    </row>
    <row r="62" spans="3:6">
      <c r="D62" s="2"/>
      <c r="F62" s="2"/>
    </row>
    <row r="63" spans="3:6">
      <c r="D63" s="2"/>
      <c r="F63" s="2"/>
    </row>
    <row r="64" spans="3:6">
      <c r="C64" s="6"/>
      <c r="F6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J39" sqref="J39"/>
    </sheetView>
  </sheetViews>
  <sheetFormatPr defaultRowHeight="15"/>
  <cols>
    <col min="1" max="1" width="60.28515625" customWidth="1"/>
    <col min="2" max="2" width="12.42578125" customWidth="1"/>
    <col min="10" max="10" width="12" customWidth="1"/>
    <col min="11" max="11" width="11.28515625" customWidth="1"/>
  </cols>
  <sheetData>
    <row r="1" spans="1:11" ht="20.100000000000001" customHeight="1"/>
    <row r="2" spans="1:11" ht="20.100000000000001" customHeight="1">
      <c r="A2" s="10" t="s">
        <v>88</v>
      </c>
    </row>
    <row r="3" spans="1:11" ht="27" customHeight="1">
      <c r="A3" s="12" t="s">
        <v>89</v>
      </c>
      <c r="J3" s="1" t="s">
        <v>1</v>
      </c>
      <c r="K3" s="1" t="s">
        <v>90</v>
      </c>
    </row>
    <row r="4" spans="1:11" ht="20.100000000000001" customHeight="1">
      <c r="A4" s="8" t="s">
        <v>91</v>
      </c>
      <c r="J4" t="s">
        <v>12</v>
      </c>
      <c r="K4" s="2">
        <v>40000</v>
      </c>
    </row>
    <row r="5" spans="1:11" ht="20.100000000000001" customHeight="1">
      <c r="A5" s="14" t="s">
        <v>92</v>
      </c>
      <c r="J5" t="s">
        <v>12</v>
      </c>
      <c r="K5" s="2">
        <v>45000</v>
      </c>
    </row>
    <row r="6" spans="1:11" ht="20.100000000000001" customHeight="1">
      <c r="A6" s="9" t="s">
        <v>93</v>
      </c>
      <c r="J6" t="s">
        <v>12</v>
      </c>
      <c r="K6" s="2">
        <v>80000</v>
      </c>
    </row>
    <row r="7" spans="1:11" ht="20.100000000000001" customHeight="1">
      <c r="A7" s="13" t="s">
        <v>94</v>
      </c>
      <c r="J7" t="s">
        <v>12</v>
      </c>
      <c r="K7" s="2">
        <v>80000</v>
      </c>
    </row>
    <row r="8" spans="1:11" ht="20.100000000000001" customHeight="1">
      <c r="A8" s="11" t="s">
        <v>95</v>
      </c>
      <c r="J8" t="s">
        <v>12</v>
      </c>
      <c r="K8" s="2">
        <v>89700</v>
      </c>
    </row>
    <row r="9" spans="1:11" ht="15.75">
      <c r="A9" s="7" t="s">
        <v>96</v>
      </c>
      <c r="J9" t="s">
        <v>12</v>
      </c>
      <c r="K9" s="2">
        <v>89700</v>
      </c>
    </row>
    <row r="10" spans="1:11">
      <c r="J10" t="s">
        <v>12</v>
      </c>
      <c r="K10" s="2">
        <v>89700</v>
      </c>
    </row>
    <row r="11" spans="1:11" ht="15.75" thickBot="1">
      <c r="J11" t="s">
        <v>12</v>
      </c>
      <c r="K11" s="2">
        <v>89700</v>
      </c>
    </row>
    <row r="12" spans="1:11" ht="29.25" thickBot="1">
      <c r="B12" s="15" t="s">
        <v>97</v>
      </c>
      <c r="C12" s="16" t="s">
        <v>98</v>
      </c>
      <c r="D12" s="16" t="s">
        <v>99</v>
      </c>
      <c r="E12" s="16" t="s">
        <v>100</v>
      </c>
      <c r="F12" s="16" t="s">
        <v>101</v>
      </c>
      <c r="G12" s="16" t="s">
        <v>102</v>
      </c>
      <c r="H12" s="17" t="s">
        <v>103</v>
      </c>
      <c r="J12" t="s">
        <v>12</v>
      </c>
      <c r="K12" s="2">
        <v>130000</v>
      </c>
    </row>
    <row r="13" spans="1:11" ht="15.75" thickBot="1">
      <c r="B13" s="18" t="s">
        <v>104</v>
      </c>
      <c r="C13" s="19">
        <v>-2</v>
      </c>
      <c r="D13" s="19">
        <v>3</v>
      </c>
      <c r="E13" s="19">
        <v>0.5</v>
      </c>
      <c r="F13" s="19">
        <v>28</v>
      </c>
      <c r="G13" s="19">
        <v>37</v>
      </c>
      <c r="H13" s="20">
        <v>32.9</v>
      </c>
      <c r="J13" t="s">
        <v>12</v>
      </c>
      <c r="K13" s="2">
        <v>130000</v>
      </c>
    </row>
    <row r="14" spans="1:11" ht="15.75" thickBot="1">
      <c r="B14" s="21" t="s">
        <v>105</v>
      </c>
      <c r="C14" s="22">
        <v>-2</v>
      </c>
      <c r="D14" s="22">
        <v>4</v>
      </c>
      <c r="E14" s="22">
        <v>1</v>
      </c>
      <c r="F14" s="22">
        <v>28</v>
      </c>
      <c r="G14" s="22">
        <v>39</v>
      </c>
      <c r="H14" s="23">
        <v>33.799999999999997</v>
      </c>
      <c r="J14" t="s">
        <v>12</v>
      </c>
      <c r="K14" s="2">
        <v>140000</v>
      </c>
    </row>
    <row r="15" spans="1:11" ht="15.75" thickBot="1">
      <c r="B15" s="18" t="s">
        <v>106</v>
      </c>
      <c r="C15" s="19">
        <v>1</v>
      </c>
      <c r="D15" s="19">
        <v>9</v>
      </c>
      <c r="E15" s="19">
        <v>5</v>
      </c>
      <c r="F15" s="19">
        <v>34</v>
      </c>
      <c r="G15" s="19">
        <v>48</v>
      </c>
      <c r="H15" s="20">
        <v>41</v>
      </c>
      <c r="J15" t="s">
        <v>12</v>
      </c>
      <c r="K15" s="2">
        <v>150000</v>
      </c>
    </row>
    <row r="16" spans="1:11" ht="15.75" thickBot="1">
      <c r="B16" s="21" t="s">
        <v>107</v>
      </c>
      <c r="C16" s="22">
        <v>4</v>
      </c>
      <c r="D16" s="22">
        <v>13</v>
      </c>
      <c r="E16" s="22">
        <v>8.5</v>
      </c>
      <c r="F16" s="22">
        <v>39</v>
      </c>
      <c r="G16" s="22">
        <v>55</v>
      </c>
      <c r="H16" s="23">
        <v>47.3</v>
      </c>
      <c r="J16" t="s">
        <v>12</v>
      </c>
      <c r="K16" s="2">
        <v>150000</v>
      </c>
    </row>
    <row r="17" spans="1:11" ht="15.75" thickBot="1">
      <c r="B17" s="18" t="s">
        <v>108</v>
      </c>
      <c r="C17" s="19">
        <v>9</v>
      </c>
      <c r="D17" s="19">
        <v>19</v>
      </c>
      <c r="E17" s="19">
        <v>14</v>
      </c>
      <c r="F17" s="19">
        <v>48</v>
      </c>
      <c r="G17" s="19">
        <v>66</v>
      </c>
      <c r="H17" s="20">
        <v>57.2</v>
      </c>
      <c r="J17" t="s">
        <v>12</v>
      </c>
      <c r="K17" s="2">
        <v>230000</v>
      </c>
    </row>
    <row r="18" spans="1:11" ht="15.75" thickBot="1">
      <c r="B18" s="21" t="s">
        <v>109</v>
      </c>
      <c r="C18" s="22">
        <v>12</v>
      </c>
      <c r="D18" s="22">
        <v>22</v>
      </c>
      <c r="E18" s="22">
        <v>17</v>
      </c>
      <c r="F18" s="22">
        <v>54</v>
      </c>
      <c r="G18" s="22">
        <v>72</v>
      </c>
      <c r="H18" s="23">
        <v>62.6</v>
      </c>
    </row>
    <row r="19" spans="1:11" ht="15.75" thickBot="1">
      <c r="B19" s="18" t="s">
        <v>110</v>
      </c>
      <c r="C19" s="19">
        <v>14</v>
      </c>
      <c r="D19" s="19">
        <v>24</v>
      </c>
      <c r="E19" s="19">
        <v>19</v>
      </c>
      <c r="F19" s="19">
        <v>57</v>
      </c>
      <c r="G19" s="19">
        <v>75</v>
      </c>
      <c r="H19" s="20">
        <v>66.2</v>
      </c>
    </row>
    <row r="20" spans="1:11" ht="15.75" thickBot="1">
      <c r="B20" s="21" t="s">
        <v>111</v>
      </c>
      <c r="C20" s="22">
        <v>14</v>
      </c>
      <c r="D20" s="22">
        <v>24</v>
      </c>
      <c r="E20" s="22">
        <v>19</v>
      </c>
      <c r="F20" s="22">
        <v>57</v>
      </c>
      <c r="G20" s="22">
        <v>75</v>
      </c>
      <c r="H20" s="23">
        <v>66.2</v>
      </c>
    </row>
    <row r="21" spans="1:11" ht="29.25" thickBot="1">
      <c r="A21" s="27"/>
      <c r="B21" s="18" t="s">
        <v>112</v>
      </c>
      <c r="C21" s="19">
        <v>11</v>
      </c>
      <c r="D21" s="19">
        <v>19</v>
      </c>
      <c r="E21" s="19">
        <v>15</v>
      </c>
      <c r="F21" s="19">
        <v>52</v>
      </c>
      <c r="G21" s="19">
        <v>66</v>
      </c>
      <c r="H21" s="20">
        <v>59</v>
      </c>
      <c r="J21" t="s">
        <v>113</v>
      </c>
    </row>
    <row r="22" spans="1:11" ht="21" thickBot="1">
      <c r="A22" s="27"/>
      <c r="B22" s="21" t="s">
        <v>114</v>
      </c>
      <c r="C22" s="22">
        <v>6</v>
      </c>
      <c r="D22" s="22">
        <v>13</v>
      </c>
      <c r="E22" s="22">
        <v>9.5</v>
      </c>
      <c r="F22" s="22">
        <v>43</v>
      </c>
      <c r="G22" s="22">
        <v>55</v>
      </c>
      <c r="H22" s="23">
        <v>49.1</v>
      </c>
    </row>
    <row r="23" spans="1:11" ht="29.25" thickBot="1">
      <c r="B23" s="18" t="s">
        <v>115</v>
      </c>
      <c r="C23" s="19">
        <v>2</v>
      </c>
      <c r="D23" s="19">
        <v>7</v>
      </c>
      <c r="E23" s="19">
        <v>4.5</v>
      </c>
      <c r="F23" s="19">
        <v>36</v>
      </c>
      <c r="G23" s="19">
        <v>45</v>
      </c>
      <c r="H23" s="20">
        <v>40.1</v>
      </c>
    </row>
    <row r="24" spans="1:11" ht="15.75" thickBot="1">
      <c r="B24" s="21" t="s">
        <v>116</v>
      </c>
      <c r="C24" s="22">
        <v>0</v>
      </c>
      <c r="D24" s="22">
        <v>4</v>
      </c>
      <c r="E24" s="22">
        <v>2</v>
      </c>
      <c r="F24" s="22">
        <v>32</v>
      </c>
      <c r="G24" s="22">
        <v>39</v>
      </c>
      <c r="H24" s="23">
        <v>35.6</v>
      </c>
    </row>
    <row r="25" spans="1:11" ht="15.75" thickBot="1">
      <c r="B25" s="24" t="s">
        <v>117</v>
      </c>
      <c r="C25" s="25">
        <v>5.8</v>
      </c>
      <c r="D25" s="25">
        <v>13.5</v>
      </c>
      <c r="E25" s="25">
        <v>9.6</v>
      </c>
      <c r="F25" s="25">
        <v>42.4</v>
      </c>
      <c r="G25" s="25">
        <v>56.3</v>
      </c>
      <c r="H25" s="26">
        <v>49.5</v>
      </c>
      <c r="J25">
        <v>11.9</v>
      </c>
    </row>
    <row r="26" spans="1:11">
      <c r="J26">
        <v>33.799999999999997</v>
      </c>
    </row>
    <row r="27" spans="1:11">
      <c r="J27">
        <v>35.6</v>
      </c>
    </row>
    <row r="28" spans="1:11">
      <c r="J28">
        <v>40.1</v>
      </c>
    </row>
    <row r="29" spans="1:11">
      <c r="J29">
        <v>41</v>
      </c>
    </row>
    <row r="30" spans="1:11">
      <c r="J30">
        <v>47.3</v>
      </c>
    </row>
    <row r="31" spans="1:11">
      <c r="J31">
        <v>49.1</v>
      </c>
    </row>
    <row r="32" spans="1:11">
      <c r="J32">
        <v>57.2</v>
      </c>
    </row>
    <row r="33" spans="10:10">
      <c r="J33">
        <v>59</v>
      </c>
    </row>
    <row r="34" spans="10:10">
      <c r="J34">
        <v>62.6</v>
      </c>
    </row>
    <row r="35" spans="10:10">
      <c r="J35">
        <v>66.2</v>
      </c>
    </row>
    <row r="36" spans="10:10">
      <c r="J36">
        <v>98.2</v>
      </c>
    </row>
    <row r="38" spans="10:10">
      <c r="J38">
        <f>MEDIAN(J25:J36)</f>
        <v>48.2</v>
      </c>
    </row>
  </sheetData>
  <sortState ref="J25:J37">
    <sortCondition ref="J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8" sqref="B18"/>
    </sheetView>
  </sheetViews>
  <sheetFormatPr defaultRowHeight="15"/>
  <cols>
    <col min="2" max="2" width="28.7109375" customWidth="1"/>
    <col min="3" max="3" width="15.140625" customWidth="1"/>
    <col min="5" max="5" width="16.5703125" customWidth="1"/>
  </cols>
  <sheetData>
    <row r="1" spans="1:5">
      <c r="A1" t="s">
        <v>118</v>
      </c>
      <c r="B1" s="1" t="s">
        <v>90</v>
      </c>
      <c r="D1" t="s">
        <v>119</v>
      </c>
      <c r="E1" s="1" t="s">
        <v>90</v>
      </c>
    </row>
    <row r="2" spans="1:5">
      <c r="B2" s="2">
        <v>40000</v>
      </c>
      <c r="E2" s="2">
        <v>40000</v>
      </c>
    </row>
    <row r="3" spans="1:5">
      <c r="B3" s="2">
        <v>45000</v>
      </c>
      <c r="E3" s="2">
        <v>45000</v>
      </c>
    </row>
    <row r="4" spans="1:5">
      <c r="B4" s="2">
        <v>80000</v>
      </c>
      <c r="E4" s="2">
        <v>45000</v>
      </c>
    </row>
    <row r="5" spans="1:5">
      <c r="B5" s="2">
        <v>80000</v>
      </c>
      <c r="E5" s="2">
        <v>50000</v>
      </c>
    </row>
    <row r="6" spans="1:5">
      <c r="B6" s="2">
        <v>89700</v>
      </c>
      <c r="E6" s="2">
        <v>55000</v>
      </c>
    </row>
    <row r="7" spans="1:5">
      <c r="B7" s="2">
        <v>89700</v>
      </c>
      <c r="E7" s="2">
        <v>55000</v>
      </c>
    </row>
    <row r="8" spans="1:5">
      <c r="B8" s="2">
        <v>89700</v>
      </c>
      <c r="E8" s="2">
        <v>80000</v>
      </c>
    </row>
    <row r="9" spans="1:5">
      <c r="B9" s="2">
        <v>89700</v>
      </c>
      <c r="E9" s="6">
        <v>80000</v>
      </c>
    </row>
    <row r="10" spans="1:5">
      <c r="B10" s="2">
        <v>130000</v>
      </c>
      <c r="E10" s="2">
        <v>70000</v>
      </c>
    </row>
    <row r="11" spans="1:5">
      <c r="B11" s="2">
        <v>130000</v>
      </c>
      <c r="E11" s="2">
        <v>85000</v>
      </c>
    </row>
    <row r="12" spans="1:5">
      <c r="B12" s="2">
        <v>140000</v>
      </c>
      <c r="E12" s="2">
        <v>85000</v>
      </c>
    </row>
    <row r="13" spans="1:5">
      <c r="B13" s="2">
        <v>150000</v>
      </c>
      <c r="E13" s="2">
        <v>89000</v>
      </c>
    </row>
    <row r="14" spans="1:5">
      <c r="B14" s="2">
        <v>150000</v>
      </c>
      <c r="E14" s="2">
        <v>90000</v>
      </c>
    </row>
    <row r="15" spans="1:5">
      <c r="B15" s="2">
        <v>230000</v>
      </c>
      <c r="E15" s="2">
        <v>110000</v>
      </c>
    </row>
    <row r="18" spans="2:6">
      <c r="B18" s="6">
        <f>AVERAGE(B2:B15)</f>
        <v>109557.14285714286</v>
      </c>
      <c r="C18" s="6">
        <f>MEDIAN(B2:B15)</f>
        <v>89700</v>
      </c>
      <c r="E18" s="6">
        <f>AVERAGE(E2:E15)</f>
        <v>69928.571428571435</v>
      </c>
      <c r="F18" s="6">
        <f>MEDIAN(E2:E15)</f>
        <v>75000</v>
      </c>
    </row>
    <row r="20" spans="2:6">
      <c r="B20">
        <f>MODE(B2:B15)</f>
        <v>89700</v>
      </c>
      <c r="E20">
        <f>MODE(E2:E15)</f>
        <v>45000</v>
      </c>
    </row>
    <row r="22" spans="2:6">
      <c r="B22" s="6">
        <f>MEDIAN(B2:B15)</f>
        <v>89700</v>
      </c>
      <c r="E22" s="6">
        <f>MEDIAN(E2:E15)</f>
        <v>75000</v>
      </c>
    </row>
  </sheetData>
  <sortState ref="E2:E15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7" workbookViewId="0">
      <selection activeCell="C1" sqref="C1:D46"/>
    </sheetView>
  </sheetViews>
  <sheetFormatPr defaultRowHeight="15"/>
  <cols>
    <col min="1" max="1" width="13.85546875" style="4" customWidth="1"/>
    <col min="2" max="2" width="15.140625" customWidth="1"/>
    <col min="3" max="3" width="10" bestFit="1" customWidth="1"/>
    <col min="4" max="4" width="11.140625" customWidth="1"/>
    <col min="7" max="7" width="14.28515625" customWidth="1"/>
    <col min="8" max="8" width="26.140625" customWidth="1"/>
    <col min="9" max="9" width="26.140625" bestFit="1" customWidth="1"/>
  </cols>
  <sheetData>
    <row r="1" spans="1:10" ht="30">
      <c r="A1" s="3" t="s">
        <v>8</v>
      </c>
      <c r="B1" s="1" t="s">
        <v>10</v>
      </c>
      <c r="C1" s="1" t="s">
        <v>2</v>
      </c>
      <c r="D1" s="32" t="s">
        <v>120</v>
      </c>
    </row>
    <row r="2" spans="1:10">
      <c r="A2" s="29">
        <v>32929</v>
      </c>
      <c r="B2" s="28">
        <v>43459</v>
      </c>
      <c r="C2" s="2">
        <v>230000</v>
      </c>
      <c r="D2">
        <f>YEARFRAC(B2,A2)</f>
        <v>28.833333333333332</v>
      </c>
    </row>
    <row r="3" spans="1:10">
      <c r="A3" s="29">
        <v>32556</v>
      </c>
      <c r="B3" s="28">
        <v>43749</v>
      </c>
      <c r="C3" s="2">
        <v>40000</v>
      </c>
      <c r="D3">
        <f t="shared" ref="D3:D46" si="0">YEARFRAC(B3,A3)</f>
        <v>30.65</v>
      </c>
      <c r="G3" s="31" t="s">
        <v>123</v>
      </c>
      <c r="H3" t="s">
        <v>122</v>
      </c>
      <c r="I3" s="6">
        <f>MEDIAN(H4:H18)</f>
        <v>55000</v>
      </c>
      <c r="J3" t="s">
        <v>124</v>
      </c>
    </row>
    <row r="4" spans="1:10">
      <c r="A4" s="29">
        <v>33440</v>
      </c>
      <c r="B4" s="28">
        <v>43484</v>
      </c>
      <c r="C4" s="2">
        <v>80000</v>
      </c>
      <c r="D4">
        <f t="shared" si="0"/>
        <v>27.494444444444444</v>
      </c>
      <c r="G4" s="4">
        <v>38.019444444444446</v>
      </c>
      <c r="H4" s="30">
        <v>50000</v>
      </c>
      <c r="I4">
        <f>MODE(H4:H18)</f>
        <v>50000</v>
      </c>
      <c r="J4" t="s">
        <v>125</v>
      </c>
    </row>
    <row r="5" spans="1:10">
      <c r="A5" s="29">
        <v>32940</v>
      </c>
      <c r="B5" s="28">
        <v>44271</v>
      </c>
      <c r="C5" s="2">
        <v>45000</v>
      </c>
      <c r="D5">
        <f t="shared" si="0"/>
        <v>31.022222222222222</v>
      </c>
      <c r="G5" s="4">
        <v>34.105555555555554</v>
      </c>
      <c r="H5" s="30">
        <v>130000</v>
      </c>
    </row>
    <row r="6" spans="1:10">
      <c r="A6" s="29">
        <v>32752</v>
      </c>
      <c r="B6" s="28">
        <v>43644</v>
      </c>
      <c r="C6" s="2">
        <v>90000</v>
      </c>
      <c r="D6">
        <f t="shared" si="0"/>
        <v>29.824999999999999</v>
      </c>
      <c r="G6" s="4">
        <v>33.516666666666666</v>
      </c>
      <c r="H6" s="30">
        <v>80000</v>
      </c>
    </row>
    <row r="7" spans="1:10">
      <c r="A7" s="29">
        <v>33610</v>
      </c>
      <c r="B7" s="28">
        <v>43689</v>
      </c>
      <c r="C7" s="2">
        <v>89700</v>
      </c>
      <c r="D7">
        <f t="shared" si="0"/>
        <v>27.597222222222221</v>
      </c>
      <c r="G7" s="4">
        <v>32.825000000000003</v>
      </c>
      <c r="H7" s="30">
        <v>55000</v>
      </c>
    </row>
    <row r="8" spans="1:10">
      <c r="A8" s="29">
        <v>34856</v>
      </c>
      <c r="B8" s="28">
        <v>43291</v>
      </c>
      <c r="C8" s="2">
        <v>89700</v>
      </c>
      <c r="D8">
        <f t="shared" si="0"/>
        <v>23.094444444444445</v>
      </c>
      <c r="G8" s="4">
        <v>31.805555555555557</v>
      </c>
      <c r="H8" s="30">
        <v>80000</v>
      </c>
    </row>
    <row r="9" spans="1:10">
      <c r="A9" s="29">
        <v>33443</v>
      </c>
      <c r="B9" s="28">
        <v>43829</v>
      </c>
      <c r="C9" s="2">
        <v>89700</v>
      </c>
      <c r="D9">
        <f t="shared" si="0"/>
        <v>28.433333333333334</v>
      </c>
      <c r="G9" s="4">
        <v>30.65</v>
      </c>
      <c r="H9" s="30">
        <v>40000</v>
      </c>
    </row>
    <row r="10" spans="1:10">
      <c r="A10" s="29">
        <v>34126</v>
      </c>
      <c r="B10" s="28">
        <v>43361</v>
      </c>
      <c r="C10" s="2">
        <v>89700</v>
      </c>
      <c r="D10">
        <f t="shared" si="0"/>
        <v>25.283333333333335</v>
      </c>
      <c r="G10" s="4">
        <v>29.824999999999999</v>
      </c>
      <c r="H10" s="30">
        <v>90000</v>
      </c>
    </row>
    <row r="11" spans="1:10">
      <c r="A11" s="29">
        <v>31514</v>
      </c>
      <c r="B11" s="28">
        <v>43756</v>
      </c>
      <c r="C11" s="2">
        <v>80000</v>
      </c>
      <c r="D11">
        <f t="shared" si="0"/>
        <v>33.516666666666666</v>
      </c>
      <c r="G11" s="4">
        <v>28.833333333333332</v>
      </c>
      <c r="H11" s="30">
        <v>230000</v>
      </c>
    </row>
    <row r="12" spans="1:10">
      <c r="A12" s="29">
        <v>33420</v>
      </c>
      <c r="B12" s="28">
        <v>43699</v>
      </c>
      <c r="C12" s="2">
        <v>150000</v>
      </c>
      <c r="D12">
        <f t="shared" si="0"/>
        <v>28.141666666666666</v>
      </c>
      <c r="G12" s="4">
        <v>27.602777777777778</v>
      </c>
      <c r="H12" s="30">
        <v>45000</v>
      </c>
    </row>
    <row r="13" spans="1:10">
      <c r="A13" s="29">
        <v>32675</v>
      </c>
      <c r="B13" s="28">
        <v>43643</v>
      </c>
      <c r="C13" s="2">
        <v>150000</v>
      </c>
      <c r="D13">
        <f t="shared" si="0"/>
        <v>30.030555555555555</v>
      </c>
      <c r="G13" s="4">
        <v>26.097222222222221</v>
      </c>
      <c r="H13" s="30">
        <v>40000</v>
      </c>
    </row>
    <row r="14" spans="1:10">
      <c r="A14" s="29">
        <v>33484</v>
      </c>
      <c r="B14" s="28">
        <v>43357</v>
      </c>
      <c r="C14" s="2">
        <v>89700</v>
      </c>
      <c r="D14">
        <f t="shared" si="0"/>
        <v>27.030555555555555</v>
      </c>
      <c r="G14" s="4">
        <v>25.886111111111113</v>
      </c>
      <c r="H14" s="30">
        <v>140000</v>
      </c>
    </row>
    <row r="15" spans="1:10">
      <c r="A15" s="29">
        <v>33348</v>
      </c>
      <c r="B15" s="28">
        <v>43775</v>
      </c>
      <c r="C15" s="2">
        <v>85000</v>
      </c>
      <c r="D15">
        <f t="shared" si="0"/>
        <v>28.544444444444444</v>
      </c>
      <c r="G15" s="4">
        <v>24.930555555555557</v>
      </c>
      <c r="H15" s="30">
        <v>50000</v>
      </c>
    </row>
    <row r="16" spans="1:10">
      <c r="A16" s="29">
        <v>33211</v>
      </c>
      <c r="B16" s="28">
        <v>43455</v>
      </c>
      <c r="C16" s="2">
        <v>55000</v>
      </c>
      <c r="D16">
        <f t="shared" si="0"/>
        <v>28.047222222222221</v>
      </c>
      <c r="G16" s="4">
        <v>23.788888888888888</v>
      </c>
      <c r="H16" s="30">
        <v>45000</v>
      </c>
    </row>
    <row r="17" spans="1:8">
      <c r="A17" s="29">
        <v>33365</v>
      </c>
      <c r="B17" s="28">
        <v>43448</v>
      </c>
      <c r="C17" s="2">
        <v>45000</v>
      </c>
      <c r="D17">
        <f t="shared" si="0"/>
        <v>27.602777777777778</v>
      </c>
      <c r="G17" s="4">
        <v>22.761111111111113</v>
      </c>
      <c r="H17" s="30">
        <v>50000</v>
      </c>
    </row>
    <row r="18" spans="1:8">
      <c r="A18" s="29">
        <v>34560</v>
      </c>
      <c r="B18" s="28">
        <v>43491</v>
      </c>
      <c r="C18" s="6">
        <v>110000</v>
      </c>
      <c r="D18">
        <f t="shared" si="0"/>
        <v>24.45</v>
      </c>
      <c r="G18" s="4">
        <v>21.93611111111111</v>
      </c>
      <c r="H18" s="30">
        <v>89700</v>
      </c>
    </row>
    <row r="19" spans="1:8">
      <c r="A19" s="29">
        <v>32863</v>
      </c>
      <c r="B19" s="28">
        <v>43248</v>
      </c>
      <c r="C19" s="2">
        <v>80000</v>
      </c>
      <c r="D19">
        <f t="shared" si="0"/>
        <v>28.43611111111111</v>
      </c>
      <c r="G19" s="4" t="s">
        <v>121</v>
      </c>
      <c r="H19" s="30">
        <v>80980</v>
      </c>
    </row>
    <row r="20" spans="1:8">
      <c r="A20" s="29">
        <v>32112</v>
      </c>
      <c r="B20" s="28">
        <v>43282</v>
      </c>
      <c r="C20" s="2">
        <v>70000</v>
      </c>
      <c r="D20">
        <f t="shared" si="0"/>
        <v>30.583333333333332</v>
      </c>
    </row>
    <row r="21" spans="1:8">
      <c r="A21" s="29">
        <v>34921</v>
      </c>
      <c r="B21" s="28">
        <v>43516</v>
      </c>
      <c r="C21" s="2">
        <v>65000</v>
      </c>
      <c r="D21">
        <f t="shared" si="0"/>
        <v>23.527777777777779</v>
      </c>
    </row>
    <row r="22" spans="1:8">
      <c r="A22" s="29">
        <v>34602</v>
      </c>
      <c r="B22" s="28">
        <v>43861</v>
      </c>
      <c r="C22" s="2">
        <v>70000</v>
      </c>
      <c r="D22">
        <f t="shared" si="0"/>
        <v>25.35</v>
      </c>
    </row>
    <row r="23" spans="1:8">
      <c r="A23" s="29">
        <v>34602</v>
      </c>
      <c r="B23" s="28">
        <v>43290</v>
      </c>
      <c r="C23" s="2">
        <v>45000</v>
      </c>
      <c r="D23">
        <f t="shared" si="0"/>
        <v>23.788888888888888</v>
      </c>
    </row>
    <row r="24" spans="1:8">
      <c r="A24" s="29">
        <v>34383</v>
      </c>
      <c r="B24" s="28">
        <v>43286</v>
      </c>
      <c r="C24" s="2">
        <v>10000</v>
      </c>
      <c r="D24">
        <f t="shared" si="0"/>
        <v>24.380555555555556</v>
      </c>
    </row>
    <row r="25" spans="1:8">
      <c r="A25" s="29">
        <v>35030</v>
      </c>
      <c r="B25" s="28">
        <v>43105</v>
      </c>
      <c r="C25" s="2">
        <v>130000</v>
      </c>
      <c r="D25">
        <f t="shared" si="0"/>
        <v>22.105555555555554</v>
      </c>
    </row>
    <row r="26" spans="1:8">
      <c r="A26" s="29">
        <v>31221</v>
      </c>
      <c r="B26" s="28">
        <v>43677</v>
      </c>
      <c r="C26" s="2">
        <v>130000</v>
      </c>
      <c r="D26">
        <f t="shared" si="0"/>
        <v>34.105555555555554</v>
      </c>
    </row>
    <row r="27" spans="1:8">
      <c r="A27" s="29">
        <v>33977</v>
      </c>
      <c r="B27" s="28">
        <v>43431</v>
      </c>
      <c r="C27" s="2">
        <v>140000</v>
      </c>
      <c r="D27">
        <f t="shared" si="0"/>
        <v>25.886111111111113</v>
      </c>
    </row>
    <row r="28" spans="1:8">
      <c r="A28" s="29">
        <v>35134</v>
      </c>
      <c r="B28" s="28">
        <v>43116</v>
      </c>
      <c r="C28" s="2">
        <v>45000</v>
      </c>
      <c r="D28">
        <f t="shared" si="0"/>
        <v>21.85</v>
      </c>
    </row>
    <row r="29" spans="1:8">
      <c r="A29" s="29">
        <v>35202</v>
      </c>
      <c r="B29" s="28">
        <v>43214</v>
      </c>
      <c r="C29" s="2">
        <v>89700</v>
      </c>
      <c r="D29">
        <f t="shared" si="0"/>
        <v>21.93611111111111</v>
      </c>
    </row>
    <row r="30" spans="1:8">
      <c r="A30" s="29">
        <v>35167</v>
      </c>
      <c r="B30" s="28">
        <v>43219</v>
      </c>
      <c r="C30" s="2">
        <v>150000</v>
      </c>
      <c r="D30">
        <f t="shared" si="0"/>
        <v>22.047222222222221</v>
      </c>
    </row>
    <row r="31" spans="1:8">
      <c r="A31" s="29">
        <v>35397</v>
      </c>
      <c r="B31" s="28">
        <v>43370</v>
      </c>
      <c r="C31" s="2">
        <v>85000</v>
      </c>
      <c r="D31">
        <f t="shared" si="0"/>
        <v>21.830555555555556</v>
      </c>
    </row>
    <row r="32" spans="1:8">
      <c r="A32" s="29">
        <v>34033</v>
      </c>
      <c r="B32" s="28">
        <v>43337</v>
      </c>
      <c r="C32" s="2">
        <v>60000</v>
      </c>
      <c r="D32">
        <f t="shared" si="0"/>
        <v>25.472222222222221</v>
      </c>
    </row>
    <row r="33" spans="1:4">
      <c r="A33" s="29">
        <v>29946</v>
      </c>
      <c r="B33" s="28">
        <v>43833</v>
      </c>
      <c r="C33" s="2">
        <v>50000</v>
      </c>
      <c r="D33">
        <f t="shared" si="0"/>
        <v>38.019444444444446</v>
      </c>
    </row>
    <row r="34" spans="1:4">
      <c r="A34" s="29">
        <v>34648</v>
      </c>
      <c r="B34" s="28">
        <v>43932</v>
      </c>
      <c r="C34" s="2">
        <v>89000</v>
      </c>
      <c r="D34">
        <f t="shared" si="0"/>
        <v>25.419444444444444</v>
      </c>
    </row>
    <row r="35" spans="1:4">
      <c r="A35" s="29">
        <v>34375</v>
      </c>
      <c r="B35" s="28">
        <v>43709</v>
      </c>
      <c r="C35" s="2">
        <v>55000</v>
      </c>
      <c r="D35">
        <f t="shared" si="0"/>
        <v>25.558333333333334</v>
      </c>
    </row>
    <row r="36" spans="1:4">
      <c r="A36" s="29">
        <v>35340</v>
      </c>
      <c r="B36" s="28">
        <v>43756</v>
      </c>
      <c r="C36" s="2">
        <v>45000</v>
      </c>
      <c r="D36">
        <f t="shared" si="0"/>
        <v>23.044444444444444</v>
      </c>
    </row>
    <row r="37" spans="1:4">
      <c r="A37" s="29">
        <v>35278</v>
      </c>
      <c r="B37" s="28">
        <v>43589</v>
      </c>
      <c r="C37" s="2">
        <v>40000</v>
      </c>
      <c r="D37">
        <f t="shared" si="0"/>
        <v>22.758333333333333</v>
      </c>
    </row>
    <row r="38" spans="1:4">
      <c r="A38" s="29">
        <v>31531</v>
      </c>
      <c r="B38" s="28">
        <v>43522</v>
      </c>
      <c r="C38" s="2">
        <v>55000</v>
      </c>
      <c r="D38">
        <f t="shared" si="0"/>
        <v>32.825000000000003</v>
      </c>
    </row>
    <row r="39" spans="1:4">
      <c r="A39" s="29">
        <v>34576</v>
      </c>
      <c r="B39" s="28">
        <v>43682</v>
      </c>
      <c r="C39" s="2">
        <v>50000</v>
      </c>
      <c r="D39">
        <f t="shared" si="0"/>
        <v>24.930555555555557</v>
      </c>
    </row>
    <row r="40" spans="1:4">
      <c r="A40" s="29">
        <v>35113</v>
      </c>
      <c r="B40" s="28">
        <v>43426</v>
      </c>
      <c r="C40" s="2">
        <v>50000</v>
      </c>
      <c r="D40">
        <f t="shared" si="0"/>
        <v>22.761111111111113</v>
      </c>
    </row>
    <row r="41" spans="1:4">
      <c r="A41" s="29">
        <v>34989</v>
      </c>
      <c r="B41" s="28">
        <v>44242</v>
      </c>
      <c r="C41" s="2">
        <v>80000</v>
      </c>
      <c r="D41">
        <f t="shared" si="0"/>
        <v>25.327777777777779</v>
      </c>
    </row>
    <row r="42" spans="1:4">
      <c r="A42" s="29">
        <v>34530</v>
      </c>
      <c r="B42" s="28">
        <v>43397</v>
      </c>
      <c r="C42" s="2">
        <v>89700</v>
      </c>
      <c r="D42">
        <f t="shared" si="0"/>
        <v>24.274999999999999</v>
      </c>
    </row>
    <row r="43" spans="1:4">
      <c r="A43" s="29">
        <v>34740</v>
      </c>
      <c r="B43" s="28">
        <v>44270</v>
      </c>
      <c r="C43" s="2">
        <v>40000</v>
      </c>
      <c r="D43">
        <f t="shared" si="0"/>
        <v>26.097222222222221</v>
      </c>
    </row>
    <row r="44" spans="1:4">
      <c r="A44" s="29">
        <v>34293</v>
      </c>
      <c r="B44" s="28">
        <v>43453</v>
      </c>
      <c r="C44" s="6">
        <v>45000</v>
      </c>
      <c r="D44">
        <f t="shared" si="0"/>
        <v>25.080555555555556</v>
      </c>
    </row>
    <row r="45" spans="1:4">
      <c r="A45" s="29">
        <v>32366</v>
      </c>
      <c r="B45" s="28">
        <v>44263</v>
      </c>
      <c r="C45" s="6">
        <v>50000</v>
      </c>
      <c r="D45">
        <f t="shared" si="0"/>
        <v>32.575000000000003</v>
      </c>
    </row>
    <row r="46" spans="1:4">
      <c r="A46" s="29">
        <v>32203</v>
      </c>
      <c r="B46" s="28">
        <v>43820</v>
      </c>
      <c r="C46" s="2">
        <v>80000</v>
      </c>
      <c r="D46">
        <f t="shared" si="0"/>
        <v>31.805555555555557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38" sqref="F38"/>
    </sheetView>
  </sheetViews>
  <sheetFormatPr defaultRowHeight="15"/>
  <cols>
    <col min="1" max="1" width="11.28515625" customWidth="1"/>
    <col min="2" max="2" width="16" customWidth="1"/>
  </cols>
  <sheetData>
    <row r="1" spans="1:8">
      <c r="A1" t="s">
        <v>120</v>
      </c>
      <c r="B1" t="s">
        <v>2</v>
      </c>
      <c r="C1" t="s">
        <v>131</v>
      </c>
    </row>
    <row r="2" spans="1:8">
      <c r="A2">
        <v>28.833333333333332</v>
      </c>
      <c r="B2">
        <v>230000</v>
      </c>
      <c r="C2" t="b">
        <f>OR(B2&lt;$G$3,B2&gt;$H$3)</f>
        <v>1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</row>
    <row r="3" spans="1:8">
      <c r="A3">
        <v>30.65</v>
      </c>
      <c r="B3">
        <v>40000</v>
      </c>
      <c r="C3" t="b">
        <f t="shared" ref="C3:C46" si="0">OR(B3&lt;$G$3,B3&gt;$H$3)</f>
        <v>1</v>
      </c>
      <c r="D3">
        <f>_xlfn.QUARTILE.INC(B2:B46,1)</f>
        <v>50000</v>
      </c>
      <c r="E3">
        <f>_xlfn.QUARTILE.INC(B2:B46,3)</f>
        <v>89700</v>
      </c>
      <c r="F3">
        <f>E3-D3</f>
        <v>39700</v>
      </c>
      <c r="G3">
        <f>E3+1.5*F3</f>
        <v>149250</v>
      </c>
      <c r="H3">
        <f>D3-1.5*F3</f>
        <v>-9550</v>
      </c>
    </row>
    <row r="4" spans="1:8">
      <c r="A4">
        <v>27.494444444444444</v>
      </c>
      <c r="B4">
        <v>80000</v>
      </c>
      <c r="C4" t="b">
        <f t="shared" si="0"/>
        <v>1</v>
      </c>
    </row>
    <row r="5" spans="1:8">
      <c r="A5">
        <v>31.022222222222222</v>
      </c>
      <c r="B5">
        <v>45000</v>
      </c>
      <c r="C5" t="b">
        <f t="shared" si="0"/>
        <v>1</v>
      </c>
    </row>
    <row r="6" spans="1:8">
      <c r="A6">
        <v>29.824999999999999</v>
      </c>
      <c r="B6">
        <v>90000</v>
      </c>
      <c r="C6" t="b">
        <f t="shared" si="0"/>
        <v>1</v>
      </c>
    </row>
    <row r="7" spans="1:8">
      <c r="A7">
        <v>27.597222222222221</v>
      </c>
      <c r="B7">
        <v>89700</v>
      </c>
      <c r="C7" t="b">
        <f t="shared" si="0"/>
        <v>1</v>
      </c>
    </row>
    <row r="8" spans="1:8">
      <c r="A8">
        <v>23.094444444444445</v>
      </c>
      <c r="B8">
        <v>89700</v>
      </c>
      <c r="C8" t="b">
        <f t="shared" si="0"/>
        <v>1</v>
      </c>
    </row>
    <row r="9" spans="1:8">
      <c r="A9">
        <v>28.433333333333334</v>
      </c>
      <c r="B9">
        <v>89700</v>
      </c>
      <c r="C9" t="b">
        <f t="shared" si="0"/>
        <v>1</v>
      </c>
    </row>
    <row r="10" spans="1:8">
      <c r="A10">
        <v>25.283333333333335</v>
      </c>
      <c r="B10">
        <v>89700</v>
      </c>
      <c r="C10" t="b">
        <f t="shared" si="0"/>
        <v>1</v>
      </c>
    </row>
    <row r="11" spans="1:8">
      <c r="A11">
        <v>33.516666666666666</v>
      </c>
      <c r="B11">
        <v>80000</v>
      </c>
      <c r="C11" t="b">
        <f t="shared" si="0"/>
        <v>1</v>
      </c>
    </row>
    <row r="12" spans="1:8">
      <c r="A12">
        <v>28.141666666666666</v>
      </c>
      <c r="B12">
        <v>150000</v>
      </c>
      <c r="C12" t="b">
        <f t="shared" si="0"/>
        <v>1</v>
      </c>
    </row>
    <row r="13" spans="1:8">
      <c r="A13">
        <v>30.030555555555555</v>
      </c>
      <c r="B13">
        <v>150000</v>
      </c>
      <c r="C13" t="b">
        <f t="shared" si="0"/>
        <v>1</v>
      </c>
    </row>
    <row r="14" spans="1:8">
      <c r="A14">
        <v>27.030555555555555</v>
      </c>
      <c r="B14">
        <v>89700</v>
      </c>
      <c r="C14" t="b">
        <f t="shared" si="0"/>
        <v>1</v>
      </c>
    </row>
    <row r="15" spans="1:8">
      <c r="A15">
        <v>28.544444444444444</v>
      </c>
      <c r="B15">
        <v>85000</v>
      </c>
      <c r="C15" t="b">
        <f t="shared" si="0"/>
        <v>1</v>
      </c>
    </row>
    <row r="16" spans="1:8">
      <c r="A16">
        <v>28.047222222222221</v>
      </c>
      <c r="B16">
        <v>55000</v>
      </c>
      <c r="C16" t="b">
        <f t="shared" si="0"/>
        <v>1</v>
      </c>
    </row>
    <row r="17" spans="1:3">
      <c r="A17">
        <v>27.602777777777778</v>
      </c>
      <c r="B17">
        <v>45000</v>
      </c>
      <c r="C17" t="b">
        <f t="shared" si="0"/>
        <v>1</v>
      </c>
    </row>
    <row r="18" spans="1:3">
      <c r="A18">
        <v>24.45</v>
      </c>
      <c r="B18">
        <v>110000</v>
      </c>
      <c r="C18" t="b">
        <f t="shared" si="0"/>
        <v>1</v>
      </c>
    </row>
    <row r="19" spans="1:3">
      <c r="A19">
        <v>28.43611111111111</v>
      </c>
      <c r="B19">
        <v>80000</v>
      </c>
      <c r="C19" t="b">
        <f t="shared" si="0"/>
        <v>1</v>
      </c>
    </row>
    <row r="20" spans="1:3">
      <c r="A20">
        <v>30.583333333333332</v>
      </c>
      <c r="B20">
        <v>70000</v>
      </c>
      <c r="C20" t="b">
        <f t="shared" si="0"/>
        <v>1</v>
      </c>
    </row>
    <row r="21" spans="1:3">
      <c r="A21">
        <v>23.527777777777779</v>
      </c>
      <c r="B21">
        <v>65000</v>
      </c>
      <c r="C21" t="b">
        <f t="shared" si="0"/>
        <v>1</v>
      </c>
    </row>
    <row r="22" spans="1:3">
      <c r="A22">
        <v>25.35</v>
      </c>
      <c r="B22">
        <v>70000</v>
      </c>
      <c r="C22" t="b">
        <f t="shared" si="0"/>
        <v>1</v>
      </c>
    </row>
    <row r="23" spans="1:3">
      <c r="A23">
        <v>23.788888888888888</v>
      </c>
      <c r="B23">
        <v>45000</v>
      </c>
      <c r="C23" t="b">
        <f t="shared" si="0"/>
        <v>1</v>
      </c>
    </row>
    <row r="24" spans="1:3">
      <c r="A24">
        <v>24.380555555555556</v>
      </c>
      <c r="B24">
        <v>10000</v>
      </c>
      <c r="C24" t="b">
        <f t="shared" si="0"/>
        <v>1</v>
      </c>
    </row>
    <row r="25" spans="1:3">
      <c r="A25">
        <v>22.105555555555554</v>
      </c>
      <c r="B25">
        <v>130000</v>
      </c>
      <c r="C25" t="b">
        <f t="shared" si="0"/>
        <v>1</v>
      </c>
    </row>
    <row r="26" spans="1:3">
      <c r="A26">
        <v>34.105555555555554</v>
      </c>
      <c r="B26">
        <v>130000</v>
      </c>
      <c r="C26" t="b">
        <f t="shared" si="0"/>
        <v>1</v>
      </c>
    </row>
    <row r="27" spans="1:3">
      <c r="A27">
        <v>25.886111111111113</v>
      </c>
      <c r="B27">
        <v>140000</v>
      </c>
      <c r="C27" t="b">
        <f t="shared" si="0"/>
        <v>1</v>
      </c>
    </row>
    <row r="28" spans="1:3">
      <c r="A28">
        <v>21.85</v>
      </c>
      <c r="B28">
        <v>45000</v>
      </c>
      <c r="C28" t="b">
        <f t="shared" si="0"/>
        <v>1</v>
      </c>
    </row>
    <row r="29" spans="1:3">
      <c r="A29">
        <v>21.93611111111111</v>
      </c>
      <c r="B29">
        <v>89700</v>
      </c>
      <c r="C29" t="b">
        <f t="shared" si="0"/>
        <v>1</v>
      </c>
    </row>
    <row r="30" spans="1:3">
      <c r="A30">
        <v>22.047222222222221</v>
      </c>
      <c r="B30">
        <v>150000</v>
      </c>
      <c r="C30" t="b">
        <f t="shared" si="0"/>
        <v>1</v>
      </c>
    </row>
    <row r="31" spans="1:3">
      <c r="A31">
        <v>21.830555555555556</v>
      </c>
      <c r="B31">
        <v>85000</v>
      </c>
      <c r="C31" t="b">
        <f t="shared" si="0"/>
        <v>1</v>
      </c>
    </row>
    <row r="32" spans="1:3">
      <c r="A32">
        <v>25.472222222222221</v>
      </c>
      <c r="B32">
        <v>60000</v>
      </c>
      <c r="C32" t="b">
        <f t="shared" si="0"/>
        <v>1</v>
      </c>
    </row>
    <row r="33" spans="1:3">
      <c r="A33">
        <v>38.019444444444446</v>
      </c>
      <c r="B33">
        <v>50000</v>
      </c>
      <c r="C33" t="b">
        <f t="shared" si="0"/>
        <v>1</v>
      </c>
    </row>
    <row r="34" spans="1:3">
      <c r="A34">
        <v>25.419444444444444</v>
      </c>
      <c r="B34">
        <v>89000</v>
      </c>
      <c r="C34" t="b">
        <f t="shared" si="0"/>
        <v>1</v>
      </c>
    </row>
    <row r="35" spans="1:3">
      <c r="A35">
        <v>25.558333333333334</v>
      </c>
      <c r="B35">
        <v>55000</v>
      </c>
      <c r="C35" t="b">
        <f t="shared" si="0"/>
        <v>1</v>
      </c>
    </row>
    <row r="36" spans="1:3">
      <c r="A36">
        <v>23.044444444444444</v>
      </c>
      <c r="B36">
        <v>45000</v>
      </c>
      <c r="C36" t="b">
        <f t="shared" si="0"/>
        <v>1</v>
      </c>
    </row>
    <row r="37" spans="1:3">
      <c r="A37">
        <v>22.758333333333333</v>
      </c>
      <c r="B37">
        <v>40000</v>
      </c>
      <c r="C37" t="b">
        <f t="shared" si="0"/>
        <v>1</v>
      </c>
    </row>
    <row r="38" spans="1:3">
      <c r="A38">
        <v>32.825000000000003</v>
      </c>
      <c r="B38">
        <v>55000</v>
      </c>
      <c r="C38" t="b">
        <f t="shared" si="0"/>
        <v>1</v>
      </c>
    </row>
    <row r="39" spans="1:3">
      <c r="A39">
        <v>24.930555555555557</v>
      </c>
      <c r="B39">
        <v>50000</v>
      </c>
      <c r="C39" t="b">
        <f t="shared" si="0"/>
        <v>1</v>
      </c>
    </row>
    <row r="40" spans="1:3">
      <c r="A40">
        <v>22.761111111111113</v>
      </c>
      <c r="B40">
        <v>50000</v>
      </c>
      <c r="C40" t="b">
        <f t="shared" si="0"/>
        <v>1</v>
      </c>
    </row>
    <row r="41" spans="1:3">
      <c r="A41">
        <v>25.327777777777779</v>
      </c>
      <c r="B41">
        <v>80000</v>
      </c>
      <c r="C41" t="b">
        <f t="shared" si="0"/>
        <v>1</v>
      </c>
    </row>
    <row r="42" spans="1:3">
      <c r="A42">
        <v>24.274999999999999</v>
      </c>
      <c r="B42">
        <v>89700</v>
      </c>
      <c r="C42" t="b">
        <f t="shared" si="0"/>
        <v>1</v>
      </c>
    </row>
    <row r="43" spans="1:3">
      <c r="A43">
        <v>26.097222222222221</v>
      </c>
      <c r="B43">
        <v>40000</v>
      </c>
      <c r="C43" t="b">
        <f t="shared" si="0"/>
        <v>1</v>
      </c>
    </row>
    <row r="44" spans="1:3">
      <c r="A44">
        <v>25.080555555555556</v>
      </c>
      <c r="B44">
        <v>45000</v>
      </c>
      <c r="C44" t="b">
        <f t="shared" si="0"/>
        <v>1</v>
      </c>
    </row>
    <row r="45" spans="1:3">
      <c r="A45">
        <v>32.575000000000003</v>
      </c>
      <c r="B45">
        <v>50000</v>
      </c>
      <c r="C45" t="b">
        <f t="shared" si="0"/>
        <v>1</v>
      </c>
    </row>
    <row r="46" spans="1:3">
      <c r="A46">
        <v>31.805555555555557</v>
      </c>
      <c r="B46">
        <v>80000</v>
      </c>
      <c r="C46" t="b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E6" sqref="E6"/>
    </sheetView>
  </sheetViews>
  <sheetFormatPr defaultRowHeight="15"/>
  <cols>
    <col min="1" max="1" width="15.140625" customWidth="1"/>
  </cols>
  <sheetData>
    <row r="1" spans="1:4" ht="30">
      <c r="A1" s="1" t="s">
        <v>10</v>
      </c>
      <c r="B1" t="s">
        <v>132</v>
      </c>
    </row>
    <row r="2" spans="1:4">
      <c r="A2" s="28">
        <v>43459</v>
      </c>
      <c r="B2">
        <v>12</v>
      </c>
      <c r="D2" t="s">
        <v>133</v>
      </c>
    </row>
    <row r="3" spans="1:4">
      <c r="A3" s="28">
        <v>43749</v>
      </c>
      <c r="B3">
        <v>10</v>
      </c>
      <c r="D3">
        <f>MODE(B2:B46)</f>
        <v>12</v>
      </c>
    </row>
    <row r="4" spans="1:4">
      <c r="A4" s="28">
        <v>43484</v>
      </c>
      <c r="B4">
        <v>1</v>
      </c>
    </row>
    <row r="5" spans="1:4">
      <c r="A5" s="28">
        <v>44271</v>
      </c>
      <c r="B5">
        <v>3</v>
      </c>
    </row>
    <row r="6" spans="1:4">
      <c r="A6" s="28">
        <v>43644</v>
      </c>
      <c r="B6">
        <v>6</v>
      </c>
    </row>
    <row r="7" spans="1:4">
      <c r="A7" s="28">
        <v>43689</v>
      </c>
      <c r="B7">
        <v>8</v>
      </c>
    </row>
    <row r="8" spans="1:4">
      <c r="A8" s="28">
        <v>43291</v>
      </c>
      <c r="B8">
        <v>7</v>
      </c>
    </row>
    <row r="9" spans="1:4">
      <c r="A9" s="28">
        <v>43829</v>
      </c>
      <c r="B9">
        <v>12</v>
      </c>
    </row>
    <row r="10" spans="1:4">
      <c r="A10" s="28">
        <v>43361</v>
      </c>
      <c r="B10">
        <v>9</v>
      </c>
    </row>
    <row r="11" spans="1:4">
      <c r="A11" s="28">
        <v>43756</v>
      </c>
      <c r="B11">
        <v>10</v>
      </c>
    </row>
    <row r="12" spans="1:4">
      <c r="A12" s="28">
        <v>43699</v>
      </c>
      <c r="B12">
        <v>8</v>
      </c>
    </row>
    <row r="13" spans="1:4">
      <c r="A13" s="28">
        <v>43643</v>
      </c>
      <c r="B13">
        <v>6</v>
      </c>
    </row>
    <row r="14" spans="1:4">
      <c r="A14" s="28">
        <v>43357</v>
      </c>
      <c r="B14">
        <v>9</v>
      </c>
    </row>
    <row r="15" spans="1:4">
      <c r="A15" s="28">
        <v>43775</v>
      </c>
      <c r="B15">
        <v>11</v>
      </c>
    </row>
    <row r="16" spans="1:4">
      <c r="A16" s="28">
        <v>43455</v>
      </c>
      <c r="B16">
        <v>12</v>
      </c>
    </row>
    <row r="17" spans="1:2">
      <c r="A17" s="28">
        <v>43448</v>
      </c>
      <c r="B17">
        <v>12</v>
      </c>
    </row>
    <row r="18" spans="1:2">
      <c r="A18" s="28">
        <v>43491</v>
      </c>
      <c r="B18">
        <v>1</v>
      </c>
    </row>
    <row r="19" spans="1:2">
      <c r="A19" s="28">
        <v>43248</v>
      </c>
      <c r="B19">
        <v>5</v>
      </c>
    </row>
    <row r="20" spans="1:2">
      <c r="A20" s="28">
        <v>43282</v>
      </c>
      <c r="B20">
        <v>7</v>
      </c>
    </row>
    <row r="21" spans="1:2">
      <c r="A21" s="28">
        <v>43516</v>
      </c>
      <c r="B21">
        <v>2</v>
      </c>
    </row>
    <row r="22" spans="1:2">
      <c r="A22" s="28">
        <v>43861</v>
      </c>
      <c r="B22">
        <v>1</v>
      </c>
    </row>
    <row r="23" spans="1:2">
      <c r="A23" s="28">
        <v>43290</v>
      </c>
      <c r="B23">
        <v>7</v>
      </c>
    </row>
    <row r="24" spans="1:2">
      <c r="A24" s="28">
        <v>43286</v>
      </c>
      <c r="B24">
        <v>7</v>
      </c>
    </row>
    <row r="25" spans="1:2">
      <c r="A25" s="28">
        <v>43105</v>
      </c>
      <c r="B25">
        <v>1</v>
      </c>
    </row>
    <row r="26" spans="1:2">
      <c r="A26" s="28">
        <v>43677</v>
      </c>
      <c r="B26">
        <v>7</v>
      </c>
    </row>
    <row r="27" spans="1:2">
      <c r="A27" s="28">
        <v>43431</v>
      </c>
      <c r="B27">
        <v>11</v>
      </c>
    </row>
    <row r="28" spans="1:2">
      <c r="A28" s="28">
        <v>43116</v>
      </c>
      <c r="B28">
        <v>1</v>
      </c>
    </row>
    <row r="29" spans="1:2">
      <c r="A29" s="28">
        <v>43214</v>
      </c>
      <c r="B29">
        <v>4</v>
      </c>
    </row>
    <row r="30" spans="1:2">
      <c r="A30" s="28">
        <v>43219</v>
      </c>
      <c r="B30">
        <v>4</v>
      </c>
    </row>
    <row r="31" spans="1:2">
      <c r="A31" s="28">
        <v>43370</v>
      </c>
      <c r="B31">
        <v>9</v>
      </c>
    </row>
    <row r="32" spans="1:2">
      <c r="A32" s="28">
        <v>43337</v>
      </c>
      <c r="B32">
        <v>8</v>
      </c>
    </row>
    <row r="33" spans="1:2">
      <c r="A33" s="28">
        <v>43833</v>
      </c>
      <c r="B33">
        <v>1</v>
      </c>
    </row>
    <row r="34" spans="1:2">
      <c r="A34" s="28">
        <v>43932</v>
      </c>
      <c r="B34">
        <v>4</v>
      </c>
    </row>
    <row r="35" spans="1:2">
      <c r="A35" s="28">
        <v>43709</v>
      </c>
      <c r="B35">
        <v>9</v>
      </c>
    </row>
    <row r="36" spans="1:2">
      <c r="A36" s="28">
        <v>43756</v>
      </c>
      <c r="B36">
        <v>10</v>
      </c>
    </row>
    <row r="37" spans="1:2">
      <c r="A37" s="28">
        <v>43589</v>
      </c>
      <c r="B37">
        <v>5</v>
      </c>
    </row>
    <row r="38" spans="1:2">
      <c r="A38" s="28">
        <v>43522</v>
      </c>
      <c r="B38">
        <v>2</v>
      </c>
    </row>
    <row r="39" spans="1:2">
      <c r="A39" s="28">
        <v>43682</v>
      </c>
      <c r="B39">
        <v>8</v>
      </c>
    </row>
    <row r="40" spans="1:2">
      <c r="A40" s="28">
        <v>43426</v>
      </c>
      <c r="B40">
        <v>11</v>
      </c>
    </row>
    <row r="41" spans="1:2">
      <c r="A41" s="28">
        <v>44242</v>
      </c>
      <c r="B41">
        <v>2</v>
      </c>
    </row>
    <row r="42" spans="1:2">
      <c r="A42" s="28">
        <v>43397</v>
      </c>
      <c r="B42">
        <v>10</v>
      </c>
    </row>
    <row r="43" spans="1:2">
      <c r="A43" s="28">
        <v>44270</v>
      </c>
      <c r="B43">
        <v>3</v>
      </c>
    </row>
    <row r="44" spans="1:2">
      <c r="A44" s="28">
        <v>43453</v>
      </c>
      <c r="B44">
        <v>12</v>
      </c>
    </row>
    <row r="45" spans="1:2">
      <c r="A45" s="28">
        <v>44263</v>
      </c>
      <c r="B45">
        <v>3</v>
      </c>
    </row>
    <row r="46" spans="1:2">
      <c r="A46" s="28">
        <v>43820</v>
      </c>
      <c r="B46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0f01b7b4-d4b6-47da-93c5-cffa90a406b9"/>
    <ds:schemaRef ds:uri="b18f8198-02fb-408b-a649-baf04150ea2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5D3778-85A7-4D10-A71A-ABC657604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Task 5</vt:lpstr>
      <vt:lpstr>Task 6</vt:lpstr>
      <vt:lpstr>Task 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hp</cp:lastModifiedBy>
  <cp:revision/>
  <dcterms:created xsi:type="dcterms:W3CDTF">2021-05-24T07:11:16Z</dcterms:created>
  <dcterms:modified xsi:type="dcterms:W3CDTF">2022-01-22T20:58:06Z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