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ha_a_dsft4\Megha_A_DSFT4_C1\Megha_A_DSFT4_C1_S3\"/>
    </mc:Choice>
  </mc:AlternateContent>
  <bookViews>
    <workbookView xWindow="0" yWindow="0" windowWidth="20490" windowHeight="7620"/>
  </bookViews>
  <sheets>
    <sheet name="Sheet1" sheetId="1" r:id="rId1"/>
    <sheet name="Task 1" sheetId="6" r:id="rId2"/>
    <sheet name="Task 2" sheetId="4" r:id="rId3"/>
    <sheet name="Task 3" sheetId="7" r:id="rId4"/>
    <sheet name="Task 4" sheetId="14" r:id="rId5"/>
    <sheet name="Task 5" sheetId="16" r:id="rId6"/>
    <sheet name="Task 6" sheetId="2" r:id="rId7"/>
    <sheet name="Sheet 7" sheetId="11" r:id="rId8"/>
    <sheet name="Task 7" sheetId="12" r:id="rId9"/>
    <sheet name="Task 8" sheetId="17" r:id="rId10"/>
  </sheets>
  <definedNames>
    <definedName name="_xlnm._FilterDatabase" localSheetId="0" hidden="1">Sheet1!$A$1:$H$71</definedName>
    <definedName name="_xlnm._FilterDatabase" localSheetId="4" hidden="1">'Task 4'!$A$1:$D$23</definedName>
  </definedNames>
  <calcPr calcId="152511"/>
  <pivotCaches>
    <pivotCache cacheId="11" r:id="rId11"/>
    <pivotCache cacheId="1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1" l="1"/>
  <c r="O4" i="11"/>
  <c r="O5" i="11"/>
  <c r="O6" i="11"/>
  <c r="O7" i="11"/>
  <c r="O8" i="11"/>
  <c r="O9" i="11"/>
  <c r="O10" i="11"/>
  <c r="O11" i="11"/>
  <c r="O12" i="11"/>
  <c r="O13" i="11"/>
  <c r="O14" i="11"/>
  <c r="O2" i="11"/>
  <c r="N32" i="11"/>
  <c r="N31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2" i="11"/>
  <c r="J33" i="11"/>
  <c r="J32" i="11"/>
  <c r="G21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" i="11"/>
  <c r="F33" i="11"/>
  <c r="F3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" i="11"/>
  <c r="B33" i="11"/>
  <c r="B32" i="11"/>
  <c r="B31" i="11"/>
  <c r="N29" i="11" l="1"/>
  <c r="N28" i="11"/>
  <c r="J29" i="11"/>
  <c r="J27" i="11"/>
  <c r="F29" i="11"/>
  <c r="F27" i="11"/>
  <c r="B29" i="11"/>
  <c r="B27" i="11"/>
  <c r="N26" i="11"/>
  <c r="J31" i="11" l="1"/>
  <c r="F31" i="11"/>
  <c r="E4" i="17"/>
  <c r="J4" i="14" l="1"/>
  <c r="I4" i="14"/>
  <c r="H4" i="14"/>
  <c r="G4" i="14"/>
  <c r="L26" i="7"/>
  <c r="D28" i="7"/>
  <c r="N27" i="11"/>
  <c r="N30" i="11" s="1"/>
  <c r="N25" i="11"/>
  <c r="J26" i="11"/>
  <c r="J28" i="11"/>
  <c r="J30" i="11"/>
  <c r="P17" i="2"/>
  <c r="O17" i="2"/>
  <c r="P16" i="2"/>
  <c r="P15" i="2"/>
  <c r="P14" i="2"/>
  <c r="O16" i="2"/>
  <c r="O15" i="2"/>
  <c r="O14" i="2"/>
  <c r="N17" i="2"/>
  <c r="N16" i="2"/>
  <c r="N15" i="2"/>
  <c r="N14" i="2"/>
  <c r="M17" i="2"/>
  <c r="M16" i="2"/>
  <c r="M15" i="2"/>
  <c r="M14" i="2"/>
  <c r="F30" i="11"/>
  <c r="F28" i="11"/>
  <c r="F26" i="11"/>
  <c r="B30" i="11"/>
  <c r="B28" i="11"/>
  <c r="B26" i="11"/>
  <c r="L25" i="7"/>
  <c r="L24" i="7"/>
  <c r="L23" i="7"/>
  <c r="D27" i="7"/>
  <c r="D26" i="7"/>
  <c r="D25" i="7"/>
</calcChain>
</file>

<file path=xl/sharedStrings.xml><?xml version="1.0" encoding="utf-8"?>
<sst xmlns="http://schemas.openxmlformats.org/spreadsheetml/2006/main" count="591" uniqueCount="45">
  <si>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</si>
  <si>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</si>
  <si>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</si>
  <si>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</si>
  <si>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</si>
  <si>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</si>
  <si>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</si>
  <si>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</si>
  <si>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</si>
  <si>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</si>
  <si>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</si>
  <si>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</si>
  <si>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</si>
  <si>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</si>
  <si>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>Count of Department</t>
  </si>
  <si>
    <t>Count of Annual_Salary ($)</t>
  </si>
  <si>
    <t>Mean</t>
  </si>
  <si>
    <t>Median</t>
  </si>
  <si>
    <t>Mode</t>
  </si>
  <si>
    <t>Grand Total</t>
  </si>
  <si>
    <t>Min</t>
  </si>
  <si>
    <t>Q1</t>
  </si>
  <si>
    <t>Q3</t>
  </si>
  <si>
    <t>Max</t>
  </si>
  <si>
    <t>IT</t>
  </si>
  <si>
    <t>Diff.</t>
  </si>
  <si>
    <t>Highest salary</t>
  </si>
  <si>
    <t>Work Experience</t>
  </si>
  <si>
    <t>Std. dev.</t>
  </si>
  <si>
    <t>1,70,000</t>
  </si>
  <si>
    <t>IT has the most unevenly distributed salary</t>
  </si>
  <si>
    <t>Sum of Work_Experience</t>
  </si>
  <si>
    <t>22-26</t>
  </si>
  <si>
    <t>27-31</t>
  </si>
  <si>
    <t>32-36</t>
  </si>
  <si>
    <t>37-41</t>
  </si>
  <si>
    <t>42-46</t>
  </si>
  <si>
    <t>47-51</t>
  </si>
  <si>
    <t>48,000 is the salary given by the IT dept. for a new recruit</t>
  </si>
  <si>
    <t xml:space="preserve"> 58,000 is the salary given by the Sales dept. for a new recruit</t>
  </si>
  <si>
    <t>IQR</t>
  </si>
  <si>
    <t>UF</t>
  </si>
  <si>
    <t>LF</t>
  </si>
  <si>
    <t>Outlier</t>
  </si>
  <si>
    <t xml:space="preserve">Count of Employee_Code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</si>
</sst>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Fill="1" applyBorder="1" applyAlignmen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NumberFormat="1" applyBorder="1"/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1" xfId="0" applyNumberFormat="1" applyBorder="1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/>
    </xf>
    <xf numFmtId="0" fontId="2" fillId="2" borderId="0" xfId="1"/>
    <xf numFmtId="0" fontId="2" fillId="3" borderId="0" xfId="2"/>
  </cellXfs>
  <cellStyles count="3">
    <cellStyle name="Accent2" xfId="1" builtinId="33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[Megha_A_DS1_C1_S3_Employee_Data.xlsx]Task 1!PivotTable12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Annual_Salary ($) by Department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hade val="58000"/>
                  <a:shade val="51000"/>
                  <a:satMod val="130000"/>
                </a:schemeClr>
              </a:gs>
              <a:gs pos="80000">
                <a:schemeClr val="accent2">
                  <a:shade val="58000"/>
                  <a:shade val="93000"/>
                  <a:satMod val="130000"/>
                </a:schemeClr>
              </a:gs>
              <a:gs pos="100000">
                <a:schemeClr val="accent2">
                  <a:shade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0.10376268591426077"/>
              <c:y val="7.237022455526392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FD7A33F-15D8-4CC1-A042-8030E8F7FFDC}" type="VALUE">
                  <a:rPr lang="en-US" baseline="0"/>
                  <a:pPr>
                    <a:defRPr/>
                  </a:pPr>
                  <a:t>[VALUE]</a:t>
                </a:fld>
                <a:r>
                  <a:rPr lang="en-US" baseline="0"/>
                  <a:t> 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tint val="58000"/>
                  <a:shade val="51000"/>
                  <a:satMod val="130000"/>
                </a:schemeClr>
              </a:gs>
              <a:gs pos="80000">
                <a:schemeClr val="accent2">
                  <a:tint val="58000"/>
                  <a:shade val="93000"/>
                  <a:satMod val="130000"/>
                </a:schemeClr>
              </a:gs>
              <a:gs pos="100000">
                <a:schemeClr val="accent2">
                  <a:tint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0.16694553805774273"/>
              <c:y val="6.53054826480023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C0D2A49-51D2-45EB-ABC8-FED0E6C7EB6E}" type="VALUE">
                  <a:rPr lang="en-US" baseline="0"/>
                  <a:pPr>
                    <a:defRPr/>
                  </a:pPr>
                  <a:t>[VALUE]</a:t>
                </a:fld>
                <a:r>
                  <a:rPr lang="en-US" baseline="0"/>
                  <a:t> 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2">
                  <a:tint val="86000"/>
                  <a:shade val="51000"/>
                  <a:satMod val="130000"/>
                </a:schemeClr>
              </a:gs>
              <a:gs pos="80000">
                <a:schemeClr val="accent2">
                  <a:tint val="86000"/>
                  <a:shade val="93000"/>
                  <a:satMod val="130000"/>
                </a:schemeClr>
              </a:gs>
              <a:gs pos="100000">
                <a:schemeClr val="accent2">
                  <a:tint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0635CC6-0BCC-48AC-BCC6-AD9F0532EC42}" type="VALUE">
                  <a:rPr lang="en-US" baseline="0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hade val="86000"/>
                  <a:shade val="51000"/>
                  <a:satMod val="130000"/>
                </a:schemeClr>
              </a:gs>
              <a:gs pos="80000">
                <a:schemeClr val="accent2">
                  <a:shade val="86000"/>
                  <a:shade val="93000"/>
                  <a:satMod val="130000"/>
                </a:schemeClr>
              </a:gs>
              <a:gs pos="100000">
                <a:schemeClr val="accent2">
                  <a:shade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4DC5860-1CA7-4540-B524-CCEBA461FA4D}" type="VALUE">
                  <a:rPr lang="en-US" baseline="0"/>
                  <a:pPr>
                    <a:defRPr/>
                  </a:pPr>
                  <a:t>[VALUE]</a:t>
                </a:fld>
                <a:r>
                  <a:rPr lang="en-US" baseline="0"/>
                  <a:t> 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</c:pivotFmts>
    <c:view3D>
      <c:rotX val="30"/>
      <c:rotY val="33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8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6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38"/>
            <c:spPr>
              <a:gradFill rotWithShape="1">
                <a:gsLst>
                  <a:gs pos="0">
                    <a:schemeClr val="accent2">
                      <a:tint val="86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6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58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0"/>
              <c:layout>
                <c:manualLayout>
                  <c:x val="-0.10376268591426077"/>
                  <c:y val="7.2370224555263929E-2"/>
                </c:manualLayout>
              </c:layout>
              <c:tx>
                <c:rich>
                  <a:bodyPr/>
                  <a:lstStyle/>
                  <a:p>
                    <a:fld id="{AFD7A33F-15D8-4CC1-A042-8030E8F7FFDC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 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4DC5860-1CA7-4540-B524-CCEBA461FA4D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0635CC6-0BCC-48AC-BCC6-AD9F0532EC42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0.16694553805774273"/>
                  <c:y val="6.530548264800233E-2"/>
                </c:manualLayout>
              </c:layout>
              <c:tx>
                <c:rich>
                  <a:bodyPr/>
                  <a:lstStyle/>
                  <a:p>
                    <a:fld id="{4C0D2A49-51D2-45EB-ABC8-FED0E6C7EB6E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 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1'!$A$4:$A$7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1'!$B$4:$B$7</c:f>
              <c:numCache>
                <c:formatCode>0.00%</c:formatCode>
                <c:ptCount val="4"/>
                <c:pt idx="0">
                  <c:v>0.18571428571428572</c:v>
                </c:pt>
                <c:pt idx="1">
                  <c:v>0.21428571428571427</c:v>
                </c:pt>
                <c:pt idx="2">
                  <c:v>0.31428571428571428</c:v>
                </c:pt>
                <c:pt idx="3">
                  <c:v>0.2857142857142857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[Megha_A_DS1_C1_S3_Employee_Data.xlsx]Task 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2'!$C$3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'Task 2'!$A$4:$B$11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Finance</c:v>
                  </c:pt>
                  <c:pt idx="2">
                    <c:v>HR</c:v>
                  </c:pt>
                  <c:pt idx="4">
                    <c:v>IT </c:v>
                  </c:pt>
                  <c:pt idx="6">
                    <c:v>Sales</c:v>
                  </c:pt>
                </c:lvl>
              </c:multiLvlStrCache>
            </c:multiLvlStrRef>
          </c:cat>
          <c:val>
            <c:numRef>
              <c:f>'Task 2'!$C$4:$C$11</c:f>
              <c:numCache>
                <c:formatCode>General</c:formatCode>
                <c:ptCount val="8"/>
                <c:pt idx="0">
                  <c:v>2</c:v>
                </c:pt>
                <c:pt idx="1">
                  <c:v>11</c:v>
                </c:pt>
                <c:pt idx="2">
                  <c:v>11</c:v>
                </c:pt>
                <c:pt idx="3">
                  <c:v>4</c:v>
                </c:pt>
                <c:pt idx="4">
                  <c:v>10</c:v>
                </c:pt>
                <c:pt idx="5">
                  <c:v>12</c:v>
                </c:pt>
                <c:pt idx="6">
                  <c:v>4</c:v>
                </c:pt>
                <c:pt idx="7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2989928"/>
        <c:axId val="372986400"/>
      </c:barChart>
      <c:catAx>
        <c:axId val="372989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86400"/>
        <c:crosses val="autoZero"/>
        <c:auto val="1"/>
        <c:lblAlgn val="ctr"/>
        <c:lblOffset val="100"/>
        <c:noMultiLvlLbl val="0"/>
      </c:catAx>
      <c:valAx>
        <c:axId val="37298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8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dept. wise annual salary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'Task 4'!$G$3:$J$3</c:f>
              <c:strCache>
                <c:ptCount val="4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</c:strCache>
            </c:strRef>
          </c:cat>
          <c:val>
            <c:numRef>
              <c:f>'Task 4'!$G$4:$J$4</c:f>
              <c:numCache>
                <c:formatCode>General</c:formatCode>
                <c:ptCount val="4"/>
                <c:pt idx="0">
                  <c:v>1282900</c:v>
                </c:pt>
                <c:pt idx="1">
                  <c:v>1089000</c:v>
                </c:pt>
                <c:pt idx="2">
                  <c:v>987000</c:v>
                </c:pt>
                <c:pt idx="3">
                  <c:v>790000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[Megha_A_DS1_C1_S3_Employee_Data.xlsx]Task 5!PivotTable108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'Task 5'!$B$3</c:f>
              <c:strCache>
                <c:ptCount val="1"/>
                <c:pt idx="0">
                  <c:v>Sum of Work_Experience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'Task 5'!$A$4:$A$10</c:f>
              <c:strCache>
                <c:ptCount val="6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47-51</c:v>
                </c:pt>
              </c:strCache>
            </c:strRef>
          </c:cat>
          <c:val>
            <c:numRef>
              <c:f>'Task 5'!$B$4:$B$10</c:f>
              <c:numCache>
                <c:formatCode>General</c:formatCode>
                <c:ptCount val="6"/>
                <c:pt idx="0">
                  <c:v>19</c:v>
                </c:pt>
                <c:pt idx="1">
                  <c:v>128</c:v>
                </c:pt>
                <c:pt idx="2">
                  <c:v>97</c:v>
                </c:pt>
                <c:pt idx="3">
                  <c:v>81</c:v>
                </c:pt>
                <c:pt idx="4">
                  <c:v>76</c:v>
                </c:pt>
                <c:pt idx="5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2978560"/>
        <c:axId val="372979344"/>
      </c:barChart>
      <c:lineChart>
        <c:grouping val="standard"/>
        <c:varyColors val="1"/>
        <c:ser>
          <c:idx val="1"/>
          <c:order val="1"/>
          <c:tx>
            <c:strRef>
              <c:f>'Task 5'!$C$3</c:f>
              <c:strCache>
                <c:ptCount val="1"/>
                <c:pt idx="0">
                  <c:v>Count of Employee_Code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'Task 5'!$A$4:$A$10</c:f>
              <c:strCache>
                <c:ptCount val="6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47-51</c:v>
                </c:pt>
              </c:strCache>
            </c:strRef>
          </c:cat>
          <c:val>
            <c:numRef>
              <c:f>'Task 5'!$C$4:$C$10</c:f>
              <c:numCache>
                <c:formatCode>General</c:formatCode>
                <c:ptCount val="6"/>
                <c:pt idx="0">
                  <c:v>17</c:v>
                </c:pt>
                <c:pt idx="1">
                  <c:v>26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96592"/>
        <c:axId val="372995416"/>
      </c:lineChart>
      <c:catAx>
        <c:axId val="3729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79344"/>
        <c:crosses val="autoZero"/>
        <c:auto val="1"/>
        <c:lblAlgn val="ctr"/>
        <c:lblOffset val="100"/>
        <c:noMultiLvlLbl val="0"/>
      </c:catAx>
      <c:valAx>
        <c:axId val="37297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78560"/>
        <c:crosses val="autoZero"/>
        <c:crossBetween val="between"/>
      </c:valAx>
      <c:valAx>
        <c:axId val="372995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96592"/>
        <c:crosses val="max"/>
        <c:crossBetween val="between"/>
      </c:valAx>
      <c:catAx>
        <c:axId val="37299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995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916666666666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6'!$M$12:$P$12</c:f>
              <c:strCache>
                <c:ptCount val="4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</c:strCache>
            </c:strRef>
          </c:cat>
          <c:val>
            <c:numRef>
              <c:f>'Task 6'!$M$13:$P$13</c:f>
              <c:numCache>
                <c:formatCode>General</c:formatCode>
                <c:ptCount val="4"/>
                <c:pt idx="0">
                  <c:v>27000</c:v>
                </c:pt>
                <c:pt idx="1">
                  <c:v>28000</c:v>
                </c:pt>
                <c:pt idx="2">
                  <c:v>28000</c:v>
                </c:pt>
                <c:pt idx="3">
                  <c:v>30000</c:v>
                </c:pt>
              </c:numCache>
            </c:numRef>
          </c:val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6'!$M$12:$P$12</c:f>
              <c:strCache>
                <c:ptCount val="4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</c:strCache>
            </c:strRef>
          </c:cat>
          <c:val>
            <c:numRef>
              <c:f>'Task 6'!$M$14:$P$14</c:f>
              <c:numCache>
                <c:formatCode>General</c:formatCode>
                <c:ptCount val="4"/>
                <c:pt idx="0">
                  <c:v>7250</c:v>
                </c:pt>
                <c:pt idx="1">
                  <c:v>9500</c:v>
                </c:pt>
                <c:pt idx="2">
                  <c:v>14000</c:v>
                </c:pt>
                <c:pt idx="3">
                  <c:v>12500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6'!$M$12:$P$12</c:f>
              <c:strCache>
                <c:ptCount val="4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</c:strCache>
            </c:strRef>
          </c:cat>
          <c:val>
            <c:numRef>
              <c:f>'Task 6'!$M$15:$P$15</c:f>
              <c:numCache>
                <c:formatCode>General</c:formatCode>
                <c:ptCount val="4"/>
                <c:pt idx="0">
                  <c:v>13750</c:v>
                </c:pt>
                <c:pt idx="1">
                  <c:v>20500</c:v>
                </c:pt>
                <c:pt idx="2">
                  <c:v>19000</c:v>
                </c:pt>
                <c:pt idx="3">
                  <c:v>22500</c:v>
                </c:pt>
              </c:numCache>
            </c:numRef>
          </c:val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6'!$M$12:$P$12</c:f>
              <c:strCache>
                <c:ptCount val="4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</c:strCache>
            </c:strRef>
          </c:cat>
          <c:val>
            <c:numRef>
              <c:f>'Task 6'!$M$16:$P$16</c:f>
              <c:numCache>
                <c:formatCode>General</c:formatCode>
                <c:ptCount val="4"/>
                <c:pt idx="0">
                  <c:v>30350</c:v>
                </c:pt>
                <c:pt idx="1">
                  <c:v>6500</c:v>
                </c:pt>
                <c:pt idx="2">
                  <c:v>21500</c:v>
                </c:pt>
                <c:pt idx="3">
                  <c:v>14000</c:v>
                </c:pt>
              </c:numCache>
            </c:numRef>
          </c:val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6'!$M$12:$P$12</c:f>
              <c:strCache>
                <c:ptCount val="4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</c:strCache>
            </c:strRef>
          </c:cat>
          <c:val>
            <c:numRef>
              <c:f>'Task 6'!$M$17:$P$17</c:f>
              <c:numCache>
                <c:formatCode>General</c:formatCode>
                <c:ptCount val="4"/>
                <c:pt idx="0">
                  <c:v>91650</c:v>
                </c:pt>
                <c:pt idx="1">
                  <c:v>29500</c:v>
                </c:pt>
                <c:pt idx="2">
                  <c:v>57500</c:v>
                </c:pt>
                <c:pt idx="3">
                  <c:v>13000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72982480"/>
        <c:axId val="372979736"/>
      </c:barChart>
      <c:catAx>
        <c:axId val="372982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79736"/>
        <c:crosses val="autoZero"/>
        <c:auto val="1"/>
        <c:lblAlgn val="ctr"/>
        <c:lblOffset val="100"/>
        <c:noMultiLvlLbl val="0"/>
      </c:catAx>
      <c:valAx>
        <c:axId val="3729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trend w.r.t. work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7'!$A$1</c:f>
              <c:strCache>
                <c:ptCount val="1"/>
                <c:pt idx="0">
                  <c:v>Annual_Salary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7'!$B$2:$B$71</c:f>
              <c:numCache>
                <c:formatCode>General</c:formatCode>
                <c:ptCount val="7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20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9</c:v>
                </c:pt>
                <c:pt idx="50">
                  <c:v>6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15</c:v>
                </c:pt>
                <c:pt idx="56">
                  <c:v>5</c:v>
                </c:pt>
                <c:pt idx="57">
                  <c:v>16</c:v>
                </c:pt>
                <c:pt idx="58">
                  <c:v>17</c:v>
                </c:pt>
                <c:pt idx="59">
                  <c:v>7</c:v>
                </c:pt>
                <c:pt idx="60">
                  <c:v>7</c:v>
                </c:pt>
                <c:pt idx="61">
                  <c:v>10</c:v>
                </c:pt>
                <c:pt idx="62">
                  <c:v>12</c:v>
                </c:pt>
                <c:pt idx="63">
                  <c:v>13</c:v>
                </c:pt>
                <c:pt idx="64">
                  <c:v>24</c:v>
                </c:pt>
                <c:pt idx="65">
                  <c:v>13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19</c:v>
                </c:pt>
              </c:numCache>
            </c:numRef>
          </c:cat>
          <c:val>
            <c:numRef>
              <c:f>'Task 7'!$A$2:$A$71</c:f>
              <c:numCache>
                <c:formatCode>General</c:formatCode>
                <c:ptCount val="70"/>
                <c:pt idx="0">
                  <c:v>27000</c:v>
                </c:pt>
                <c:pt idx="1">
                  <c:v>48000</c:v>
                </c:pt>
                <c:pt idx="2">
                  <c:v>75000</c:v>
                </c:pt>
                <c:pt idx="3">
                  <c:v>61000</c:v>
                </c:pt>
                <c:pt idx="4">
                  <c:v>45000</c:v>
                </c:pt>
                <c:pt idx="5">
                  <c:v>40000</c:v>
                </c:pt>
                <c:pt idx="6">
                  <c:v>42000</c:v>
                </c:pt>
                <c:pt idx="7">
                  <c:v>28000</c:v>
                </c:pt>
                <c:pt idx="8">
                  <c:v>48000</c:v>
                </c:pt>
                <c:pt idx="9">
                  <c:v>65000</c:v>
                </c:pt>
                <c:pt idx="10">
                  <c:v>54000</c:v>
                </c:pt>
                <c:pt idx="11">
                  <c:v>45000</c:v>
                </c:pt>
                <c:pt idx="12">
                  <c:v>29000</c:v>
                </c:pt>
                <c:pt idx="13">
                  <c:v>48000</c:v>
                </c:pt>
                <c:pt idx="14">
                  <c:v>95000</c:v>
                </c:pt>
                <c:pt idx="15">
                  <c:v>78000</c:v>
                </c:pt>
                <c:pt idx="16">
                  <c:v>54000</c:v>
                </c:pt>
                <c:pt idx="17">
                  <c:v>28000</c:v>
                </c:pt>
                <c:pt idx="18">
                  <c:v>36000</c:v>
                </c:pt>
                <c:pt idx="19">
                  <c:v>42000</c:v>
                </c:pt>
                <c:pt idx="20">
                  <c:v>94000</c:v>
                </c:pt>
                <c:pt idx="21">
                  <c:v>42000</c:v>
                </c:pt>
                <c:pt idx="22">
                  <c:v>30000</c:v>
                </c:pt>
                <c:pt idx="23">
                  <c:v>48000</c:v>
                </c:pt>
                <c:pt idx="24">
                  <c:v>52000</c:v>
                </c:pt>
                <c:pt idx="25">
                  <c:v>36000</c:v>
                </c:pt>
                <c:pt idx="26">
                  <c:v>48000</c:v>
                </c:pt>
                <c:pt idx="27">
                  <c:v>48000</c:v>
                </c:pt>
                <c:pt idx="28">
                  <c:v>56000</c:v>
                </c:pt>
                <c:pt idx="29">
                  <c:v>140000</c:v>
                </c:pt>
                <c:pt idx="30">
                  <c:v>38000</c:v>
                </c:pt>
                <c:pt idx="31">
                  <c:v>68000</c:v>
                </c:pt>
                <c:pt idx="32">
                  <c:v>36000</c:v>
                </c:pt>
                <c:pt idx="33">
                  <c:v>32000</c:v>
                </c:pt>
                <c:pt idx="34">
                  <c:v>30000</c:v>
                </c:pt>
                <c:pt idx="35">
                  <c:v>28500</c:v>
                </c:pt>
                <c:pt idx="36">
                  <c:v>53000</c:v>
                </c:pt>
                <c:pt idx="37">
                  <c:v>51000</c:v>
                </c:pt>
                <c:pt idx="38">
                  <c:v>28000</c:v>
                </c:pt>
                <c:pt idx="39">
                  <c:v>35000</c:v>
                </c:pt>
                <c:pt idx="40">
                  <c:v>65000</c:v>
                </c:pt>
                <c:pt idx="41">
                  <c:v>70000</c:v>
                </c:pt>
                <c:pt idx="42">
                  <c:v>68000</c:v>
                </c:pt>
                <c:pt idx="43">
                  <c:v>61000</c:v>
                </c:pt>
                <c:pt idx="44">
                  <c:v>58000</c:v>
                </c:pt>
                <c:pt idx="45">
                  <c:v>83000</c:v>
                </c:pt>
                <c:pt idx="46">
                  <c:v>27500</c:v>
                </c:pt>
                <c:pt idx="47">
                  <c:v>29000</c:v>
                </c:pt>
                <c:pt idx="48">
                  <c:v>62000</c:v>
                </c:pt>
                <c:pt idx="49">
                  <c:v>68500</c:v>
                </c:pt>
                <c:pt idx="50">
                  <c:v>60000</c:v>
                </c:pt>
                <c:pt idx="51">
                  <c:v>80000</c:v>
                </c:pt>
                <c:pt idx="52">
                  <c:v>77000</c:v>
                </c:pt>
                <c:pt idx="53">
                  <c:v>78000</c:v>
                </c:pt>
                <c:pt idx="54">
                  <c:v>75000</c:v>
                </c:pt>
                <c:pt idx="55">
                  <c:v>85000</c:v>
                </c:pt>
                <c:pt idx="56">
                  <c:v>58000</c:v>
                </c:pt>
                <c:pt idx="57">
                  <c:v>88000</c:v>
                </c:pt>
                <c:pt idx="58">
                  <c:v>90000</c:v>
                </c:pt>
                <c:pt idx="59">
                  <c:v>63000</c:v>
                </c:pt>
                <c:pt idx="60">
                  <c:v>62500</c:v>
                </c:pt>
                <c:pt idx="61">
                  <c:v>78000</c:v>
                </c:pt>
                <c:pt idx="62">
                  <c:v>79400</c:v>
                </c:pt>
                <c:pt idx="63">
                  <c:v>80000</c:v>
                </c:pt>
                <c:pt idx="64">
                  <c:v>170000</c:v>
                </c:pt>
                <c:pt idx="65">
                  <c:v>82500</c:v>
                </c:pt>
                <c:pt idx="66">
                  <c:v>53500</c:v>
                </c:pt>
                <c:pt idx="67">
                  <c:v>57000</c:v>
                </c:pt>
                <c:pt idx="68">
                  <c:v>66500</c:v>
                </c:pt>
                <c:pt idx="69">
                  <c:v>92000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7'!$B$1</c:f>
              <c:strCache>
                <c:ptCount val="1"/>
                <c:pt idx="0">
                  <c:v>Work_Experience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7'!$B$2:$B$71</c:f>
              <c:numCache>
                <c:formatCode>General</c:formatCode>
                <c:ptCount val="7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20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9</c:v>
                </c:pt>
                <c:pt idx="50">
                  <c:v>6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15</c:v>
                </c:pt>
                <c:pt idx="56">
                  <c:v>5</c:v>
                </c:pt>
                <c:pt idx="57">
                  <c:v>16</c:v>
                </c:pt>
                <c:pt idx="58">
                  <c:v>17</c:v>
                </c:pt>
                <c:pt idx="59">
                  <c:v>7</c:v>
                </c:pt>
                <c:pt idx="60">
                  <c:v>7</c:v>
                </c:pt>
                <c:pt idx="61">
                  <c:v>10</c:v>
                </c:pt>
                <c:pt idx="62">
                  <c:v>12</c:v>
                </c:pt>
                <c:pt idx="63">
                  <c:v>13</c:v>
                </c:pt>
                <c:pt idx="64">
                  <c:v>24</c:v>
                </c:pt>
                <c:pt idx="65">
                  <c:v>13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19</c:v>
                </c:pt>
              </c:numCache>
            </c:numRef>
          </c:cat>
          <c:val>
            <c:numRef>
              <c:f>'Task 7'!$B$2:$B$71</c:f>
              <c:numCache>
                <c:formatCode>General</c:formatCode>
                <c:ptCount val="7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20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9</c:v>
                </c:pt>
                <c:pt idx="50">
                  <c:v>6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15</c:v>
                </c:pt>
                <c:pt idx="56">
                  <c:v>5</c:v>
                </c:pt>
                <c:pt idx="57">
                  <c:v>16</c:v>
                </c:pt>
                <c:pt idx="58">
                  <c:v>17</c:v>
                </c:pt>
                <c:pt idx="59">
                  <c:v>7</c:v>
                </c:pt>
                <c:pt idx="60">
                  <c:v>7</c:v>
                </c:pt>
                <c:pt idx="61">
                  <c:v>10</c:v>
                </c:pt>
                <c:pt idx="62">
                  <c:v>12</c:v>
                </c:pt>
                <c:pt idx="63">
                  <c:v>13</c:v>
                </c:pt>
                <c:pt idx="64">
                  <c:v>24</c:v>
                </c:pt>
                <c:pt idx="65">
                  <c:v>13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80128"/>
        <c:axId val="372982088"/>
      </c:lineChart>
      <c:catAx>
        <c:axId val="3729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82088"/>
        <c:crosses val="autoZero"/>
        <c:auto val="1"/>
        <c:lblAlgn val="ctr"/>
        <c:lblOffset val="100"/>
        <c:noMultiLvlLbl val="0"/>
      </c:catAx>
      <c:valAx>
        <c:axId val="37298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8'!$B$1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8'!$A$2:$A$5</c:f>
              <c:strCache>
                <c:ptCount val="4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</c:strCache>
            </c:strRef>
          </c:cat>
          <c:val>
            <c:numRef>
              <c:f>'Task 8'!$B$2:$B$5</c:f>
              <c:numCache>
                <c:formatCode>General</c:formatCode>
                <c:ptCount val="4"/>
                <c:pt idx="0">
                  <c:v>58313.63636363636</c:v>
                </c:pt>
                <c:pt idx="1">
                  <c:v>54450</c:v>
                </c:pt>
                <c:pt idx="2">
                  <c:v>59587.096774193546</c:v>
                </c:pt>
                <c:pt idx="3">
                  <c:v>59665.151515151512</c:v>
                </c:pt>
              </c:numCache>
            </c:numRef>
          </c:val>
        </c:ser>
        <c:ser>
          <c:idx val="1"/>
          <c:order val="1"/>
          <c:tx>
            <c:strRef>
              <c:f>'Task 8'!$C$1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8'!$A$2:$A$5</c:f>
              <c:strCache>
                <c:ptCount val="4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</c:strCache>
            </c:strRef>
          </c:cat>
          <c:val>
            <c:numRef>
              <c:f>'Task 8'!$C$2:$C$5</c:f>
              <c:numCache>
                <c:formatCode>General</c:formatCode>
                <c:ptCount val="4"/>
                <c:pt idx="0">
                  <c:v>48000</c:v>
                </c:pt>
                <c:pt idx="1">
                  <c:v>58000</c:v>
                </c:pt>
                <c:pt idx="2">
                  <c:v>56500</c:v>
                </c:pt>
                <c:pt idx="3">
                  <c:v>56500</c:v>
                </c:pt>
              </c:numCache>
            </c:numRef>
          </c:val>
        </c:ser>
        <c:ser>
          <c:idx val="2"/>
          <c:order val="2"/>
          <c:tx>
            <c:strRef>
              <c:f>'Task 8'!$D$1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8'!$A$2:$A$5</c:f>
              <c:strCache>
                <c:ptCount val="4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</c:strCache>
            </c:strRef>
          </c:cat>
          <c:val>
            <c:numRef>
              <c:f>'Task 8'!$D$2:$D$5</c:f>
              <c:numCache>
                <c:formatCode>General</c:formatCode>
                <c:ptCount val="4"/>
                <c:pt idx="0">
                  <c:v>48000</c:v>
                </c:pt>
                <c:pt idx="1">
                  <c:v>54000</c:v>
                </c:pt>
                <c:pt idx="2">
                  <c:v>48000</c:v>
                </c:pt>
                <c:pt idx="3">
                  <c:v>48000</c:v>
                </c:pt>
              </c:numCache>
            </c:numRef>
          </c:val>
        </c:ser>
        <c:ser>
          <c:idx val="3"/>
          <c:order val="3"/>
          <c:tx>
            <c:strRef>
              <c:f>'Task 8'!$E$1</c:f>
              <c:strCache>
                <c:ptCount val="1"/>
                <c:pt idx="0">
                  <c:v>Std. dev.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8'!$A$2:$A$5</c:f>
              <c:strCache>
                <c:ptCount val="4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</c:strCache>
            </c:strRef>
          </c:cat>
          <c:val>
            <c:numRef>
              <c:f>'Task 8'!$E$2:$E$5</c:f>
              <c:numCache>
                <c:formatCode>General</c:formatCode>
                <c:ptCount val="4"/>
                <c:pt idx="0">
                  <c:v>32334.594410182352</c:v>
                </c:pt>
                <c:pt idx="1">
                  <c:v>17221.391226886222</c:v>
                </c:pt>
                <c:pt idx="2">
                  <c:v>26230.15711452709</c:v>
                </c:pt>
                <c:pt idx="3">
                  <c:v>25918.128448720599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80912"/>
        <c:axId val="372981304"/>
      </c:barChart>
      <c:catAx>
        <c:axId val="3729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81304"/>
        <c:crosses val="autoZero"/>
        <c:auto val="1"/>
        <c:lblAlgn val="ctr"/>
        <c:lblOffset val="100"/>
        <c:noMultiLvlLbl val="0"/>
      </c:catAx>
      <c:valAx>
        <c:axId val="37298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2</xdr:row>
      <xdr:rowOff>80962</xdr:rowOff>
    </xdr:from>
    <xdr:to>
      <xdr:col>10</xdr:col>
      <xdr:colOff>166687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90487</xdr:rowOff>
    </xdr:from>
    <xdr:to>
      <xdr:col>12</xdr:col>
      <xdr:colOff>323850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5</xdr:row>
      <xdr:rowOff>71438</xdr:rowOff>
    </xdr:from>
    <xdr:to>
      <xdr:col>13</xdr:col>
      <xdr:colOff>9525</xdr:colOff>
      <xdr:row>18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</xdr:row>
      <xdr:rowOff>128587</xdr:rowOff>
    </xdr:from>
    <xdr:to>
      <xdr:col>11</xdr:col>
      <xdr:colOff>28575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85618</xdr:rowOff>
    </xdr:from>
    <xdr:to>
      <xdr:col>8</xdr:col>
      <xdr:colOff>429161</xdr:colOff>
      <xdr:row>17</xdr:row>
      <xdr:rowOff>39169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533228</xdr:colOff>
      <xdr:row>0</xdr:row>
      <xdr:rowOff>171958</xdr:rowOff>
    </xdr:from>
    <xdr:to>
      <xdr:col>10</xdr:col>
      <xdr:colOff>425222</xdr:colOff>
      <xdr:row>15</xdr:row>
      <xdr:rowOff>102053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5</xdr:row>
      <xdr:rowOff>109537</xdr:rowOff>
    </xdr:from>
    <xdr:to>
      <xdr:col>12</xdr:col>
      <xdr:colOff>271462</xdr:colOff>
      <xdr:row>19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aan%20Haider\Downloads\Meghashree%20A_DS1_C1_S3_Visualizing_Data_Practice_Employee_Dat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577.583988194441" createdVersion="5" refreshedVersion="5" minRefreshableVersion="3" recordCount="70">
  <cacheSource type="worksheet">
    <worksheetSource ref="A1:G71" sheet="Sheet1"/>
  </cacheSource>
  <cacheFields count="7">
    <cacheField name="Employee_Code " numFmtId="0">
      <sharedItems containsSemiMixedTypes="0" containsString="0" containsNumber="1" containsInteger="1" minValue="1010" maxValue="1078"/>
    </cacheField>
    <cacheField name="Gender" numFmtId="0">
      <sharedItems count="2">
        <s v="Male"/>
        <s v="Female"/>
      </sharedItems>
    </cacheField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/>
    </cacheField>
    <cacheField name="Experience" numFmtId="0">
      <sharedItems containsString="0" containsBlank="1" containsNumber="1" containsInteger="1" minValue="0" maxValue="10"/>
    </cacheField>
    <cacheField name="Age" numFmtId="0">
      <sharedItems containsSemiMixedTypes="0" containsString="0" containsNumber="1" containsInteger="1" minValue="22" maxValue="50" count="28">
        <n v="22"/>
        <n v="27"/>
        <n v="31"/>
        <n v="29"/>
        <n v="26"/>
        <n v="23"/>
        <n v="32"/>
        <n v="28"/>
        <n v="35"/>
        <n v="33"/>
        <n v="25"/>
        <n v="37"/>
        <n v="24"/>
        <n v="49"/>
        <n v="30"/>
        <n v="36"/>
        <n v="34"/>
        <n v="41"/>
        <n v="38"/>
        <n v="40"/>
        <n v="44"/>
        <n v="46"/>
        <n v="47"/>
        <n v="39"/>
        <n v="42"/>
        <n v="50"/>
        <n v="43"/>
        <n v="45"/>
      </sharedItems>
      <fieldGroup base="5">
        <rangePr startNum="22" endNum="50" groupInterval="5"/>
        <groupItems count="8">
          <s v="&lt;22"/>
          <s v="22-26"/>
          <s v="27-31"/>
          <s v="32-36"/>
          <s v="37-41"/>
          <s v="42-46"/>
          <s v="47-51"/>
          <s v="&gt;52"/>
        </groupItems>
      </fieldGroup>
    </cacheField>
    <cacheField name="Work_Experience" numFmtId="0">
      <sharedItems containsSemiMixedTypes="0" containsString="0" containsNumber="1" containsInteg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577.598089814812" createdVersion="5" refreshedVersion="5" minRefreshableVersion="3" recordCount="70">
  <cacheSource type="worksheet">
    <worksheetSource ref="L1:L14" sheet="Sheet 8" r:id="rId2"/>
  </cacheSource>
  <cacheFields count="7">
    <cacheField name="Employee_Code " numFmtId="0">
      <sharedItems containsSemiMixedTypes="0" containsString="0" containsNumber="1" containsInteger="1" minValue="1010" maxValue="1078"/>
    </cacheField>
    <cacheField name="Gender" numFmtId="0">
      <sharedItems/>
    </cacheField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/>
    </cacheField>
    <cacheField name="Experience" numFmtId="0">
      <sharedItems containsString="0" containsBlank="1" containsNumber="1" containsInteger="1" minValue="0" maxValue="10"/>
    </cacheField>
    <cacheField name="Age" numFmtId="0">
      <sharedItems containsSemiMixedTypes="0" containsString="0" containsNumber="1" containsInteger="1" minValue="22" maxValue="50"/>
    </cacheField>
    <cacheField name="Work_Experience" numFmtId="0">
      <sharedItems containsSemiMixedTypes="0" containsString="0" containsNumber="1" containsInteg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n v="1010"/>
    <x v="0"/>
    <x v="0"/>
    <n v="27000"/>
    <n v="1"/>
    <x v="0"/>
    <n v="0"/>
  </r>
  <r>
    <n v="1011"/>
    <x v="1"/>
    <x v="0"/>
    <n v="48000"/>
    <n v="4"/>
    <x v="1"/>
    <n v="4"/>
  </r>
  <r>
    <n v="1012"/>
    <x v="0"/>
    <x v="1"/>
    <n v="75000"/>
    <n v="10"/>
    <x v="2"/>
    <n v="7"/>
  </r>
  <r>
    <n v="1013"/>
    <x v="0"/>
    <x v="1"/>
    <n v="61000"/>
    <n v="4"/>
    <x v="3"/>
    <n v="6"/>
  </r>
  <r>
    <n v="1014"/>
    <x v="1"/>
    <x v="2"/>
    <n v="45000"/>
    <n v="4"/>
    <x v="1"/>
    <n v="4"/>
  </r>
  <r>
    <n v="1015"/>
    <x v="0"/>
    <x v="2"/>
    <n v="40000"/>
    <n v="0"/>
    <x v="4"/>
    <n v="3"/>
  </r>
  <r>
    <n v="1016"/>
    <x v="1"/>
    <x v="3"/>
    <n v="42000"/>
    <n v="2"/>
    <x v="1"/>
    <n v="4"/>
  </r>
  <r>
    <n v="1017"/>
    <x v="0"/>
    <x v="0"/>
    <n v="28000"/>
    <n v="1"/>
    <x v="5"/>
    <n v="0"/>
  </r>
  <r>
    <n v="1018"/>
    <x v="1"/>
    <x v="0"/>
    <n v="48000"/>
    <n v="4"/>
    <x v="1"/>
    <n v="4"/>
  </r>
  <r>
    <n v="1019"/>
    <x v="0"/>
    <x v="1"/>
    <n v="65000"/>
    <n v="4"/>
    <x v="6"/>
    <n v="7"/>
  </r>
  <r>
    <n v="1020"/>
    <x v="0"/>
    <x v="1"/>
    <n v="54000"/>
    <n v="4"/>
    <x v="7"/>
    <n v="4"/>
  </r>
  <r>
    <n v="1021"/>
    <x v="1"/>
    <x v="0"/>
    <n v="45000"/>
    <n v="4"/>
    <x v="1"/>
    <n v="4"/>
  </r>
  <r>
    <n v="1022"/>
    <x v="0"/>
    <x v="0"/>
    <n v="29000"/>
    <n v="0"/>
    <x v="0"/>
    <n v="0"/>
  </r>
  <r>
    <n v="1023"/>
    <x v="0"/>
    <x v="2"/>
    <n v="48000"/>
    <n v="2"/>
    <x v="1"/>
    <n v="4"/>
  </r>
  <r>
    <n v="1024"/>
    <x v="1"/>
    <x v="3"/>
    <n v="95000"/>
    <n v="9"/>
    <x v="8"/>
    <n v="9"/>
  </r>
  <r>
    <n v="1025"/>
    <x v="0"/>
    <x v="0"/>
    <n v="78000"/>
    <n v="4"/>
    <x v="9"/>
    <n v="8"/>
  </r>
  <r>
    <n v="1026"/>
    <x v="0"/>
    <x v="1"/>
    <n v="54000"/>
    <n v="4"/>
    <x v="7"/>
    <n v="5"/>
  </r>
  <r>
    <n v="1027"/>
    <x v="1"/>
    <x v="3"/>
    <n v="28000"/>
    <n v="1"/>
    <x v="0"/>
    <n v="0"/>
  </r>
  <r>
    <n v="1028"/>
    <x v="0"/>
    <x v="3"/>
    <n v="36000"/>
    <n v="0"/>
    <x v="10"/>
    <n v="3"/>
  </r>
  <r>
    <n v="1029"/>
    <x v="0"/>
    <x v="0"/>
    <n v="42000"/>
    <n v="2"/>
    <x v="1"/>
    <n v="4"/>
  </r>
  <r>
    <n v="1030"/>
    <x v="0"/>
    <x v="1"/>
    <n v="94000"/>
    <n v="4"/>
    <x v="11"/>
    <n v="12"/>
  </r>
  <r>
    <n v="1031"/>
    <x v="0"/>
    <x v="1"/>
    <n v="42000"/>
    <n v="2"/>
    <x v="1"/>
    <n v="5"/>
  </r>
  <r>
    <n v="1032"/>
    <x v="1"/>
    <x v="2"/>
    <n v="30000"/>
    <n v="4"/>
    <x v="12"/>
    <n v="1"/>
  </r>
  <r>
    <n v="1033"/>
    <x v="0"/>
    <x v="2"/>
    <n v="48000"/>
    <n v="4"/>
    <x v="1"/>
    <n v="4"/>
  </r>
  <r>
    <n v="1034"/>
    <x v="0"/>
    <x v="0"/>
    <n v="52000"/>
    <n v="5"/>
    <x v="7"/>
    <n v="5"/>
  </r>
  <r>
    <n v="1035"/>
    <x v="0"/>
    <x v="0"/>
    <n v="36000"/>
    <n v="1"/>
    <x v="4"/>
    <n v="2"/>
  </r>
  <r>
    <n v="1036"/>
    <x v="0"/>
    <x v="0"/>
    <n v="48000"/>
    <n v="4"/>
    <x v="1"/>
    <n v="4"/>
  </r>
  <r>
    <n v="1037"/>
    <x v="1"/>
    <x v="0"/>
    <n v="48000"/>
    <n v="4"/>
    <x v="1"/>
    <n v="4"/>
  </r>
  <r>
    <n v="1038"/>
    <x v="1"/>
    <x v="3"/>
    <n v="56000"/>
    <n v="4"/>
    <x v="3"/>
    <n v="5"/>
  </r>
  <r>
    <n v="1039"/>
    <x v="1"/>
    <x v="3"/>
    <n v="140000"/>
    <n v="9"/>
    <x v="13"/>
    <n v="20"/>
  </r>
  <r>
    <n v="1040"/>
    <x v="0"/>
    <x v="3"/>
    <n v="38000"/>
    <n v="1"/>
    <x v="4"/>
    <n v="3"/>
  </r>
  <r>
    <n v="1040"/>
    <x v="0"/>
    <x v="2"/>
    <n v="68000"/>
    <m/>
    <x v="6"/>
    <n v="8"/>
  </r>
  <r>
    <n v="1041"/>
    <x v="0"/>
    <x v="1"/>
    <n v="36000"/>
    <n v="2"/>
    <x v="4"/>
    <n v="2"/>
  </r>
  <r>
    <n v="1042"/>
    <x v="0"/>
    <x v="1"/>
    <n v="32000"/>
    <n v="9"/>
    <x v="12"/>
    <n v="1"/>
  </r>
  <r>
    <n v="1043"/>
    <x v="1"/>
    <x v="1"/>
    <n v="30000"/>
    <n v="2"/>
    <x v="12"/>
    <n v="1"/>
  </r>
  <r>
    <n v="1044"/>
    <x v="1"/>
    <x v="1"/>
    <n v="28500"/>
    <n v="1"/>
    <x v="5"/>
    <n v="1"/>
  </r>
  <r>
    <n v="1045"/>
    <x v="1"/>
    <x v="0"/>
    <n v="53000"/>
    <n v="4"/>
    <x v="7"/>
    <n v="5"/>
  </r>
  <r>
    <n v="1046"/>
    <x v="1"/>
    <x v="3"/>
    <n v="51000"/>
    <n v="4"/>
    <x v="7"/>
    <n v="4"/>
  </r>
  <r>
    <n v="1047"/>
    <x v="1"/>
    <x v="1"/>
    <n v="28000"/>
    <n v="1"/>
    <x v="0"/>
    <n v="0"/>
  </r>
  <r>
    <n v="1048"/>
    <x v="0"/>
    <x v="2"/>
    <n v="35000"/>
    <n v="10"/>
    <x v="4"/>
    <n v="2"/>
  </r>
  <r>
    <n v="1049"/>
    <x v="0"/>
    <x v="2"/>
    <n v="65000"/>
    <m/>
    <x v="6"/>
    <n v="8"/>
  </r>
  <r>
    <n v="1050"/>
    <x v="1"/>
    <x v="3"/>
    <n v="70000"/>
    <m/>
    <x v="8"/>
    <n v="9"/>
  </r>
  <r>
    <n v="1051"/>
    <x v="0"/>
    <x v="1"/>
    <n v="68000"/>
    <m/>
    <x v="9"/>
    <n v="8"/>
  </r>
  <r>
    <n v="1052"/>
    <x v="1"/>
    <x v="3"/>
    <n v="61000"/>
    <m/>
    <x v="2"/>
    <n v="7"/>
  </r>
  <r>
    <n v="1053"/>
    <x v="0"/>
    <x v="1"/>
    <n v="58000"/>
    <m/>
    <x v="14"/>
    <n v="6"/>
  </r>
  <r>
    <n v="1054"/>
    <x v="0"/>
    <x v="2"/>
    <n v="83000"/>
    <m/>
    <x v="15"/>
    <n v="10"/>
  </r>
  <r>
    <n v="1055"/>
    <x v="0"/>
    <x v="0"/>
    <n v="27500"/>
    <m/>
    <x v="0"/>
    <n v="0"/>
  </r>
  <r>
    <n v="1056"/>
    <x v="1"/>
    <x v="0"/>
    <n v="29000"/>
    <m/>
    <x v="5"/>
    <n v="0"/>
  </r>
  <r>
    <n v="1057"/>
    <x v="1"/>
    <x v="0"/>
    <n v="62000"/>
    <m/>
    <x v="6"/>
    <n v="7"/>
  </r>
  <r>
    <n v="1058"/>
    <x v="1"/>
    <x v="3"/>
    <n v="68500"/>
    <m/>
    <x v="16"/>
    <n v="9"/>
  </r>
  <r>
    <n v="1059"/>
    <x v="0"/>
    <x v="1"/>
    <n v="60000"/>
    <m/>
    <x v="14"/>
    <n v="6"/>
  </r>
  <r>
    <n v="1060"/>
    <x v="0"/>
    <x v="2"/>
    <n v="80000"/>
    <m/>
    <x v="17"/>
    <n v="13"/>
  </r>
  <r>
    <n v="1061"/>
    <x v="0"/>
    <x v="3"/>
    <n v="77000"/>
    <m/>
    <x v="18"/>
    <n v="11"/>
  </r>
  <r>
    <n v="1062"/>
    <x v="0"/>
    <x v="2"/>
    <n v="78000"/>
    <m/>
    <x v="19"/>
    <n v="12"/>
  </r>
  <r>
    <n v="1063"/>
    <x v="0"/>
    <x v="0"/>
    <n v="75000"/>
    <m/>
    <x v="11"/>
    <n v="11"/>
  </r>
  <r>
    <n v="1064"/>
    <x v="0"/>
    <x v="3"/>
    <n v="85000"/>
    <m/>
    <x v="20"/>
    <n v="15"/>
  </r>
  <r>
    <n v="1065"/>
    <x v="1"/>
    <x v="1"/>
    <n v="58000"/>
    <m/>
    <x v="3"/>
    <n v="5"/>
  </r>
  <r>
    <n v="1066"/>
    <x v="1"/>
    <x v="0"/>
    <n v="88000"/>
    <m/>
    <x v="21"/>
    <n v="16"/>
  </r>
  <r>
    <n v="1067"/>
    <x v="1"/>
    <x v="0"/>
    <n v="90000"/>
    <m/>
    <x v="22"/>
    <n v="17"/>
  </r>
  <r>
    <n v="1068"/>
    <x v="0"/>
    <x v="1"/>
    <n v="63000"/>
    <m/>
    <x v="6"/>
    <n v="7"/>
  </r>
  <r>
    <n v="1069"/>
    <x v="0"/>
    <x v="1"/>
    <n v="62500"/>
    <m/>
    <x v="14"/>
    <n v="7"/>
  </r>
  <r>
    <n v="1070"/>
    <x v="0"/>
    <x v="2"/>
    <n v="78000"/>
    <m/>
    <x v="11"/>
    <n v="10"/>
  </r>
  <r>
    <n v="1071"/>
    <x v="0"/>
    <x v="0"/>
    <n v="79400"/>
    <m/>
    <x v="23"/>
    <n v="12"/>
  </r>
  <r>
    <n v="1072"/>
    <x v="1"/>
    <x v="0"/>
    <n v="80000"/>
    <m/>
    <x v="24"/>
    <n v="13"/>
  </r>
  <r>
    <n v="1073"/>
    <x v="0"/>
    <x v="0"/>
    <n v="170000"/>
    <m/>
    <x v="25"/>
    <n v="24"/>
  </r>
  <r>
    <n v="1074"/>
    <x v="1"/>
    <x v="3"/>
    <n v="82500"/>
    <m/>
    <x v="26"/>
    <n v="13"/>
  </r>
  <r>
    <n v="1075"/>
    <x v="0"/>
    <x v="1"/>
    <n v="53500"/>
    <m/>
    <x v="7"/>
    <n v="5"/>
  </r>
  <r>
    <n v="1076"/>
    <x v="1"/>
    <x v="3"/>
    <n v="57000"/>
    <m/>
    <x v="3"/>
    <n v="6"/>
  </r>
  <r>
    <n v="1077"/>
    <x v="0"/>
    <x v="1"/>
    <n v="66500"/>
    <m/>
    <x v="9"/>
    <n v="7"/>
  </r>
  <r>
    <n v="1078"/>
    <x v="0"/>
    <x v="2"/>
    <n v="92000"/>
    <m/>
    <x v="27"/>
    <n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">
  <r>
    <n v="1010"/>
    <s v="Male"/>
    <x v="0"/>
    <n v="27000"/>
    <n v="1"/>
    <n v="22"/>
    <n v="0"/>
  </r>
  <r>
    <n v="1011"/>
    <s v="Female"/>
    <x v="0"/>
    <n v="48000"/>
    <n v="4"/>
    <n v="27"/>
    <n v="4"/>
  </r>
  <r>
    <n v="1012"/>
    <s v="Male"/>
    <x v="1"/>
    <n v="75000"/>
    <n v="10"/>
    <n v="31"/>
    <n v="7"/>
  </r>
  <r>
    <n v="1013"/>
    <s v="Male"/>
    <x v="1"/>
    <n v="61000"/>
    <n v="4"/>
    <n v="29"/>
    <n v="6"/>
  </r>
  <r>
    <n v="1014"/>
    <s v="Female"/>
    <x v="2"/>
    <n v="45000"/>
    <n v="4"/>
    <n v="27"/>
    <n v="4"/>
  </r>
  <r>
    <n v="1015"/>
    <s v="Male"/>
    <x v="2"/>
    <n v="40000"/>
    <n v="0"/>
    <n v="26"/>
    <n v="3"/>
  </r>
  <r>
    <n v="1016"/>
    <s v="Female"/>
    <x v="3"/>
    <n v="42000"/>
    <n v="2"/>
    <n v="27"/>
    <n v="4"/>
  </r>
  <r>
    <n v="1017"/>
    <s v="Male"/>
    <x v="0"/>
    <n v="28000"/>
    <n v="1"/>
    <n v="23"/>
    <n v="0"/>
  </r>
  <r>
    <n v="1018"/>
    <s v="Female"/>
    <x v="0"/>
    <n v="48000"/>
    <n v="4"/>
    <n v="27"/>
    <n v="4"/>
  </r>
  <r>
    <n v="1019"/>
    <s v="Male"/>
    <x v="1"/>
    <n v="65000"/>
    <n v="4"/>
    <n v="32"/>
    <n v="7"/>
  </r>
  <r>
    <n v="1020"/>
    <s v="Male"/>
    <x v="1"/>
    <n v="54000"/>
    <n v="4"/>
    <n v="28"/>
    <n v="4"/>
  </r>
  <r>
    <n v="1021"/>
    <s v="Female"/>
    <x v="0"/>
    <n v="45000"/>
    <n v="4"/>
    <n v="27"/>
    <n v="4"/>
  </r>
  <r>
    <n v="1022"/>
    <s v="Male"/>
    <x v="0"/>
    <n v="29000"/>
    <n v="0"/>
    <n v="22"/>
    <n v="0"/>
  </r>
  <r>
    <n v="1023"/>
    <s v="Male"/>
    <x v="2"/>
    <n v="48000"/>
    <n v="2"/>
    <n v="27"/>
    <n v="4"/>
  </r>
  <r>
    <n v="1024"/>
    <s v="Female"/>
    <x v="3"/>
    <n v="95000"/>
    <n v="9"/>
    <n v="35"/>
    <n v="9"/>
  </r>
  <r>
    <n v="1025"/>
    <s v="Male"/>
    <x v="0"/>
    <n v="78000"/>
    <n v="4"/>
    <n v="33"/>
    <n v="8"/>
  </r>
  <r>
    <n v="1026"/>
    <s v="Male"/>
    <x v="1"/>
    <n v="54000"/>
    <n v="4"/>
    <n v="28"/>
    <n v="5"/>
  </r>
  <r>
    <n v="1027"/>
    <s v="Female"/>
    <x v="3"/>
    <n v="28000"/>
    <n v="1"/>
    <n v="22"/>
    <n v="0"/>
  </r>
  <r>
    <n v="1028"/>
    <s v="Male"/>
    <x v="3"/>
    <n v="36000"/>
    <n v="0"/>
    <n v="25"/>
    <n v="3"/>
  </r>
  <r>
    <n v="1029"/>
    <s v="Male"/>
    <x v="0"/>
    <n v="42000"/>
    <n v="2"/>
    <n v="27"/>
    <n v="4"/>
  </r>
  <r>
    <n v="1030"/>
    <s v="Male"/>
    <x v="1"/>
    <n v="94000"/>
    <n v="4"/>
    <n v="37"/>
    <n v="12"/>
  </r>
  <r>
    <n v="1031"/>
    <s v="Male"/>
    <x v="1"/>
    <n v="42000"/>
    <n v="2"/>
    <n v="27"/>
    <n v="5"/>
  </r>
  <r>
    <n v="1032"/>
    <s v="Female"/>
    <x v="2"/>
    <n v="30000"/>
    <n v="4"/>
    <n v="24"/>
    <n v="1"/>
  </r>
  <r>
    <n v="1033"/>
    <s v="Male"/>
    <x v="2"/>
    <n v="48000"/>
    <n v="4"/>
    <n v="27"/>
    <n v="4"/>
  </r>
  <r>
    <n v="1034"/>
    <s v="Male"/>
    <x v="0"/>
    <n v="52000"/>
    <n v="5"/>
    <n v="28"/>
    <n v="5"/>
  </r>
  <r>
    <n v="1035"/>
    <s v="Male"/>
    <x v="0"/>
    <n v="36000"/>
    <n v="1"/>
    <n v="26"/>
    <n v="2"/>
  </r>
  <r>
    <n v="1036"/>
    <s v="Male"/>
    <x v="0"/>
    <n v="48000"/>
    <n v="4"/>
    <n v="27"/>
    <n v="4"/>
  </r>
  <r>
    <n v="1037"/>
    <s v="Female"/>
    <x v="0"/>
    <n v="48000"/>
    <n v="4"/>
    <n v="27"/>
    <n v="4"/>
  </r>
  <r>
    <n v="1038"/>
    <s v="Female"/>
    <x v="3"/>
    <n v="56000"/>
    <n v="4"/>
    <n v="29"/>
    <n v="5"/>
  </r>
  <r>
    <n v="1039"/>
    <s v="Female"/>
    <x v="3"/>
    <n v="140000"/>
    <n v="9"/>
    <n v="49"/>
    <n v="20"/>
  </r>
  <r>
    <n v="1040"/>
    <s v="Male"/>
    <x v="3"/>
    <n v="38000"/>
    <n v="1"/>
    <n v="26"/>
    <n v="3"/>
  </r>
  <r>
    <n v="1040"/>
    <s v="Male"/>
    <x v="2"/>
    <n v="68000"/>
    <m/>
    <n v="32"/>
    <n v="8"/>
  </r>
  <r>
    <n v="1041"/>
    <s v="Male"/>
    <x v="1"/>
    <n v="36000"/>
    <n v="2"/>
    <n v="26"/>
    <n v="2"/>
  </r>
  <r>
    <n v="1042"/>
    <s v="Male"/>
    <x v="1"/>
    <n v="32000"/>
    <n v="9"/>
    <n v="24"/>
    <n v="1"/>
  </r>
  <r>
    <n v="1043"/>
    <s v="Female"/>
    <x v="1"/>
    <n v="30000"/>
    <n v="2"/>
    <n v="24"/>
    <n v="1"/>
  </r>
  <r>
    <n v="1044"/>
    <s v="Female"/>
    <x v="1"/>
    <n v="28500"/>
    <n v="1"/>
    <n v="23"/>
    <n v="1"/>
  </r>
  <r>
    <n v="1045"/>
    <s v="Female"/>
    <x v="0"/>
    <n v="53000"/>
    <n v="4"/>
    <n v="28"/>
    <n v="5"/>
  </r>
  <r>
    <n v="1046"/>
    <s v="Female"/>
    <x v="3"/>
    <n v="51000"/>
    <n v="4"/>
    <n v="28"/>
    <n v="4"/>
  </r>
  <r>
    <n v="1047"/>
    <s v="Female"/>
    <x v="1"/>
    <n v="28000"/>
    <n v="1"/>
    <n v="22"/>
    <n v="0"/>
  </r>
  <r>
    <n v="1048"/>
    <s v="Male"/>
    <x v="2"/>
    <n v="35000"/>
    <n v="10"/>
    <n v="26"/>
    <n v="2"/>
  </r>
  <r>
    <n v="1049"/>
    <s v="Male"/>
    <x v="2"/>
    <n v="65000"/>
    <m/>
    <n v="32"/>
    <n v="8"/>
  </r>
  <r>
    <n v="1050"/>
    <s v="Female"/>
    <x v="3"/>
    <n v="70000"/>
    <m/>
    <n v="35"/>
    <n v="9"/>
  </r>
  <r>
    <n v="1051"/>
    <s v="Male"/>
    <x v="1"/>
    <n v="68000"/>
    <m/>
    <n v="33"/>
    <n v="8"/>
  </r>
  <r>
    <n v="1052"/>
    <s v="Female"/>
    <x v="3"/>
    <n v="61000"/>
    <m/>
    <n v="31"/>
    <n v="7"/>
  </r>
  <r>
    <n v="1053"/>
    <s v="Male"/>
    <x v="1"/>
    <n v="58000"/>
    <m/>
    <n v="30"/>
    <n v="6"/>
  </r>
  <r>
    <n v="1054"/>
    <s v="Male"/>
    <x v="2"/>
    <n v="83000"/>
    <m/>
    <n v="36"/>
    <n v="10"/>
  </r>
  <r>
    <n v="1055"/>
    <s v="Male"/>
    <x v="0"/>
    <n v="27500"/>
    <m/>
    <n v="22"/>
    <n v="0"/>
  </r>
  <r>
    <n v="1056"/>
    <s v="Female"/>
    <x v="0"/>
    <n v="29000"/>
    <m/>
    <n v="23"/>
    <n v="0"/>
  </r>
  <r>
    <n v="1057"/>
    <s v="Female"/>
    <x v="0"/>
    <n v="62000"/>
    <m/>
    <n v="32"/>
    <n v="7"/>
  </r>
  <r>
    <n v="1058"/>
    <s v="Female"/>
    <x v="3"/>
    <n v="68500"/>
    <m/>
    <n v="34"/>
    <n v="9"/>
  </r>
  <r>
    <n v="1059"/>
    <s v="Male"/>
    <x v="1"/>
    <n v="60000"/>
    <m/>
    <n v="30"/>
    <n v="6"/>
  </r>
  <r>
    <n v="1060"/>
    <s v="Male"/>
    <x v="2"/>
    <n v="80000"/>
    <m/>
    <n v="41"/>
    <n v="13"/>
  </r>
  <r>
    <n v="1061"/>
    <s v="Male"/>
    <x v="3"/>
    <n v="77000"/>
    <m/>
    <n v="38"/>
    <n v="11"/>
  </r>
  <r>
    <n v="1062"/>
    <s v="Male"/>
    <x v="2"/>
    <n v="78000"/>
    <m/>
    <n v="40"/>
    <n v="12"/>
  </r>
  <r>
    <n v="1063"/>
    <s v="Male"/>
    <x v="0"/>
    <n v="75000"/>
    <m/>
    <n v="37"/>
    <n v="11"/>
  </r>
  <r>
    <n v="1064"/>
    <s v="Male"/>
    <x v="3"/>
    <n v="85000"/>
    <m/>
    <n v="44"/>
    <n v="15"/>
  </r>
  <r>
    <n v="1065"/>
    <s v="Female"/>
    <x v="1"/>
    <n v="58000"/>
    <m/>
    <n v="29"/>
    <n v="5"/>
  </r>
  <r>
    <n v="1066"/>
    <s v="Female"/>
    <x v="0"/>
    <n v="88000"/>
    <m/>
    <n v="46"/>
    <n v="16"/>
  </r>
  <r>
    <n v="1067"/>
    <s v="Female"/>
    <x v="0"/>
    <n v="90000"/>
    <m/>
    <n v="47"/>
    <n v="17"/>
  </r>
  <r>
    <n v="1068"/>
    <s v="Male"/>
    <x v="1"/>
    <n v="63000"/>
    <m/>
    <n v="32"/>
    <n v="7"/>
  </r>
  <r>
    <n v="1069"/>
    <s v="Male"/>
    <x v="1"/>
    <n v="62500"/>
    <m/>
    <n v="30"/>
    <n v="7"/>
  </r>
  <r>
    <n v="1070"/>
    <s v="Male"/>
    <x v="2"/>
    <n v="78000"/>
    <m/>
    <n v="37"/>
    <n v="10"/>
  </r>
  <r>
    <n v="1071"/>
    <s v="Male"/>
    <x v="0"/>
    <n v="79400"/>
    <m/>
    <n v="39"/>
    <n v="12"/>
  </r>
  <r>
    <n v="1072"/>
    <s v="Female"/>
    <x v="0"/>
    <n v="80000"/>
    <m/>
    <n v="42"/>
    <n v="13"/>
  </r>
  <r>
    <n v="1073"/>
    <s v="Male"/>
    <x v="0"/>
    <n v="170000"/>
    <m/>
    <n v="50"/>
    <n v="24"/>
  </r>
  <r>
    <n v="1074"/>
    <s v="Female"/>
    <x v="3"/>
    <n v="82500"/>
    <m/>
    <n v="43"/>
    <n v="13"/>
  </r>
  <r>
    <n v="1075"/>
    <s v="Male"/>
    <x v="1"/>
    <n v="53500"/>
    <m/>
    <n v="28"/>
    <n v="5"/>
  </r>
  <r>
    <n v="1076"/>
    <s v="Female"/>
    <x v="3"/>
    <n v="57000"/>
    <m/>
    <n v="29"/>
    <n v="6"/>
  </r>
  <r>
    <n v="1077"/>
    <s v="Male"/>
    <x v="1"/>
    <n v="66500"/>
    <m/>
    <n v="33"/>
    <n v="7"/>
  </r>
  <r>
    <n v="1078"/>
    <s v="Male"/>
    <x v="2"/>
    <n v="92000"/>
    <m/>
    <n v="45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24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Annual_Salary ($)" fld="3" subtotal="count" showDataAs="percentOfTotal" baseField="2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7" cacheId="1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C11" firstHeaderRow="1" firstDataRow="1" firstDataCol="2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8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</rowItems>
  <colItems count="1">
    <i/>
  </colItems>
  <dataFields count="1">
    <dataField name="Count of Department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108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 rowHeaderCaption="Age">
  <location ref="A3:C10" firstHeaderRow="0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ork_Experience" fld="6" baseField="0" baseItem="0"/>
    <dataField name="Count of Employee_Code " fld="0" subtotal="count" baseField="0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1"/>
  <sheetViews>
    <sheetView tabSelected="1" zoomScale="95" zoomScaleNormal="95" workbookViewId="0">
      <selection activeCell="K14" sqref="K14"/>
    </sheetView>
  </sheetViews>
  <sheetFormatPr defaultRowHeight="15" x14ac:dyDescent="0.25"/>
  <cols>
    <col min="1" max="2" width="16.85546875" customWidth="1"/>
    <col min="3" max="3" width="12" customWidth="1"/>
    <col min="4" max="4" width="17.42578125" customWidth="1"/>
    <col min="5" max="5" width="12" hidden="1" customWidth="1"/>
    <col min="7" max="7" width="20.7109375" customWidth="1"/>
    <col min="8" max="8" width="8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8" x14ac:dyDescent="0.25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4">
        <v>22</v>
      </c>
      <c r="G2" s="3">
        <v>0</v>
      </c>
      <c r="H2" s="2"/>
    </row>
    <row r="3" spans="1:8" x14ac:dyDescent="0.25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4">
        <v>27</v>
      </c>
      <c r="G3" s="3">
        <v>4</v>
      </c>
      <c r="H3" s="2"/>
    </row>
    <row r="4" spans="1:8" x14ac:dyDescent="0.25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4">
        <v>31</v>
      </c>
      <c r="G4" s="3">
        <v>7</v>
      </c>
      <c r="H4" s="2"/>
    </row>
    <row r="5" spans="1:8" x14ac:dyDescent="0.25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4">
        <v>29</v>
      </c>
      <c r="G5" s="3">
        <v>6</v>
      </c>
      <c r="H5" s="2"/>
    </row>
    <row r="6" spans="1:8" x14ac:dyDescent="0.25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4">
        <v>27</v>
      </c>
      <c r="G6" s="3">
        <v>4</v>
      </c>
      <c r="H6" s="2"/>
    </row>
    <row r="7" spans="1:8" x14ac:dyDescent="0.25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4">
        <v>26</v>
      </c>
      <c r="G7" s="3">
        <v>3</v>
      </c>
      <c r="H7" s="2"/>
    </row>
    <row r="8" spans="1:8" x14ac:dyDescent="0.25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4">
        <v>27</v>
      </c>
      <c r="G8" s="3">
        <v>4</v>
      </c>
      <c r="H8" s="2"/>
    </row>
    <row r="9" spans="1:8" x14ac:dyDescent="0.25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4">
        <v>23</v>
      </c>
      <c r="G9" s="3">
        <v>0</v>
      </c>
      <c r="H9" s="2"/>
    </row>
    <row r="10" spans="1:8" x14ac:dyDescent="0.25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4">
        <v>27</v>
      </c>
      <c r="G10" s="3">
        <v>4</v>
      </c>
      <c r="H10" s="2"/>
    </row>
    <row r="11" spans="1:8" x14ac:dyDescent="0.25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4">
        <v>32</v>
      </c>
      <c r="G11" s="3">
        <v>7</v>
      </c>
      <c r="H11" s="2"/>
    </row>
    <row r="12" spans="1:8" x14ac:dyDescent="0.25">
      <c r="A12" s="1">
        <v>1020</v>
      </c>
      <c r="B12" s="1" t="s">
        <v>7</v>
      </c>
      <c r="C12" s="1" t="s">
        <v>10</v>
      </c>
      <c r="D12" s="3">
        <v>54000</v>
      </c>
      <c r="E12" s="3">
        <v>4</v>
      </c>
      <c r="F12" s="12">
        <v>28</v>
      </c>
      <c r="G12" s="3">
        <v>4</v>
      </c>
      <c r="H12" s="2"/>
    </row>
    <row r="13" spans="1:8" x14ac:dyDescent="0.25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4">
        <v>27</v>
      </c>
      <c r="G13" s="3">
        <v>4</v>
      </c>
      <c r="H13" t="s">
        <v>13</v>
      </c>
    </row>
    <row r="14" spans="1:8" x14ac:dyDescent="0.25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4">
        <v>22</v>
      </c>
      <c r="G14" s="3">
        <v>0</v>
      </c>
    </row>
    <row r="15" spans="1:8" x14ac:dyDescent="0.25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4">
        <v>27</v>
      </c>
      <c r="G15" s="3">
        <v>4</v>
      </c>
    </row>
    <row r="16" spans="1:8" x14ac:dyDescent="0.25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4">
        <v>35</v>
      </c>
      <c r="G16" s="3">
        <v>9</v>
      </c>
    </row>
    <row r="17" spans="1:7" x14ac:dyDescent="0.25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4">
        <v>33</v>
      </c>
      <c r="G17" s="3">
        <v>8</v>
      </c>
    </row>
    <row r="18" spans="1:7" x14ac:dyDescent="0.25">
      <c r="A18" s="1">
        <v>1026</v>
      </c>
      <c r="B18" s="1" t="s">
        <v>7</v>
      </c>
      <c r="C18" s="1" t="s">
        <v>10</v>
      </c>
      <c r="D18" s="3">
        <v>54000</v>
      </c>
      <c r="E18" s="3">
        <v>4</v>
      </c>
      <c r="F18" s="12">
        <v>28</v>
      </c>
      <c r="G18" s="3">
        <v>5</v>
      </c>
    </row>
    <row r="19" spans="1:7" x14ac:dyDescent="0.25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4">
        <v>22</v>
      </c>
      <c r="G19" s="3">
        <v>0</v>
      </c>
    </row>
    <row r="20" spans="1:7" x14ac:dyDescent="0.25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4">
        <v>25</v>
      </c>
      <c r="G20" s="3">
        <v>3</v>
      </c>
    </row>
    <row r="21" spans="1:7" x14ac:dyDescent="0.25">
      <c r="A21" s="1">
        <v>1029</v>
      </c>
      <c r="B21" s="1" t="s">
        <v>7</v>
      </c>
      <c r="C21" s="1" t="s">
        <v>8</v>
      </c>
      <c r="D21" s="3">
        <v>42000</v>
      </c>
      <c r="E21" s="3">
        <v>2</v>
      </c>
      <c r="F21" s="12">
        <v>27</v>
      </c>
      <c r="G21" s="3">
        <v>4</v>
      </c>
    </row>
    <row r="22" spans="1:7" x14ac:dyDescent="0.25">
      <c r="A22" s="1">
        <v>1030</v>
      </c>
      <c r="B22" s="1" t="s">
        <v>7</v>
      </c>
      <c r="C22" s="1" t="s">
        <v>10</v>
      </c>
      <c r="D22" s="3">
        <v>94000</v>
      </c>
      <c r="E22" s="3">
        <v>4</v>
      </c>
      <c r="F22" s="12">
        <v>37</v>
      </c>
      <c r="G22" s="3">
        <v>12</v>
      </c>
    </row>
    <row r="23" spans="1:7" x14ac:dyDescent="0.25">
      <c r="A23" s="1">
        <v>1031</v>
      </c>
      <c r="B23" s="1" t="s">
        <v>7</v>
      </c>
      <c r="C23" s="1" t="s">
        <v>10</v>
      </c>
      <c r="D23" s="3">
        <v>42000</v>
      </c>
      <c r="E23" s="3">
        <v>2</v>
      </c>
      <c r="F23" s="12">
        <v>27</v>
      </c>
      <c r="G23" s="3">
        <v>5</v>
      </c>
    </row>
    <row r="24" spans="1:7" x14ac:dyDescent="0.25">
      <c r="A24" s="1">
        <v>1032</v>
      </c>
      <c r="B24" s="1" t="s">
        <v>9</v>
      </c>
      <c r="C24" s="1" t="s">
        <v>11</v>
      </c>
      <c r="D24" s="3">
        <v>30000</v>
      </c>
      <c r="E24" s="3">
        <v>4</v>
      </c>
      <c r="F24" s="12">
        <v>24</v>
      </c>
      <c r="G24" s="3">
        <v>1</v>
      </c>
    </row>
    <row r="25" spans="1:7" x14ac:dyDescent="0.25">
      <c r="A25" s="1">
        <v>1033</v>
      </c>
      <c r="B25" s="1" t="s">
        <v>7</v>
      </c>
      <c r="C25" s="1" t="s">
        <v>11</v>
      </c>
      <c r="D25" s="3">
        <v>48000</v>
      </c>
      <c r="E25" s="3">
        <v>4</v>
      </c>
      <c r="F25" s="12">
        <v>27</v>
      </c>
      <c r="G25" s="3">
        <v>4</v>
      </c>
    </row>
    <row r="26" spans="1:7" x14ac:dyDescent="0.25">
      <c r="A26" s="1">
        <v>1034</v>
      </c>
      <c r="B26" s="1" t="s">
        <v>7</v>
      </c>
      <c r="C26" s="1" t="s">
        <v>8</v>
      </c>
      <c r="D26" s="3">
        <v>52000</v>
      </c>
      <c r="E26" s="3">
        <v>5</v>
      </c>
      <c r="F26" s="12">
        <v>28</v>
      </c>
      <c r="G26" s="3">
        <v>5</v>
      </c>
    </row>
    <row r="27" spans="1:7" x14ac:dyDescent="0.25">
      <c r="A27" s="1">
        <v>1035</v>
      </c>
      <c r="B27" s="1" t="s">
        <v>7</v>
      </c>
      <c r="C27" s="1" t="s">
        <v>8</v>
      </c>
      <c r="D27" s="3">
        <v>36000</v>
      </c>
      <c r="E27" s="3">
        <v>1</v>
      </c>
      <c r="F27" s="12">
        <v>26</v>
      </c>
      <c r="G27" s="3">
        <v>2</v>
      </c>
    </row>
    <row r="28" spans="1:7" x14ac:dyDescent="0.25">
      <c r="A28" s="1">
        <v>1036</v>
      </c>
      <c r="B28" s="1" t="s">
        <v>7</v>
      </c>
      <c r="C28" s="1" t="s">
        <v>8</v>
      </c>
      <c r="D28" s="3">
        <v>48000</v>
      </c>
      <c r="E28" s="3">
        <v>4</v>
      </c>
      <c r="F28" s="12">
        <v>27</v>
      </c>
      <c r="G28" s="3">
        <v>4</v>
      </c>
    </row>
    <row r="29" spans="1:7" x14ac:dyDescent="0.25">
      <c r="A29" s="1">
        <v>1037</v>
      </c>
      <c r="B29" s="1" t="s">
        <v>9</v>
      </c>
      <c r="C29" s="1" t="s">
        <v>8</v>
      </c>
      <c r="D29" s="3">
        <v>48000</v>
      </c>
      <c r="E29" s="3">
        <v>4</v>
      </c>
      <c r="F29" s="12">
        <v>27</v>
      </c>
      <c r="G29" s="3">
        <v>4</v>
      </c>
    </row>
    <row r="30" spans="1:7" x14ac:dyDescent="0.25">
      <c r="A30" s="1">
        <v>1038</v>
      </c>
      <c r="B30" s="1" t="s">
        <v>9</v>
      </c>
      <c r="C30" s="1" t="s">
        <v>12</v>
      </c>
      <c r="D30" s="3">
        <v>56000</v>
      </c>
      <c r="E30" s="3">
        <v>4</v>
      </c>
      <c r="F30" s="12">
        <v>29</v>
      </c>
      <c r="G30" s="3">
        <v>5</v>
      </c>
    </row>
    <row r="31" spans="1:7" x14ac:dyDescent="0.25">
      <c r="A31" s="1">
        <v>1039</v>
      </c>
      <c r="B31" s="1" t="s">
        <v>9</v>
      </c>
      <c r="C31" s="1" t="s">
        <v>12</v>
      </c>
      <c r="D31" s="3">
        <v>140000</v>
      </c>
      <c r="E31" s="3">
        <v>9</v>
      </c>
      <c r="F31" s="12">
        <v>49</v>
      </c>
      <c r="G31" s="3">
        <v>20</v>
      </c>
    </row>
    <row r="32" spans="1:7" x14ac:dyDescent="0.25">
      <c r="A32" s="1">
        <v>1040</v>
      </c>
      <c r="B32" s="1" t="s">
        <v>7</v>
      </c>
      <c r="C32" s="1" t="s">
        <v>12</v>
      </c>
      <c r="D32" s="3">
        <v>38000</v>
      </c>
      <c r="E32" s="3">
        <v>1</v>
      </c>
      <c r="F32" s="12">
        <v>26</v>
      </c>
      <c r="G32" s="3">
        <v>3</v>
      </c>
    </row>
    <row r="33" spans="1:42" x14ac:dyDescent="0.25">
      <c r="A33" s="3">
        <v>1040</v>
      </c>
      <c r="B33" s="3" t="s">
        <v>7</v>
      </c>
      <c r="C33" s="3" t="s">
        <v>11</v>
      </c>
      <c r="D33" s="3">
        <v>68000</v>
      </c>
      <c r="E33" s="1"/>
      <c r="F33" s="12">
        <v>32</v>
      </c>
      <c r="G33" s="3">
        <v>8</v>
      </c>
    </row>
    <row r="34" spans="1:42" x14ac:dyDescent="0.25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4">
        <v>26</v>
      </c>
      <c r="G34" s="3">
        <v>2</v>
      </c>
    </row>
    <row r="35" spans="1:42" x14ac:dyDescent="0.25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4">
        <v>24</v>
      </c>
      <c r="G35" s="3">
        <v>1</v>
      </c>
    </row>
    <row r="36" spans="1:42" x14ac:dyDescent="0.25">
      <c r="A36" s="1">
        <v>1043</v>
      </c>
      <c r="B36" s="1" t="s">
        <v>9</v>
      </c>
      <c r="C36" s="1" t="s">
        <v>10</v>
      </c>
      <c r="D36" s="3">
        <v>30000</v>
      </c>
      <c r="E36" s="3">
        <v>2</v>
      </c>
      <c r="F36" s="12">
        <v>24</v>
      </c>
      <c r="G36" s="3">
        <v>1</v>
      </c>
    </row>
    <row r="37" spans="1:42" x14ac:dyDescent="0.25">
      <c r="A37" s="1">
        <v>1044</v>
      </c>
      <c r="B37" s="1" t="s">
        <v>9</v>
      </c>
      <c r="C37" s="1" t="s">
        <v>10</v>
      </c>
      <c r="D37" s="3">
        <v>28500</v>
      </c>
      <c r="E37" s="3">
        <v>1</v>
      </c>
      <c r="F37" s="12">
        <v>23</v>
      </c>
      <c r="G37" s="3">
        <v>1</v>
      </c>
    </row>
    <row r="38" spans="1:42" x14ac:dyDescent="0.25">
      <c r="A38" s="1">
        <v>1045</v>
      </c>
      <c r="B38" s="1" t="s">
        <v>9</v>
      </c>
      <c r="C38" s="1" t="s">
        <v>8</v>
      </c>
      <c r="D38" s="3">
        <v>53000</v>
      </c>
      <c r="E38" s="3">
        <v>4</v>
      </c>
      <c r="F38" s="12">
        <v>28</v>
      </c>
      <c r="G38" s="3">
        <v>5</v>
      </c>
    </row>
    <row r="39" spans="1:42" x14ac:dyDescent="0.25">
      <c r="A39" s="1">
        <v>1046</v>
      </c>
      <c r="B39" s="1" t="s">
        <v>9</v>
      </c>
      <c r="C39" s="1" t="s">
        <v>12</v>
      </c>
      <c r="D39" s="3">
        <v>51000</v>
      </c>
      <c r="E39" s="3">
        <v>4</v>
      </c>
      <c r="F39" s="12">
        <v>28</v>
      </c>
      <c r="G39" s="3">
        <v>4</v>
      </c>
    </row>
    <row r="40" spans="1:42" x14ac:dyDescent="0.25">
      <c r="A40" s="1">
        <v>1047</v>
      </c>
      <c r="B40" s="1" t="s">
        <v>9</v>
      </c>
      <c r="C40" s="1" t="s">
        <v>10</v>
      </c>
      <c r="D40" s="3">
        <v>28000</v>
      </c>
      <c r="E40" s="3">
        <v>1</v>
      </c>
      <c r="F40" s="12">
        <v>22</v>
      </c>
      <c r="G40" s="3">
        <v>0</v>
      </c>
    </row>
    <row r="41" spans="1:42" x14ac:dyDescent="0.25">
      <c r="A41" s="1">
        <v>1048</v>
      </c>
      <c r="B41" s="1" t="s">
        <v>7</v>
      </c>
      <c r="C41" s="1" t="s">
        <v>11</v>
      </c>
      <c r="D41" s="3">
        <v>35000</v>
      </c>
      <c r="E41" s="3">
        <v>10</v>
      </c>
      <c r="F41" s="12">
        <v>26</v>
      </c>
      <c r="G41" s="3">
        <v>2</v>
      </c>
    </row>
    <row r="42" spans="1:42" x14ac:dyDescent="0.25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25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  <c r="H43" s="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x14ac:dyDescent="0.25">
      <c r="A44" s="1">
        <v>1051</v>
      </c>
      <c r="B44" s="1" t="s">
        <v>7</v>
      </c>
      <c r="C44" s="4" t="s">
        <v>10</v>
      </c>
      <c r="D44" s="1">
        <v>68000</v>
      </c>
      <c r="E44" s="1"/>
      <c r="F44" s="1">
        <v>33</v>
      </c>
      <c r="G44" s="14">
        <v>8</v>
      </c>
      <c r="I44" s="10"/>
      <c r="J44" s="1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2" x14ac:dyDescent="0.25">
      <c r="A45" s="1">
        <v>1052</v>
      </c>
      <c r="B45" s="1" t="s">
        <v>9</v>
      </c>
      <c r="C45" s="4" t="s">
        <v>12</v>
      </c>
      <c r="D45" s="1">
        <v>61000</v>
      </c>
      <c r="E45" s="1"/>
      <c r="F45" s="1">
        <v>31</v>
      </c>
      <c r="G45" s="14">
        <v>7</v>
      </c>
      <c r="I45" s="8"/>
      <c r="J45" s="6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2" x14ac:dyDescent="0.25">
      <c r="A46" s="1">
        <v>1053</v>
      </c>
      <c r="B46" s="1" t="s">
        <v>7</v>
      </c>
      <c r="C46" s="5" t="s">
        <v>10</v>
      </c>
      <c r="D46" s="1">
        <v>58000</v>
      </c>
      <c r="E46" s="1"/>
      <c r="F46" s="1">
        <v>30</v>
      </c>
      <c r="G46" s="14">
        <v>6</v>
      </c>
      <c r="I46" s="8"/>
      <c r="J46" s="6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2" x14ac:dyDescent="0.25">
      <c r="A47" s="1">
        <v>1054</v>
      </c>
      <c r="B47" s="1" t="s">
        <v>7</v>
      </c>
      <c r="C47" s="5" t="s">
        <v>11</v>
      </c>
      <c r="D47" s="3">
        <v>83000</v>
      </c>
      <c r="E47" s="1"/>
      <c r="F47" s="1">
        <v>36</v>
      </c>
      <c r="G47" s="14">
        <v>10</v>
      </c>
      <c r="I47" s="8"/>
      <c r="J47" s="6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2" x14ac:dyDescent="0.25">
      <c r="A48" s="1">
        <v>1055</v>
      </c>
      <c r="B48" s="1" t="s">
        <v>7</v>
      </c>
      <c r="C48" s="5" t="s">
        <v>8</v>
      </c>
      <c r="D48" s="13">
        <v>27500</v>
      </c>
      <c r="E48" s="1"/>
      <c r="F48" s="1">
        <v>22</v>
      </c>
      <c r="G48" s="1">
        <v>0</v>
      </c>
      <c r="H48" s="7"/>
      <c r="J48" s="8"/>
      <c r="K48" s="6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spans="1:42" x14ac:dyDescent="0.25">
      <c r="A49" s="1">
        <v>1056</v>
      </c>
      <c r="B49" s="1" t="s">
        <v>9</v>
      </c>
      <c r="C49" s="5" t="s">
        <v>8</v>
      </c>
      <c r="D49" s="1">
        <v>29000</v>
      </c>
      <c r="E49" s="1"/>
      <c r="F49" s="1">
        <v>23</v>
      </c>
      <c r="G49" s="1">
        <v>0</v>
      </c>
      <c r="H49" s="7"/>
      <c r="J49" s="1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25">
      <c r="A50" s="1">
        <v>1057</v>
      </c>
      <c r="B50" s="1" t="s">
        <v>9</v>
      </c>
      <c r="C50" s="5" t="s">
        <v>8</v>
      </c>
      <c r="D50" s="1">
        <v>62000</v>
      </c>
      <c r="E50" s="1"/>
      <c r="F50" s="1">
        <v>32</v>
      </c>
      <c r="G50" s="1">
        <v>7</v>
      </c>
      <c r="H50" s="7"/>
    </row>
    <row r="51" spans="1:42" x14ac:dyDescent="0.25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  <c r="H51" s="7"/>
    </row>
    <row r="52" spans="1:42" x14ac:dyDescent="0.25">
      <c r="A52" s="1">
        <v>1059</v>
      </c>
      <c r="B52" s="1" t="s">
        <v>7</v>
      </c>
      <c r="C52" s="4" t="s">
        <v>10</v>
      </c>
      <c r="D52" s="1">
        <v>60000</v>
      </c>
      <c r="E52" s="1"/>
      <c r="F52" s="1">
        <v>30</v>
      </c>
      <c r="G52" s="1">
        <v>6</v>
      </c>
      <c r="H52" s="7"/>
    </row>
    <row r="53" spans="1:42" x14ac:dyDescent="0.25">
      <c r="A53" s="1">
        <v>1060</v>
      </c>
      <c r="B53" s="1" t="s">
        <v>7</v>
      </c>
      <c r="C53" s="4" t="s">
        <v>11</v>
      </c>
      <c r="D53" s="1">
        <v>80000</v>
      </c>
      <c r="E53" s="1"/>
      <c r="F53" s="1">
        <v>41</v>
      </c>
      <c r="G53" s="1">
        <v>13</v>
      </c>
      <c r="H53" s="7"/>
    </row>
    <row r="54" spans="1:42" x14ac:dyDescent="0.25">
      <c r="A54" s="1">
        <v>1061</v>
      </c>
      <c r="B54" s="1" t="s">
        <v>7</v>
      </c>
      <c r="C54" s="5" t="s">
        <v>12</v>
      </c>
      <c r="D54" s="1">
        <v>77000</v>
      </c>
      <c r="E54" s="1"/>
      <c r="F54" s="1">
        <v>38</v>
      </c>
      <c r="G54" s="1">
        <v>11</v>
      </c>
      <c r="H54" s="7"/>
    </row>
    <row r="55" spans="1:42" x14ac:dyDescent="0.25">
      <c r="A55" s="1">
        <v>1062</v>
      </c>
      <c r="B55" s="1" t="s">
        <v>7</v>
      </c>
      <c r="C55" s="5" t="s">
        <v>11</v>
      </c>
      <c r="D55" s="1">
        <v>78000</v>
      </c>
      <c r="E55" s="1"/>
      <c r="F55" s="1">
        <v>40</v>
      </c>
      <c r="G55" s="1">
        <v>12</v>
      </c>
      <c r="H55" s="7"/>
    </row>
    <row r="56" spans="1:42" x14ac:dyDescent="0.25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  <c r="H56" s="7"/>
    </row>
    <row r="57" spans="1:42" x14ac:dyDescent="0.25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  <c r="H57" s="7"/>
    </row>
    <row r="58" spans="1:42" x14ac:dyDescent="0.25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  <c r="H58" s="7"/>
    </row>
    <row r="59" spans="1:42" x14ac:dyDescent="0.25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  <c r="H59" s="7"/>
    </row>
    <row r="60" spans="1:42" x14ac:dyDescent="0.25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42" x14ac:dyDescent="0.25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42" x14ac:dyDescent="0.25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42" x14ac:dyDescent="0.25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42" x14ac:dyDescent="0.25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 x14ac:dyDescent="0.25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 x14ac:dyDescent="0.25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 x14ac:dyDescent="0.25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 x14ac:dyDescent="0.25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 x14ac:dyDescent="0.25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 x14ac:dyDescent="0.25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 x14ac:dyDescent="0.25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autoFilter ref="A1:H71"/>
  <sortState ref="G43:G59">
    <sortCondition ref="G4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22" sqref="C21:C22"/>
    </sheetView>
  </sheetViews>
  <sheetFormatPr defaultRowHeight="15" x14ac:dyDescent="0.25"/>
  <cols>
    <col min="1" max="1" width="13.5703125" customWidth="1"/>
  </cols>
  <sheetData>
    <row r="1" spans="1:5" x14ac:dyDescent="0.25">
      <c r="A1" t="s">
        <v>2</v>
      </c>
      <c r="B1" t="s">
        <v>16</v>
      </c>
      <c r="C1" t="s">
        <v>17</v>
      </c>
      <c r="D1" t="s">
        <v>18</v>
      </c>
      <c r="E1" t="s">
        <v>28</v>
      </c>
    </row>
    <row r="2" spans="1:5" x14ac:dyDescent="0.25">
      <c r="A2" t="s">
        <v>24</v>
      </c>
      <c r="B2">
        <v>58313.63636363636</v>
      </c>
      <c r="C2">
        <v>48000</v>
      </c>
      <c r="D2">
        <v>48000</v>
      </c>
      <c r="E2">
        <v>32334.594410182352</v>
      </c>
    </row>
    <row r="3" spans="1:5" x14ac:dyDescent="0.25">
      <c r="A3" t="s">
        <v>10</v>
      </c>
      <c r="B3">
        <v>54450</v>
      </c>
      <c r="C3">
        <v>58000</v>
      </c>
      <c r="D3">
        <v>54000</v>
      </c>
      <c r="E3">
        <v>17221.391226886222</v>
      </c>
    </row>
    <row r="4" spans="1:5" x14ac:dyDescent="0.25">
      <c r="A4" t="s">
        <v>12</v>
      </c>
      <c r="B4">
        <v>59587.096774193546</v>
      </c>
      <c r="C4">
        <v>56500</v>
      </c>
      <c r="D4">
        <v>48000</v>
      </c>
      <c r="E4">
        <f>STDEVA(Sheet1!D8:D69)</f>
        <v>26230.15711452709</v>
      </c>
    </row>
    <row r="5" spans="1:5" x14ac:dyDescent="0.25">
      <c r="A5" t="s">
        <v>11</v>
      </c>
      <c r="B5">
        <v>59665.151515151512</v>
      </c>
      <c r="C5">
        <v>56500</v>
      </c>
      <c r="D5">
        <v>48000</v>
      </c>
      <c r="E5">
        <v>25918.128448720599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"/>
  <sheetViews>
    <sheetView workbookViewId="0">
      <selection activeCell="M13" sqref="M13"/>
    </sheetView>
  </sheetViews>
  <sheetFormatPr defaultRowHeight="15" x14ac:dyDescent="0.25"/>
  <cols>
    <col min="1" max="1" width="14" bestFit="1" customWidth="1"/>
    <col min="2" max="2" width="24.85546875" customWidth="1"/>
  </cols>
  <sheetData>
    <row r="3" spans="1:13" x14ac:dyDescent="0.25">
      <c r="A3" s="15" t="s">
        <v>2</v>
      </c>
      <c r="B3" t="s">
        <v>15</v>
      </c>
    </row>
    <row r="4" spans="1:13" x14ac:dyDescent="0.25">
      <c r="A4" t="s">
        <v>11</v>
      </c>
      <c r="B4" s="16">
        <v>0.18571428571428572</v>
      </c>
    </row>
    <row r="5" spans="1:13" x14ac:dyDescent="0.25">
      <c r="A5" t="s">
        <v>12</v>
      </c>
      <c r="B5" s="16">
        <v>0.21428571428571427</v>
      </c>
    </row>
    <row r="6" spans="1:13" x14ac:dyDescent="0.25">
      <c r="A6" t="s">
        <v>8</v>
      </c>
      <c r="B6" s="16">
        <v>0.31428571428571428</v>
      </c>
    </row>
    <row r="7" spans="1:13" x14ac:dyDescent="0.25">
      <c r="A7" t="s">
        <v>10</v>
      </c>
      <c r="B7" s="16">
        <v>0.2857142857142857</v>
      </c>
    </row>
    <row r="13" spans="1:13" x14ac:dyDescent="0.25">
      <c r="M13" t="s">
        <v>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C3" sqref="C3"/>
    </sheetView>
  </sheetViews>
  <sheetFormatPr defaultRowHeight="15" x14ac:dyDescent="0.25"/>
  <cols>
    <col min="1" max="1" width="14" bestFit="1" customWidth="1"/>
    <col min="2" max="2" width="10" customWidth="1"/>
    <col min="3" max="3" width="20" bestFit="1" customWidth="1"/>
  </cols>
  <sheetData>
    <row r="3" spans="1:3" x14ac:dyDescent="0.25">
      <c r="A3" s="15" t="s">
        <v>2</v>
      </c>
      <c r="B3" s="15" t="s">
        <v>1</v>
      </c>
      <c r="C3" t="s">
        <v>14</v>
      </c>
    </row>
    <row r="4" spans="1:3" x14ac:dyDescent="0.25">
      <c r="A4" t="s">
        <v>11</v>
      </c>
      <c r="B4" t="s">
        <v>9</v>
      </c>
      <c r="C4" s="7">
        <v>2</v>
      </c>
    </row>
    <row r="5" spans="1:3" x14ac:dyDescent="0.25">
      <c r="A5" t="s">
        <v>11</v>
      </c>
      <c r="B5" t="s">
        <v>7</v>
      </c>
      <c r="C5" s="7">
        <v>11</v>
      </c>
    </row>
    <row r="6" spans="1:3" x14ac:dyDescent="0.25">
      <c r="A6" t="s">
        <v>12</v>
      </c>
      <c r="B6" t="s">
        <v>9</v>
      </c>
      <c r="C6" s="7">
        <v>11</v>
      </c>
    </row>
    <row r="7" spans="1:3" x14ac:dyDescent="0.25">
      <c r="A7" t="s">
        <v>12</v>
      </c>
      <c r="B7" t="s">
        <v>7</v>
      </c>
      <c r="C7" s="7">
        <v>4</v>
      </c>
    </row>
    <row r="8" spans="1:3" x14ac:dyDescent="0.25">
      <c r="A8" t="s">
        <v>8</v>
      </c>
      <c r="B8" t="s">
        <v>9</v>
      </c>
      <c r="C8" s="7">
        <v>10</v>
      </c>
    </row>
    <row r="9" spans="1:3" x14ac:dyDescent="0.25">
      <c r="A9" t="s">
        <v>8</v>
      </c>
      <c r="B9" t="s">
        <v>7</v>
      </c>
      <c r="C9" s="7">
        <v>12</v>
      </c>
    </row>
    <row r="10" spans="1:3" x14ac:dyDescent="0.25">
      <c r="A10" t="s">
        <v>10</v>
      </c>
      <c r="B10" t="s">
        <v>9</v>
      </c>
      <c r="C10" s="7">
        <v>4</v>
      </c>
    </row>
    <row r="11" spans="1:3" x14ac:dyDescent="0.25">
      <c r="A11" t="s">
        <v>10</v>
      </c>
      <c r="B11" t="s">
        <v>7</v>
      </c>
      <c r="C11" s="7">
        <v>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zoomScaleNormal="75" workbookViewId="0">
      <selection activeCell="H18" sqref="H18"/>
    </sheetView>
  </sheetViews>
  <sheetFormatPr defaultRowHeight="15" x14ac:dyDescent="0.25"/>
  <cols>
    <col min="6" max="6" width="16.28515625" customWidth="1"/>
    <col min="14" max="14" width="16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3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5</v>
      </c>
      <c r="N1" s="3" t="s">
        <v>6</v>
      </c>
    </row>
    <row r="2" spans="1:14" x14ac:dyDescent="0.25">
      <c r="A2" s="1">
        <v>1010</v>
      </c>
      <c r="B2" s="1" t="s">
        <v>7</v>
      </c>
      <c r="C2" s="1" t="s">
        <v>8</v>
      </c>
      <c r="D2" s="1">
        <v>27000</v>
      </c>
      <c r="E2" s="4">
        <v>22</v>
      </c>
      <c r="F2" s="3">
        <v>0</v>
      </c>
      <c r="I2" s="1">
        <v>1012</v>
      </c>
      <c r="J2" s="1" t="s">
        <v>7</v>
      </c>
      <c r="K2" s="1" t="s">
        <v>10</v>
      </c>
      <c r="L2" s="1">
        <v>75000</v>
      </c>
      <c r="M2" s="4">
        <v>31</v>
      </c>
      <c r="N2" s="3">
        <v>7</v>
      </c>
    </row>
    <row r="3" spans="1:14" x14ac:dyDescent="0.25">
      <c r="A3" s="1">
        <v>1011</v>
      </c>
      <c r="B3" s="1" t="s">
        <v>9</v>
      </c>
      <c r="C3" s="1" t="s">
        <v>8</v>
      </c>
      <c r="D3" s="1">
        <v>48000</v>
      </c>
      <c r="E3" s="4">
        <v>27</v>
      </c>
      <c r="F3" s="3">
        <v>4</v>
      </c>
      <c r="I3" s="1">
        <v>1013</v>
      </c>
      <c r="J3" s="1" t="s">
        <v>7</v>
      </c>
      <c r="K3" s="1" t="s">
        <v>10</v>
      </c>
      <c r="L3" s="1">
        <v>61000</v>
      </c>
      <c r="M3" s="4">
        <v>29</v>
      </c>
      <c r="N3" s="3">
        <v>6</v>
      </c>
    </row>
    <row r="4" spans="1:14" x14ac:dyDescent="0.25">
      <c r="A4" s="1">
        <v>1017</v>
      </c>
      <c r="B4" s="1" t="s">
        <v>7</v>
      </c>
      <c r="C4" s="1" t="s">
        <v>8</v>
      </c>
      <c r="D4" s="1">
        <v>28000</v>
      </c>
      <c r="E4" s="4">
        <v>23</v>
      </c>
      <c r="F4" s="3">
        <v>0</v>
      </c>
      <c r="I4" s="1">
        <v>1019</v>
      </c>
      <c r="J4" s="1" t="s">
        <v>7</v>
      </c>
      <c r="K4" s="1" t="s">
        <v>10</v>
      </c>
      <c r="L4" s="1">
        <v>65000</v>
      </c>
      <c r="M4" s="4">
        <v>32</v>
      </c>
      <c r="N4" s="3">
        <v>7</v>
      </c>
    </row>
    <row r="5" spans="1:14" x14ac:dyDescent="0.25">
      <c r="A5" s="1">
        <v>1018</v>
      </c>
      <c r="B5" s="1" t="s">
        <v>9</v>
      </c>
      <c r="C5" s="1" t="s">
        <v>8</v>
      </c>
      <c r="D5" s="1">
        <v>48000</v>
      </c>
      <c r="E5" s="4">
        <v>27</v>
      </c>
      <c r="F5" s="3">
        <v>4</v>
      </c>
      <c r="I5" s="1">
        <v>1020</v>
      </c>
      <c r="J5" s="1" t="s">
        <v>7</v>
      </c>
      <c r="K5" s="1" t="s">
        <v>10</v>
      </c>
      <c r="L5" s="3">
        <v>54000</v>
      </c>
      <c r="M5" s="12">
        <v>28</v>
      </c>
      <c r="N5" s="3">
        <v>4</v>
      </c>
    </row>
    <row r="6" spans="1:14" x14ac:dyDescent="0.25">
      <c r="A6" s="1">
        <v>1021</v>
      </c>
      <c r="B6" s="1" t="s">
        <v>9</v>
      </c>
      <c r="C6" s="1" t="s">
        <v>8</v>
      </c>
      <c r="D6" s="1">
        <v>45000</v>
      </c>
      <c r="E6" s="4">
        <v>27</v>
      </c>
      <c r="F6" s="3">
        <v>4</v>
      </c>
      <c r="I6" s="1">
        <v>1026</v>
      </c>
      <c r="J6" s="1" t="s">
        <v>7</v>
      </c>
      <c r="K6" s="1" t="s">
        <v>10</v>
      </c>
      <c r="L6" s="3">
        <v>54000</v>
      </c>
      <c r="M6" s="12">
        <v>28</v>
      </c>
      <c r="N6" s="3">
        <v>5</v>
      </c>
    </row>
    <row r="7" spans="1:14" x14ac:dyDescent="0.25">
      <c r="A7" s="1">
        <v>1022</v>
      </c>
      <c r="B7" s="1" t="s">
        <v>7</v>
      </c>
      <c r="C7" s="1" t="s">
        <v>8</v>
      </c>
      <c r="D7" s="1">
        <v>29000</v>
      </c>
      <c r="E7" s="4">
        <v>22</v>
      </c>
      <c r="F7" s="3">
        <v>0</v>
      </c>
      <c r="I7" s="1">
        <v>1030</v>
      </c>
      <c r="J7" s="1" t="s">
        <v>7</v>
      </c>
      <c r="K7" s="1" t="s">
        <v>10</v>
      </c>
      <c r="L7" s="3">
        <v>94000</v>
      </c>
      <c r="M7" s="12">
        <v>37</v>
      </c>
      <c r="N7" s="3">
        <v>12</v>
      </c>
    </row>
    <row r="8" spans="1:14" x14ac:dyDescent="0.25">
      <c r="A8" s="1">
        <v>1025</v>
      </c>
      <c r="B8" s="1" t="s">
        <v>7</v>
      </c>
      <c r="C8" s="1" t="s">
        <v>8</v>
      </c>
      <c r="D8" s="1">
        <v>78000</v>
      </c>
      <c r="E8" s="4">
        <v>33</v>
      </c>
      <c r="F8" s="3">
        <v>8</v>
      </c>
      <c r="I8" s="1">
        <v>1031</v>
      </c>
      <c r="J8" s="1" t="s">
        <v>7</v>
      </c>
      <c r="K8" s="1" t="s">
        <v>10</v>
      </c>
      <c r="L8" s="3">
        <v>42000</v>
      </c>
      <c r="M8" s="12">
        <v>27</v>
      </c>
      <c r="N8" s="3">
        <v>5</v>
      </c>
    </row>
    <row r="9" spans="1:14" x14ac:dyDescent="0.25">
      <c r="A9" s="1">
        <v>1029</v>
      </c>
      <c r="B9" s="1" t="s">
        <v>7</v>
      </c>
      <c r="C9" s="1" t="s">
        <v>8</v>
      </c>
      <c r="D9" s="3">
        <v>42000</v>
      </c>
      <c r="E9" s="12">
        <v>27</v>
      </c>
      <c r="F9" s="3">
        <v>4</v>
      </c>
      <c r="I9" s="1">
        <v>1041</v>
      </c>
      <c r="J9" s="1" t="s">
        <v>7</v>
      </c>
      <c r="K9" s="1" t="s">
        <v>10</v>
      </c>
      <c r="L9" s="1">
        <v>36000</v>
      </c>
      <c r="M9" s="4">
        <v>26</v>
      </c>
      <c r="N9" s="3">
        <v>2</v>
      </c>
    </row>
    <row r="10" spans="1:14" x14ac:dyDescent="0.25">
      <c r="A10" s="1">
        <v>1034</v>
      </c>
      <c r="B10" s="1" t="s">
        <v>7</v>
      </c>
      <c r="C10" s="1" t="s">
        <v>8</v>
      </c>
      <c r="D10" s="3">
        <v>52000</v>
      </c>
      <c r="E10" s="12">
        <v>28</v>
      </c>
      <c r="F10" s="3">
        <v>5</v>
      </c>
      <c r="I10" s="1">
        <v>1042</v>
      </c>
      <c r="J10" s="1" t="s">
        <v>7</v>
      </c>
      <c r="K10" s="1" t="s">
        <v>10</v>
      </c>
      <c r="L10" s="1">
        <v>32000</v>
      </c>
      <c r="M10" s="4">
        <v>24</v>
      </c>
      <c r="N10" s="3">
        <v>1</v>
      </c>
    </row>
    <row r="11" spans="1:14" x14ac:dyDescent="0.25">
      <c r="A11" s="1">
        <v>1035</v>
      </c>
      <c r="B11" s="1" t="s">
        <v>7</v>
      </c>
      <c r="C11" s="1" t="s">
        <v>8</v>
      </c>
      <c r="D11" s="3">
        <v>36000</v>
      </c>
      <c r="E11" s="12">
        <v>26</v>
      </c>
      <c r="F11" s="3">
        <v>2</v>
      </c>
      <c r="I11" s="1">
        <v>1043</v>
      </c>
      <c r="J11" s="1" t="s">
        <v>9</v>
      </c>
      <c r="K11" s="1" t="s">
        <v>10</v>
      </c>
      <c r="L11" s="3">
        <v>30000</v>
      </c>
      <c r="M11" s="12">
        <v>24</v>
      </c>
      <c r="N11" s="3">
        <v>1</v>
      </c>
    </row>
    <row r="12" spans="1:14" x14ac:dyDescent="0.25">
      <c r="A12" s="1">
        <v>1036</v>
      </c>
      <c r="B12" s="1" t="s">
        <v>7</v>
      </c>
      <c r="C12" s="1" t="s">
        <v>8</v>
      </c>
      <c r="D12" s="3">
        <v>48000</v>
      </c>
      <c r="E12" s="12">
        <v>27</v>
      </c>
      <c r="F12" s="3">
        <v>4</v>
      </c>
      <c r="I12" s="1">
        <v>1044</v>
      </c>
      <c r="J12" s="1" t="s">
        <v>9</v>
      </c>
      <c r="K12" s="1" t="s">
        <v>10</v>
      </c>
      <c r="L12" s="3">
        <v>28500</v>
      </c>
      <c r="M12" s="12">
        <v>23</v>
      </c>
      <c r="N12" s="3">
        <v>1</v>
      </c>
    </row>
    <row r="13" spans="1:14" x14ac:dyDescent="0.25">
      <c r="A13" s="1">
        <v>1037</v>
      </c>
      <c r="B13" s="1" t="s">
        <v>9</v>
      </c>
      <c r="C13" s="1" t="s">
        <v>8</v>
      </c>
      <c r="D13" s="3">
        <v>48000</v>
      </c>
      <c r="E13" s="12">
        <v>27</v>
      </c>
      <c r="F13" s="3">
        <v>4</v>
      </c>
      <c r="I13" s="1">
        <v>1047</v>
      </c>
      <c r="J13" s="1" t="s">
        <v>9</v>
      </c>
      <c r="K13" s="1" t="s">
        <v>10</v>
      </c>
      <c r="L13" s="3">
        <v>28000</v>
      </c>
      <c r="M13" s="12">
        <v>22</v>
      </c>
      <c r="N13" s="3">
        <v>0</v>
      </c>
    </row>
    <row r="14" spans="1:14" x14ac:dyDescent="0.25">
      <c r="A14" s="1">
        <v>1045</v>
      </c>
      <c r="B14" s="1" t="s">
        <v>9</v>
      </c>
      <c r="C14" s="1" t="s">
        <v>8</v>
      </c>
      <c r="D14" s="3">
        <v>53000</v>
      </c>
      <c r="E14" s="12">
        <v>28</v>
      </c>
      <c r="F14" s="3">
        <v>5</v>
      </c>
      <c r="I14" s="1">
        <v>1051</v>
      </c>
      <c r="J14" s="1" t="s">
        <v>7</v>
      </c>
      <c r="K14" s="4" t="s">
        <v>10</v>
      </c>
      <c r="L14" s="1">
        <v>68000</v>
      </c>
      <c r="M14" s="1">
        <v>33</v>
      </c>
      <c r="N14" s="14">
        <v>8</v>
      </c>
    </row>
    <row r="15" spans="1:14" x14ac:dyDescent="0.25">
      <c r="A15" s="1">
        <v>1055</v>
      </c>
      <c r="B15" s="1" t="s">
        <v>7</v>
      </c>
      <c r="C15" s="5" t="s">
        <v>8</v>
      </c>
      <c r="D15" s="13">
        <v>27500</v>
      </c>
      <c r="E15" s="1">
        <v>22</v>
      </c>
      <c r="F15" s="1">
        <v>0</v>
      </c>
      <c r="I15" s="1">
        <v>1053</v>
      </c>
      <c r="J15" s="1" t="s">
        <v>7</v>
      </c>
      <c r="K15" s="5" t="s">
        <v>10</v>
      </c>
      <c r="L15" s="1">
        <v>58000</v>
      </c>
      <c r="M15" s="1">
        <v>30</v>
      </c>
      <c r="N15" s="14">
        <v>6</v>
      </c>
    </row>
    <row r="16" spans="1:14" x14ac:dyDescent="0.25">
      <c r="A16" s="1">
        <v>1056</v>
      </c>
      <c r="B16" s="1" t="s">
        <v>9</v>
      </c>
      <c r="C16" s="5" t="s">
        <v>8</v>
      </c>
      <c r="D16" s="1">
        <v>29000</v>
      </c>
      <c r="E16" s="1">
        <v>23</v>
      </c>
      <c r="F16" s="1">
        <v>0</v>
      </c>
      <c r="I16" s="1">
        <v>1059</v>
      </c>
      <c r="J16" s="1" t="s">
        <v>7</v>
      </c>
      <c r="K16" s="4" t="s">
        <v>10</v>
      </c>
      <c r="L16" s="1">
        <v>60000</v>
      </c>
      <c r="M16" s="1">
        <v>30</v>
      </c>
      <c r="N16" s="1">
        <v>6</v>
      </c>
    </row>
    <row r="17" spans="1:14" x14ac:dyDescent="0.25">
      <c r="A17" s="1">
        <v>1057</v>
      </c>
      <c r="B17" s="1" t="s">
        <v>9</v>
      </c>
      <c r="C17" s="5" t="s">
        <v>8</v>
      </c>
      <c r="D17" s="1">
        <v>62000</v>
      </c>
      <c r="E17" s="1">
        <v>32</v>
      </c>
      <c r="F17" s="1">
        <v>7</v>
      </c>
      <c r="I17" s="1">
        <v>1065</v>
      </c>
      <c r="J17" s="1" t="s">
        <v>9</v>
      </c>
      <c r="K17" s="1" t="s">
        <v>10</v>
      </c>
      <c r="L17" s="1">
        <v>58000</v>
      </c>
      <c r="M17" s="1">
        <v>29</v>
      </c>
      <c r="N17" s="1">
        <v>5</v>
      </c>
    </row>
    <row r="18" spans="1:14" x14ac:dyDescent="0.25">
      <c r="A18" s="1">
        <v>1063</v>
      </c>
      <c r="B18" s="1" t="s">
        <v>7</v>
      </c>
      <c r="C18" s="1" t="s">
        <v>8</v>
      </c>
      <c r="D18" s="1">
        <v>75000</v>
      </c>
      <c r="E18" s="1">
        <v>37</v>
      </c>
      <c r="F18" s="1">
        <v>11</v>
      </c>
      <c r="I18" s="1">
        <v>1068</v>
      </c>
      <c r="J18" s="1" t="s">
        <v>7</v>
      </c>
      <c r="K18" s="1" t="s">
        <v>10</v>
      </c>
      <c r="L18" s="1">
        <v>63000</v>
      </c>
      <c r="M18" s="1">
        <v>32</v>
      </c>
      <c r="N18" s="1">
        <v>7</v>
      </c>
    </row>
    <row r="19" spans="1:14" x14ac:dyDescent="0.25">
      <c r="A19" s="1">
        <v>1066</v>
      </c>
      <c r="B19" s="1" t="s">
        <v>9</v>
      </c>
      <c r="C19" s="1" t="s">
        <v>8</v>
      </c>
      <c r="D19" s="1">
        <v>88000</v>
      </c>
      <c r="E19" s="1">
        <v>46</v>
      </c>
      <c r="F19" s="1">
        <v>16</v>
      </c>
      <c r="I19" s="1">
        <v>1069</v>
      </c>
      <c r="J19" s="1" t="s">
        <v>7</v>
      </c>
      <c r="K19" s="1" t="s">
        <v>10</v>
      </c>
      <c r="L19" s="1">
        <v>62500</v>
      </c>
      <c r="M19" s="1">
        <v>30</v>
      </c>
      <c r="N19" s="1">
        <v>7</v>
      </c>
    </row>
    <row r="20" spans="1:14" x14ac:dyDescent="0.25">
      <c r="A20" s="1">
        <v>1067</v>
      </c>
      <c r="B20" s="1" t="s">
        <v>9</v>
      </c>
      <c r="C20" s="1" t="s">
        <v>8</v>
      </c>
      <c r="D20" s="1">
        <v>90000</v>
      </c>
      <c r="E20" s="1">
        <v>47</v>
      </c>
      <c r="F20" s="1">
        <v>17</v>
      </c>
      <c r="I20" s="1">
        <v>1075</v>
      </c>
      <c r="J20" s="1" t="s">
        <v>7</v>
      </c>
      <c r="K20" s="1" t="s">
        <v>10</v>
      </c>
      <c r="L20" s="1">
        <v>53500</v>
      </c>
      <c r="M20" s="1">
        <v>28</v>
      </c>
      <c r="N20" s="1">
        <v>5</v>
      </c>
    </row>
    <row r="21" spans="1:14" x14ac:dyDescent="0.25">
      <c r="A21" s="1">
        <v>1071</v>
      </c>
      <c r="B21" s="1" t="s">
        <v>7</v>
      </c>
      <c r="C21" s="1" t="s">
        <v>8</v>
      </c>
      <c r="D21" s="1">
        <v>79400</v>
      </c>
      <c r="E21" s="1">
        <v>39</v>
      </c>
      <c r="F21" s="1">
        <v>12</v>
      </c>
      <c r="I21" s="1">
        <v>1077</v>
      </c>
      <c r="J21" s="1" t="s">
        <v>7</v>
      </c>
      <c r="K21" s="1" t="s">
        <v>10</v>
      </c>
      <c r="L21" s="1">
        <v>66500</v>
      </c>
      <c r="M21" s="1">
        <v>33</v>
      </c>
      <c r="N21" s="1">
        <v>7</v>
      </c>
    </row>
    <row r="22" spans="1:14" x14ac:dyDescent="0.25">
      <c r="A22" s="1">
        <v>1072</v>
      </c>
      <c r="B22" s="1" t="s">
        <v>9</v>
      </c>
      <c r="C22" s="1" t="s">
        <v>8</v>
      </c>
      <c r="D22" s="1">
        <v>80000</v>
      </c>
      <c r="E22" s="1">
        <v>42</v>
      </c>
      <c r="F22" s="1">
        <v>13</v>
      </c>
    </row>
    <row r="23" spans="1:14" x14ac:dyDescent="0.25">
      <c r="A23" s="1">
        <v>1073</v>
      </c>
      <c r="B23" s="1" t="s">
        <v>7</v>
      </c>
      <c r="C23" s="1" t="s">
        <v>8</v>
      </c>
      <c r="D23" s="1">
        <v>170000</v>
      </c>
      <c r="E23" s="1">
        <v>50</v>
      </c>
      <c r="F23" s="1">
        <v>24</v>
      </c>
      <c r="K23" t="s">
        <v>16</v>
      </c>
      <c r="L23">
        <f>AVERAGE(L2:L21)</f>
        <v>54450</v>
      </c>
    </row>
    <row r="24" spans="1:14" x14ac:dyDescent="0.25">
      <c r="K24" s="19" t="s">
        <v>17</v>
      </c>
      <c r="L24" s="19">
        <f>MEDIAN(L2:L21)</f>
        <v>58000</v>
      </c>
    </row>
    <row r="25" spans="1:14" x14ac:dyDescent="0.25">
      <c r="C25" t="s">
        <v>16</v>
      </c>
      <c r="D25">
        <f>AVERAGE(D2:D23)</f>
        <v>58313.63636363636</v>
      </c>
      <c r="K25" t="s">
        <v>18</v>
      </c>
      <c r="L25">
        <f>MODE(L2:L21)</f>
        <v>54000</v>
      </c>
    </row>
    <row r="26" spans="1:14" x14ac:dyDescent="0.25">
      <c r="C26" s="18" t="s">
        <v>17</v>
      </c>
      <c r="D26" s="18">
        <f>MEDIAN(D2:D23)</f>
        <v>48000</v>
      </c>
      <c r="K26" t="s">
        <v>28</v>
      </c>
      <c r="L26">
        <f>STDEVA(L2:L21)</f>
        <v>17221.391226886222</v>
      </c>
    </row>
    <row r="27" spans="1:14" x14ac:dyDescent="0.25">
      <c r="C27" t="s">
        <v>18</v>
      </c>
      <c r="D27">
        <f>MODE('Task 3'!D2:D23)</f>
        <v>48000</v>
      </c>
    </row>
    <row r="28" spans="1:14" x14ac:dyDescent="0.25">
      <c r="C28" t="s">
        <v>28</v>
      </c>
      <c r="D28">
        <f>STDEVA(D2:D23)</f>
        <v>32334.594410182352</v>
      </c>
    </row>
    <row r="29" spans="1:14" x14ac:dyDescent="0.25">
      <c r="J29" t="s">
        <v>39</v>
      </c>
    </row>
    <row r="30" spans="1:14" x14ac:dyDescent="0.25">
      <c r="A30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O14" sqref="O14"/>
    </sheetView>
  </sheetViews>
  <sheetFormatPr defaultRowHeight="15" x14ac:dyDescent="0.25"/>
  <sheetData>
    <row r="1" spans="1:10" x14ac:dyDescent="0.25">
      <c r="A1" t="s">
        <v>24</v>
      </c>
      <c r="B1" t="s">
        <v>10</v>
      </c>
      <c r="C1" t="s">
        <v>12</v>
      </c>
      <c r="D1" t="s">
        <v>11</v>
      </c>
    </row>
    <row r="2" spans="1:10" x14ac:dyDescent="0.25">
      <c r="A2" s="1">
        <v>27000</v>
      </c>
      <c r="B2" s="1">
        <v>75000</v>
      </c>
      <c r="C2" s="3">
        <v>140000</v>
      </c>
      <c r="D2" s="1">
        <v>45000</v>
      </c>
    </row>
    <row r="3" spans="1:10" x14ac:dyDescent="0.25">
      <c r="A3" s="1">
        <v>48000</v>
      </c>
      <c r="B3" s="1">
        <v>61000</v>
      </c>
      <c r="C3" s="1">
        <v>95000</v>
      </c>
      <c r="D3" s="1">
        <v>40000</v>
      </c>
      <c r="G3" t="s">
        <v>24</v>
      </c>
      <c r="H3" t="s">
        <v>10</v>
      </c>
      <c r="I3" t="s">
        <v>12</v>
      </c>
      <c r="J3" t="s">
        <v>11</v>
      </c>
    </row>
    <row r="4" spans="1:10" x14ac:dyDescent="0.25">
      <c r="A4" s="1">
        <v>28000</v>
      </c>
      <c r="B4" s="1">
        <v>65000</v>
      </c>
      <c r="C4" s="1">
        <v>85000</v>
      </c>
      <c r="D4" s="1">
        <v>48000</v>
      </c>
      <c r="G4">
        <f>SUM(A2:A23)</f>
        <v>1282900</v>
      </c>
      <c r="H4" s="9">
        <f>SUM(B2:B21)</f>
        <v>1089000</v>
      </c>
      <c r="I4" s="9">
        <f>SUM(C2:C16)</f>
        <v>987000</v>
      </c>
      <c r="J4" s="9">
        <f>SUM(D2:D14)</f>
        <v>790000</v>
      </c>
    </row>
    <row r="5" spans="1:10" x14ac:dyDescent="0.25">
      <c r="A5" s="1">
        <v>48000</v>
      </c>
      <c r="B5" s="3">
        <v>54000</v>
      </c>
      <c r="C5" s="1">
        <v>82500</v>
      </c>
      <c r="D5" s="3">
        <v>30000</v>
      </c>
    </row>
    <row r="6" spans="1:10" x14ac:dyDescent="0.25">
      <c r="A6" s="1">
        <v>45000</v>
      </c>
      <c r="B6" s="3">
        <v>54000</v>
      </c>
      <c r="C6" s="1">
        <v>77000</v>
      </c>
      <c r="D6" s="3">
        <v>48000</v>
      </c>
    </row>
    <row r="7" spans="1:10" x14ac:dyDescent="0.25">
      <c r="A7" s="1">
        <v>29000</v>
      </c>
      <c r="B7" s="3">
        <v>94000</v>
      </c>
      <c r="C7" s="1">
        <v>70000</v>
      </c>
      <c r="D7" s="3">
        <v>68000</v>
      </c>
    </row>
    <row r="8" spans="1:10" x14ac:dyDescent="0.25">
      <c r="A8" s="1">
        <v>78000</v>
      </c>
      <c r="B8" s="3">
        <v>42000</v>
      </c>
      <c r="C8" s="1">
        <v>68500</v>
      </c>
      <c r="D8" s="3">
        <v>35000</v>
      </c>
    </row>
    <row r="9" spans="1:10" x14ac:dyDescent="0.25">
      <c r="A9" s="3">
        <v>42000</v>
      </c>
      <c r="B9" s="1">
        <v>36000</v>
      </c>
      <c r="C9" s="1">
        <v>61000</v>
      </c>
      <c r="D9" s="1">
        <v>65000</v>
      </c>
    </row>
    <row r="10" spans="1:10" x14ac:dyDescent="0.25">
      <c r="A10" s="3">
        <v>52000</v>
      </c>
      <c r="B10" s="1">
        <v>32000</v>
      </c>
      <c r="C10" s="1">
        <v>57000</v>
      </c>
      <c r="D10" s="3">
        <v>83000</v>
      </c>
    </row>
    <row r="11" spans="1:10" x14ac:dyDescent="0.25">
      <c r="A11" s="3">
        <v>36000</v>
      </c>
      <c r="B11" s="3">
        <v>30000</v>
      </c>
      <c r="C11" s="3">
        <v>56000</v>
      </c>
      <c r="D11" s="1">
        <v>80000</v>
      </c>
    </row>
    <row r="12" spans="1:10" x14ac:dyDescent="0.25">
      <c r="A12" s="3">
        <v>48000</v>
      </c>
      <c r="B12" s="3">
        <v>28500</v>
      </c>
      <c r="C12" s="3">
        <v>51000</v>
      </c>
      <c r="D12" s="1">
        <v>78000</v>
      </c>
    </row>
    <row r="13" spans="1:10" x14ac:dyDescent="0.25">
      <c r="A13" s="3">
        <v>48000</v>
      </c>
      <c r="B13" s="3">
        <v>28000</v>
      </c>
      <c r="C13" s="1">
        <v>42000</v>
      </c>
      <c r="D13" s="1">
        <v>78000</v>
      </c>
    </row>
    <row r="14" spans="1:10" x14ac:dyDescent="0.25">
      <c r="A14" s="3">
        <v>53000</v>
      </c>
      <c r="B14" s="1">
        <v>68000</v>
      </c>
      <c r="C14" s="3">
        <v>38000</v>
      </c>
      <c r="D14" s="1">
        <v>92000</v>
      </c>
    </row>
    <row r="15" spans="1:10" x14ac:dyDescent="0.25">
      <c r="A15" s="13">
        <v>27500</v>
      </c>
      <c r="B15" s="1">
        <v>58000</v>
      </c>
      <c r="C15" s="1">
        <v>36000</v>
      </c>
    </row>
    <row r="16" spans="1:10" x14ac:dyDescent="0.25">
      <c r="A16" s="1">
        <v>29000</v>
      </c>
      <c r="B16" s="1">
        <v>60000</v>
      </c>
      <c r="C16" s="1">
        <v>28000</v>
      </c>
      <c r="D16" s="9"/>
    </row>
    <row r="17" spans="1:4" x14ac:dyDescent="0.25">
      <c r="A17" s="1">
        <v>62000</v>
      </c>
      <c r="B17" s="1">
        <v>58000</v>
      </c>
      <c r="D17" s="9"/>
    </row>
    <row r="18" spans="1:4" x14ac:dyDescent="0.25">
      <c r="A18" s="1">
        <v>75000</v>
      </c>
      <c r="B18" s="1">
        <v>63000</v>
      </c>
      <c r="C18" s="9"/>
      <c r="D18" s="9"/>
    </row>
    <row r="19" spans="1:4" x14ac:dyDescent="0.25">
      <c r="A19" s="1">
        <v>88000</v>
      </c>
      <c r="B19" s="1">
        <v>62500</v>
      </c>
      <c r="C19" s="9"/>
      <c r="D19" s="9"/>
    </row>
    <row r="20" spans="1:4" x14ac:dyDescent="0.25">
      <c r="A20" s="1">
        <v>90000</v>
      </c>
      <c r="B20" s="1">
        <v>53500</v>
      </c>
      <c r="C20" s="9"/>
      <c r="D20" s="9"/>
    </row>
    <row r="21" spans="1:4" x14ac:dyDescent="0.25">
      <c r="A21" s="1">
        <v>79400</v>
      </c>
      <c r="B21" s="1">
        <v>66500</v>
      </c>
      <c r="C21" s="9"/>
      <c r="D21" s="9"/>
    </row>
    <row r="22" spans="1:4" x14ac:dyDescent="0.25">
      <c r="A22" s="1">
        <v>80000</v>
      </c>
      <c r="C22" s="9"/>
      <c r="D22" s="9"/>
    </row>
    <row r="23" spans="1:4" x14ac:dyDescent="0.25">
      <c r="A23" s="1">
        <v>170000</v>
      </c>
      <c r="B23" s="9"/>
      <c r="C23" s="9"/>
      <c r="D23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A15" sqref="A15"/>
    </sheetView>
  </sheetViews>
  <sheetFormatPr defaultRowHeight="15" x14ac:dyDescent="0.25"/>
  <cols>
    <col min="1" max="1" width="11.28515625" bestFit="1" customWidth="1"/>
    <col min="2" max="2" width="23.7109375" bestFit="1" customWidth="1"/>
    <col min="3" max="3" width="24.28515625" bestFit="1" customWidth="1"/>
  </cols>
  <sheetData>
    <row r="3" spans="1:3" x14ac:dyDescent="0.25">
      <c r="A3" s="15" t="s">
        <v>5</v>
      </c>
      <c r="B3" t="s">
        <v>31</v>
      </c>
      <c r="C3" t="s">
        <v>44</v>
      </c>
    </row>
    <row r="4" spans="1:3" x14ac:dyDescent="0.25">
      <c r="A4" s="17" t="s">
        <v>32</v>
      </c>
      <c r="B4" s="7">
        <v>19</v>
      </c>
      <c r="C4" s="7">
        <v>17</v>
      </c>
    </row>
    <row r="5" spans="1:3" x14ac:dyDescent="0.25">
      <c r="A5" s="17" t="s">
        <v>33</v>
      </c>
      <c r="B5" s="7">
        <v>128</v>
      </c>
      <c r="C5" s="7">
        <v>26</v>
      </c>
    </row>
    <row r="6" spans="1:3" x14ac:dyDescent="0.25">
      <c r="A6" s="17" t="s">
        <v>34</v>
      </c>
      <c r="B6" s="7">
        <v>97</v>
      </c>
      <c r="C6" s="7">
        <v>12</v>
      </c>
    </row>
    <row r="7" spans="1:3" x14ac:dyDescent="0.25">
      <c r="A7" s="17" t="s">
        <v>35</v>
      </c>
      <c r="B7" s="7">
        <v>81</v>
      </c>
      <c r="C7" s="7">
        <v>7</v>
      </c>
    </row>
    <row r="8" spans="1:3" x14ac:dyDescent="0.25">
      <c r="A8" s="17" t="s">
        <v>36</v>
      </c>
      <c r="B8" s="7">
        <v>76</v>
      </c>
      <c r="C8" s="7">
        <v>5</v>
      </c>
    </row>
    <row r="9" spans="1:3" x14ac:dyDescent="0.25">
      <c r="A9" s="17" t="s">
        <v>37</v>
      </c>
      <c r="B9" s="7">
        <v>61</v>
      </c>
      <c r="C9" s="7">
        <v>3</v>
      </c>
    </row>
    <row r="10" spans="1:3" x14ac:dyDescent="0.25">
      <c r="A10" s="17" t="s">
        <v>19</v>
      </c>
      <c r="B10" s="7">
        <v>462</v>
      </c>
      <c r="C10" s="7">
        <v>70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opLeftCell="A4" zoomScale="89" zoomScaleNormal="89" workbookViewId="0">
      <selection activeCell="K25" sqref="K25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3" t="s">
        <v>6</v>
      </c>
    </row>
    <row r="2" spans="1:16" x14ac:dyDescent="0.25">
      <c r="A2" s="1">
        <v>1010</v>
      </c>
      <c r="B2" s="1" t="s">
        <v>7</v>
      </c>
      <c r="C2" s="1" t="s">
        <v>8</v>
      </c>
      <c r="D2" s="1">
        <v>27000</v>
      </c>
      <c r="E2" s="4">
        <v>22</v>
      </c>
      <c r="F2" s="3">
        <v>0</v>
      </c>
    </row>
    <row r="3" spans="1:16" x14ac:dyDescent="0.25">
      <c r="A3" s="1">
        <v>1011</v>
      </c>
      <c r="B3" s="1" t="s">
        <v>9</v>
      </c>
      <c r="C3" s="1" t="s">
        <v>8</v>
      </c>
      <c r="D3" s="1">
        <v>48000</v>
      </c>
      <c r="E3" s="4">
        <v>27</v>
      </c>
      <c r="F3" s="3">
        <v>4</v>
      </c>
    </row>
    <row r="4" spans="1:16" x14ac:dyDescent="0.25">
      <c r="A4" s="1">
        <v>1012</v>
      </c>
      <c r="B4" s="1" t="s">
        <v>7</v>
      </c>
      <c r="C4" s="1" t="s">
        <v>10</v>
      </c>
      <c r="D4" s="1">
        <v>75000</v>
      </c>
      <c r="E4" s="4">
        <v>31</v>
      </c>
      <c r="F4" s="3">
        <v>7</v>
      </c>
    </row>
    <row r="5" spans="1:16" x14ac:dyDescent="0.25">
      <c r="A5" s="1">
        <v>1013</v>
      </c>
      <c r="B5" s="1" t="s">
        <v>7</v>
      </c>
      <c r="C5" s="1" t="s">
        <v>10</v>
      </c>
      <c r="D5" s="1">
        <v>61000</v>
      </c>
      <c r="E5" s="4">
        <v>29</v>
      </c>
      <c r="F5" s="3">
        <v>6</v>
      </c>
      <c r="K5" t="s">
        <v>24</v>
      </c>
      <c r="L5" t="s">
        <v>10</v>
      </c>
      <c r="M5" t="s">
        <v>12</v>
      </c>
      <c r="N5" t="s">
        <v>11</v>
      </c>
    </row>
    <row r="6" spans="1:16" x14ac:dyDescent="0.25">
      <c r="A6" s="1">
        <v>1014</v>
      </c>
      <c r="B6" s="1" t="s">
        <v>9</v>
      </c>
      <c r="C6" s="1" t="s">
        <v>11</v>
      </c>
      <c r="D6" s="1">
        <v>45000</v>
      </c>
      <c r="E6" s="4">
        <v>27</v>
      </c>
      <c r="F6" s="3">
        <v>4</v>
      </c>
      <c r="I6" t="s">
        <v>20</v>
      </c>
      <c r="K6">
        <v>27000</v>
      </c>
      <c r="L6">
        <v>28000</v>
      </c>
      <c r="M6">
        <v>28000</v>
      </c>
      <c r="N6">
        <v>30000</v>
      </c>
    </row>
    <row r="7" spans="1:16" x14ac:dyDescent="0.25">
      <c r="A7" s="1">
        <v>1015</v>
      </c>
      <c r="B7" s="1" t="s">
        <v>7</v>
      </c>
      <c r="C7" s="1" t="s">
        <v>11</v>
      </c>
      <c r="D7" s="1">
        <v>40000</v>
      </c>
      <c r="E7" s="4">
        <v>26</v>
      </c>
      <c r="F7" s="3">
        <v>3</v>
      </c>
      <c r="I7" t="s">
        <v>21</v>
      </c>
      <c r="K7">
        <v>34250</v>
      </c>
      <c r="L7">
        <v>37500</v>
      </c>
      <c r="M7">
        <v>42000</v>
      </c>
      <c r="N7">
        <v>42500</v>
      </c>
    </row>
    <row r="8" spans="1:16" x14ac:dyDescent="0.25">
      <c r="A8" s="1">
        <v>1016</v>
      </c>
      <c r="B8" s="1" t="s">
        <v>9</v>
      </c>
      <c r="C8" s="1" t="s">
        <v>12</v>
      </c>
      <c r="D8" s="1">
        <v>42000</v>
      </c>
      <c r="E8" s="4">
        <v>27</v>
      </c>
      <c r="F8" s="3">
        <v>4</v>
      </c>
      <c r="I8" t="s">
        <v>17</v>
      </c>
      <c r="K8">
        <v>48000</v>
      </c>
      <c r="L8">
        <v>58000</v>
      </c>
      <c r="M8">
        <v>61000</v>
      </c>
      <c r="N8">
        <v>65000</v>
      </c>
    </row>
    <row r="9" spans="1:16" x14ac:dyDescent="0.25">
      <c r="A9" s="1">
        <v>1017</v>
      </c>
      <c r="B9" s="1" t="s">
        <v>7</v>
      </c>
      <c r="C9" s="1" t="s">
        <v>8</v>
      </c>
      <c r="D9" s="1">
        <v>28000</v>
      </c>
      <c r="E9" s="4">
        <v>23</v>
      </c>
      <c r="F9" s="3">
        <v>0</v>
      </c>
      <c r="I9" t="s">
        <v>22</v>
      </c>
      <c r="K9">
        <v>78350</v>
      </c>
      <c r="L9">
        <v>64500</v>
      </c>
      <c r="M9">
        <v>82500</v>
      </c>
      <c r="N9">
        <v>79000</v>
      </c>
    </row>
    <row r="10" spans="1:16" x14ac:dyDescent="0.25">
      <c r="A10" s="1">
        <v>1018</v>
      </c>
      <c r="B10" s="1" t="s">
        <v>9</v>
      </c>
      <c r="C10" s="1" t="s">
        <v>8</v>
      </c>
      <c r="D10" s="1">
        <v>48000</v>
      </c>
      <c r="E10" s="4">
        <v>27</v>
      </c>
      <c r="F10" s="3">
        <v>4</v>
      </c>
      <c r="I10" t="s">
        <v>23</v>
      </c>
      <c r="K10">
        <v>170000</v>
      </c>
      <c r="L10">
        <v>94000</v>
      </c>
      <c r="M10">
        <v>140000</v>
      </c>
      <c r="N10">
        <v>92000</v>
      </c>
    </row>
    <row r="11" spans="1:16" x14ac:dyDescent="0.25">
      <c r="A11" s="1">
        <v>1019</v>
      </c>
      <c r="B11" s="1" t="s">
        <v>7</v>
      </c>
      <c r="C11" s="1" t="s">
        <v>10</v>
      </c>
      <c r="D11" s="1">
        <v>65000</v>
      </c>
      <c r="E11" s="4">
        <v>32</v>
      </c>
      <c r="F11" s="3">
        <v>7</v>
      </c>
    </row>
    <row r="12" spans="1:16" x14ac:dyDescent="0.25">
      <c r="A12" s="1">
        <v>1020</v>
      </c>
      <c r="B12" s="1" t="s">
        <v>7</v>
      </c>
      <c r="C12" s="1" t="s">
        <v>10</v>
      </c>
      <c r="D12" s="3">
        <v>54000</v>
      </c>
      <c r="E12" s="12">
        <v>28</v>
      </c>
      <c r="F12" s="3">
        <v>4</v>
      </c>
      <c r="L12" t="s">
        <v>25</v>
      </c>
      <c r="M12" t="s">
        <v>24</v>
      </c>
      <c r="N12" t="s">
        <v>10</v>
      </c>
      <c r="O12" t="s">
        <v>12</v>
      </c>
      <c r="P12" t="s">
        <v>11</v>
      </c>
    </row>
    <row r="13" spans="1:16" x14ac:dyDescent="0.25">
      <c r="A13" s="1">
        <v>1021</v>
      </c>
      <c r="B13" s="1" t="s">
        <v>9</v>
      </c>
      <c r="C13" s="1" t="s">
        <v>8</v>
      </c>
      <c r="D13" s="1">
        <v>45000</v>
      </c>
      <c r="E13" s="4">
        <v>27</v>
      </c>
      <c r="F13" s="3">
        <v>4</v>
      </c>
      <c r="M13">
        <v>27000</v>
      </c>
      <c r="N13">
        <v>28000</v>
      </c>
      <c r="O13">
        <v>28000</v>
      </c>
      <c r="P13">
        <v>30000</v>
      </c>
    </row>
    <row r="14" spans="1:16" x14ac:dyDescent="0.25">
      <c r="A14" s="1">
        <v>1022</v>
      </c>
      <c r="B14" s="1" t="s">
        <v>7</v>
      </c>
      <c r="C14" s="1" t="s">
        <v>8</v>
      </c>
      <c r="D14" s="1">
        <v>29000</v>
      </c>
      <c r="E14" s="4">
        <v>22</v>
      </c>
      <c r="F14" s="3">
        <v>0</v>
      </c>
      <c r="M14">
        <f t="shared" ref="M14:P17" si="0">K7-K6</f>
        <v>7250</v>
      </c>
      <c r="N14">
        <f t="shared" si="0"/>
        <v>9500</v>
      </c>
      <c r="O14">
        <f t="shared" si="0"/>
        <v>14000</v>
      </c>
      <c r="P14">
        <f t="shared" si="0"/>
        <v>12500</v>
      </c>
    </row>
    <row r="15" spans="1:16" x14ac:dyDescent="0.25">
      <c r="A15" s="1">
        <v>1023</v>
      </c>
      <c r="B15" s="1" t="s">
        <v>7</v>
      </c>
      <c r="C15" s="1" t="s">
        <v>11</v>
      </c>
      <c r="D15" s="1">
        <v>48000</v>
      </c>
      <c r="E15" s="4">
        <v>27</v>
      </c>
      <c r="F15" s="3">
        <v>4</v>
      </c>
      <c r="M15">
        <f t="shared" si="0"/>
        <v>13750</v>
      </c>
      <c r="N15">
        <f t="shared" si="0"/>
        <v>20500</v>
      </c>
      <c r="O15">
        <f t="shared" si="0"/>
        <v>19000</v>
      </c>
      <c r="P15">
        <f t="shared" si="0"/>
        <v>22500</v>
      </c>
    </row>
    <row r="16" spans="1:16" x14ac:dyDescent="0.25">
      <c r="A16" s="1">
        <v>1024</v>
      </c>
      <c r="B16" s="1" t="s">
        <v>9</v>
      </c>
      <c r="C16" s="1" t="s">
        <v>12</v>
      </c>
      <c r="D16" s="1">
        <v>95000</v>
      </c>
      <c r="E16" s="4">
        <v>35</v>
      </c>
      <c r="F16" s="3">
        <v>9</v>
      </c>
      <c r="M16">
        <f t="shared" si="0"/>
        <v>30350</v>
      </c>
      <c r="N16">
        <f t="shared" si="0"/>
        <v>6500</v>
      </c>
      <c r="O16">
        <f t="shared" si="0"/>
        <v>21500</v>
      </c>
      <c r="P16">
        <f t="shared" si="0"/>
        <v>14000</v>
      </c>
    </row>
    <row r="17" spans="1:16" x14ac:dyDescent="0.25">
      <c r="A17" s="1">
        <v>1025</v>
      </c>
      <c r="B17" s="1" t="s">
        <v>7</v>
      </c>
      <c r="C17" s="1" t="s">
        <v>8</v>
      </c>
      <c r="D17" s="1">
        <v>78000</v>
      </c>
      <c r="E17" s="4">
        <v>33</v>
      </c>
      <c r="F17" s="3">
        <v>8</v>
      </c>
      <c r="M17">
        <f t="shared" si="0"/>
        <v>91650</v>
      </c>
      <c r="N17">
        <f t="shared" si="0"/>
        <v>29500</v>
      </c>
      <c r="O17">
        <f t="shared" si="0"/>
        <v>57500</v>
      </c>
      <c r="P17">
        <f t="shared" si="0"/>
        <v>13000</v>
      </c>
    </row>
    <row r="18" spans="1:16" x14ac:dyDescent="0.25">
      <c r="A18" s="1">
        <v>1026</v>
      </c>
      <c r="B18" s="1" t="s">
        <v>7</v>
      </c>
      <c r="C18" s="1" t="s">
        <v>10</v>
      </c>
      <c r="D18" s="3">
        <v>54000</v>
      </c>
      <c r="E18" s="12">
        <v>28</v>
      </c>
      <c r="F18" s="3">
        <v>5</v>
      </c>
    </row>
    <row r="19" spans="1:16" x14ac:dyDescent="0.25">
      <c r="A19" s="1">
        <v>1027</v>
      </c>
      <c r="B19" s="1" t="s">
        <v>9</v>
      </c>
      <c r="C19" s="1" t="s">
        <v>12</v>
      </c>
      <c r="D19" s="1">
        <v>28000</v>
      </c>
      <c r="E19" s="4">
        <v>22</v>
      </c>
      <c r="F19" s="3">
        <v>0</v>
      </c>
    </row>
    <row r="20" spans="1:16" x14ac:dyDescent="0.25">
      <c r="A20" s="1">
        <v>1028</v>
      </c>
      <c r="B20" s="1" t="s">
        <v>7</v>
      </c>
      <c r="C20" s="1" t="s">
        <v>12</v>
      </c>
      <c r="D20" s="1">
        <v>36000</v>
      </c>
      <c r="E20" s="4">
        <v>25</v>
      </c>
      <c r="F20" s="3">
        <v>3</v>
      </c>
    </row>
    <row r="21" spans="1:16" x14ac:dyDescent="0.25">
      <c r="A21" s="1">
        <v>1029</v>
      </c>
      <c r="B21" s="1" t="s">
        <v>7</v>
      </c>
      <c r="C21" s="1" t="s">
        <v>8</v>
      </c>
      <c r="D21" s="3">
        <v>42000</v>
      </c>
      <c r="E21" s="12">
        <v>27</v>
      </c>
      <c r="F21" s="3">
        <v>4</v>
      </c>
      <c r="K21" t="s">
        <v>30</v>
      </c>
    </row>
    <row r="22" spans="1:16" x14ac:dyDescent="0.25">
      <c r="A22" s="1">
        <v>1030</v>
      </c>
      <c r="B22" s="1" t="s">
        <v>7</v>
      </c>
      <c r="C22" s="1" t="s">
        <v>10</v>
      </c>
      <c r="D22" s="3">
        <v>94000</v>
      </c>
      <c r="E22" s="12">
        <v>37</v>
      </c>
      <c r="F22" s="3">
        <v>12</v>
      </c>
    </row>
    <row r="23" spans="1:16" x14ac:dyDescent="0.25">
      <c r="A23" s="1">
        <v>1031</v>
      </c>
      <c r="B23" s="1" t="s">
        <v>7</v>
      </c>
      <c r="C23" s="1" t="s">
        <v>10</v>
      </c>
      <c r="D23" s="3">
        <v>42000</v>
      </c>
      <c r="E23" s="12">
        <v>27</v>
      </c>
      <c r="F23" s="3">
        <v>5</v>
      </c>
    </row>
    <row r="24" spans="1:16" x14ac:dyDescent="0.25">
      <c r="A24" s="1">
        <v>1032</v>
      </c>
      <c r="B24" s="1" t="s">
        <v>9</v>
      </c>
      <c r="C24" s="1" t="s">
        <v>11</v>
      </c>
      <c r="D24" s="3">
        <v>30000</v>
      </c>
      <c r="E24" s="12">
        <v>24</v>
      </c>
      <c r="F24" s="3">
        <v>1</v>
      </c>
    </row>
    <row r="25" spans="1:16" x14ac:dyDescent="0.25">
      <c r="A25" s="1">
        <v>1033</v>
      </c>
      <c r="B25" s="1" t="s">
        <v>7</v>
      </c>
      <c r="C25" s="1" t="s">
        <v>11</v>
      </c>
      <c r="D25" s="3">
        <v>48000</v>
      </c>
      <c r="E25" s="12">
        <v>27</v>
      </c>
      <c r="F25" s="3">
        <v>4</v>
      </c>
    </row>
    <row r="26" spans="1:16" x14ac:dyDescent="0.25">
      <c r="A26" s="1">
        <v>1034</v>
      </c>
      <c r="B26" s="1" t="s">
        <v>7</v>
      </c>
      <c r="C26" s="1" t="s">
        <v>8</v>
      </c>
      <c r="D26" s="3">
        <v>52000</v>
      </c>
      <c r="E26" s="12">
        <v>28</v>
      </c>
      <c r="F26" s="3">
        <v>5</v>
      </c>
    </row>
    <row r="27" spans="1:16" x14ac:dyDescent="0.25">
      <c r="A27" s="1">
        <v>1035</v>
      </c>
      <c r="B27" s="1" t="s">
        <v>7</v>
      </c>
      <c r="C27" s="1" t="s">
        <v>8</v>
      </c>
      <c r="D27" s="3">
        <v>36000</v>
      </c>
      <c r="E27" s="12">
        <v>26</v>
      </c>
      <c r="F27" s="3">
        <v>2</v>
      </c>
    </row>
    <row r="28" spans="1:16" x14ac:dyDescent="0.25">
      <c r="A28" s="1">
        <v>1036</v>
      </c>
      <c r="B28" s="1" t="s">
        <v>7</v>
      </c>
      <c r="C28" s="1" t="s">
        <v>8</v>
      </c>
      <c r="D28" s="3">
        <v>48000</v>
      </c>
      <c r="E28" s="12">
        <v>27</v>
      </c>
      <c r="F28" s="3">
        <v>4</v>
      </c>
    </row>
    <row r="29" spans="1:16" x14ac:dyDescent="0.25">
      <c r="A29" s="1">
        <v>1037</v>
      </c>
      <c r="B29" s="1" t="s">
        <v>9</v>
      </c>
      <c r="C29" s="1" t="s">
        <v>8</v>
      </c>
      <c r="D29" s="3">
        <v>48000</v>
      </c>
      <c r="E29" s="12">
        <v>27</v>
      </c>
      <c r="F29" s="3">
        <v>4</v>
      </c>
    </row>
    <row r="30" spans="1:16" x14ac:dyDescent="0.25">
      <c r="A30" s="1">
        <v>1038</v>
      </c>
      <c r="B30" s="1" t="s">
        <v>9</v>
      </c>
      <c r="C30" s="1" t="s">
        <v>12</v>
      </c>
      <c r="D30" s="3">
        <v>56000</v>
      </c>
      <c r="E30" s="12">
        <v>29</v>
      </c>
      <c r="F30" s="3">
        <v>5</v>
      </c>
    </row>
    <row r="31" spans="1:16" x14ac:dyDescent="0.25">
      <c r="A31" s="1">
        <v>1039</v>
      </c>
      <c r="B31" s="1" t="s">
        <v>9</v>
      </c>
      <c r="C31" s="1" t="s">
        <v>12</v>
      </c>
      <c r="D31" s="3">
        <v>140000</v>
      </c>
      <c r="E31" s="12">
        <v>49</v>
      </c>
      <c r="F31" s="3">
        <v>20</v>
      </c>
    </row>
    <row r="32" spans="1:16" x14ac:dyDescent="0.25">
      <c r="A32" s="1">
        <v>1040</v>
      </c>
      <c r="B32" s="1" t="s">
        <v>7</v>
      </c>
      <c r="C32" s="1" t="s">
        <v>12</v>
      </c>
      <c r="D32" s="3">
        <v>38000</v>
      </c>
      <c r="E32" s="12">
        <v>26</v>
      </c>
      <c r="F32" s="3">
        <v>3</v>
      </c>
    </row>
    <row r="33" spans="1:6" x14ac:dyDescent="0.25">
      <c r="A33" s="3">
        <v>1040</v>
      </c>
      <c r="B33" s="3" t="s">
        <v>7</v>
      </c>
      <c r="C33" s="3" t="s">
        <v>11</v>
      </c>
      <c r="D33" s="3">
        <v>68000</v>
      </c>
      <c r="E33" s="12">
        <v>32</v>
      </c>
      <c r="F33" s="3">
        <v>8</v>
      </c>
    </row>
    <row r="34" spans="1:6" x14ac:dyDescent="0.25">
      <c r="A34" s="1">
        <v>1041</v>
      </c>
      <c r="B34" s="1" t="s">
        <v>7</v>
      </c>
      <c r="C34" s="1" t="s">
        <v>10</v>
      </c>
      <c r="D34" s="1">
        <v>36000</v>
      </c>
      <c r="E34" s="4">
        <v>26</v>
      </c>
      <c r="F34" s="3">
        <v>2</v>
      </c>
    </row>
    <row r="35" spans="1:6" x14ac:dyDescent="0.25">
      <c r="A35" s="1">
        <v>1042</v>
      </c>
      <c r="B35" s="1" t="s">
        <v>7</v>
      </c>
      <c r="C35" s="1" t="s">
        <v>10</v>
      </c>
      <c r="D35" s="1">
        <v>32000</v>
      </c>
      <c r="E35" s="4">
        <v>24</v>
      </c>
      <c r="F35" s="3">
        <v>1</v>
      </c>
    </row>
    <row r="36" spans="1:6" x14ac:dyDescent="0.25">
      <c r="A36" s="1">
        <v>1043</v>
      </c>
      <c r="B36" s="1" t="s">
        <v>9</v>
      </c>
      <c r="C36" s="1" t="s">
        <v>10</v>
      </c>
      <c r="D36" s="3">
        <v>30000</v>
      </c>
      <c r="E36" s="12">
        <v>24</v>
      </c>
      <c r="F36" s="3">
        <v>1</v>
      </c>
    </row>
    <row r="37" spans="1:6" x14ac:dyDescent="0.25">
      <c r="A37" s="1">
        <v>1044</v>
      </c>
      <c r="B37" s="1" t="s">
        <v>9</v>
      </c>
      <c r="C37" s="1" t="s">
        <v>10</v>
      </c>
      <c r="D37" s="3">
        <v>28500</v>
      </c>
      <c r="E37" s="12">
        <v>23</v>
      </c>
      <c r="F37" s="3">
        <v>1</v>
      </c>
    </row>
    <row r="38" spans="1:6" x14ac:dyDescent="0.25">
      <c r="A38" s="1">
        <v>1045</v>
      </c>
      <c r="B38" s="1" t="s">
        <v>9</v>
      </c>
      <c r="C38" s="1" t="s">
        <v>8</v>
      </c>
      <c r="D38" s="3">
        <v>53000</v>
      </c>
      <c r="E38" s="12">
        <v>28</v>
      </c>
      <c r="F38" s="3">
        <v>5</v>
      </c>
    </row>
    <row r="39" spans="1:6" x14ac:dyDescent="0.25">
      <c r="A39" s="1">
        <v>1046</v>
      </c>
      <c r="B39" s="1" t="s">
        <v>9</v>
      </c>
      <c r="C39" s="1" t="s">
        <v>12</v>
      </c>
      <c r="D39" s="3">
        <v>51000</v>
      </c>
      <c r="E39" s="12">
        <v>28</v>
      </c>
      <c r="F39" s="3">
        <v>4</v>
      </c>
    </row>
    <row r="40" spans="1:6" x14ac:dyDescent="0.25">
      <c r="A40" s="1">
        <v>1047</v>
      </c>
      <c r="B40" s="1" t="s">
        <v>9</v>
      </c>
      <c r="C40" s="1" t="s">
        <v>10</v>
      </c>
      <c r="D40" s="3">
        <v>28000</v>
      </c>
      <c r="E40" s="12">
        <v>22</v>
      </c>
      <c r="F40" s="3">
        <v>0</v>
      </c>
    </row>
    <row r="41" spans="1:6" x14ac:dyDescent="0.25">
      <c r="A41" s="1">
        <v>1048</v>
      </c>
      <c r="B41" s="1" t="s">
        <v>7</v>
      </c>
      <c r="C41" s="1" t="s">
        <v>11</v>
      </c>
      <c r="D41" s="3">
        <v>35000</v>
      </c>
      <c r="E41" s="12">
        <v>26</v>
      </c>
      <c r="F41" s="3">
        <v>2</v>
      </c>
    </row>
    <row r="42" spans="1:6" x14ac:dyDescent="0.25">
      <c r="A42" s="1">
        <v>1049</v>
      </c>
      <c r="B42" s="1" t="s">
        <v>7</v>
      </c>
      <c r="C42" s="1" t="s">
        <v>11</v>
      </c>
      <c r="D42" s="1">
        <v>65000</v>
      </c>
      <c r="E42" s="1">
        <v>32</v>
      </c>
      <c r="F42" s="1">
        <v>8</v>
      </c>
    </row>
    <row r="43" spans="1:6" x14ac:dyDescent="0.25">
      <c r="A43" s="1">
        <v>1050</v>
      </c>
      <c r="B43" s="1" t="s">
        <v>9</v>
      </c>
      <c r="C43" s="1" t="s">
        <v>12</v>
      </c>
      <c r="D43" s="1">
        <v>70000</v>
      </c>
      <c r="E43" s="1">
        <v>35</v>
      </c>
      <c r="F43" s="1">
        <v>9</v>
      </c>
    </row>
    <row r="44" spans="1:6" x14ac:dyDescent="0.25">
      <c r="A44" s="1">
        <v>1051</v>
      </c>
      <c r="B44" s="1" t="s">
        <v>7</v>
      </c>
      <c r="C44" s="4" t="s">
        <v>10</v>
      </c>
      <c r="D44" s="1">
        <v>68000</v>
      </c>
      <c r="E44" s="1">
        <v>33</v>
      </c>
      <c r="F44" s="14">
        <v>8</v>
      </c>
    </row>
    <row r="45" spans="1:6" x14ac:dyDescent="0.25">
      <c r="A45" s="1">
        <v>1052</v>
      </c>
      <c r="B45" s="1" t="s">
        <v>9</v>
      </c>
      <c r="C45" s="4" t="s">
        <v>12</v>
      </c>
      <c r="D45" s="1">
        <v>61000</v>
      </c>
      <c r="E45" s="1">
        <v>31</v>
      </c>
      <c r="F45" s="14">
        <v>7</v>
      </c>
    </row>
    <row r="46" spans="1:6" x14ac:dyDescent="0.25">
      <c r="A46" s="1">
        <v>1053</v>
      </c>
      <c r="B46" s="1" t="s">
        <v>7</v>
      </c>
      <c r="C46" s="5" t="s">
        <v>10</v>
      </c>
      <c r="D46" s="1">
        <v>58000</v>
      </c>
      <c r="E46" s="1">
        <v>30</v>
      </c>
      <c r="F46" s="14">
        <v>6</v>
      </c>
    </row>
    <row r="47" spans="1:6" x14ac:dyDescent="0.25">
      <c r="A47" s="1">
        <v>1054</v>
      </c>
      <c r="B47" s="1" t="s">
        <v>7</v>
      </c>
      <c r="C47" s="5" t="s">
        <v>11</v>
      </c>
      <c r="D47" s="3">
        <v>83000</v>
      </c>
      <c r="E47" s="1">
        <v>36</v>
      </c>
      <c r="F47" s="14">
        <v>10</v>
      </c>
    </row>
    <row r="48" spans="1:6" x14ac:dyDescent="0.25">
      <c r="A48" s="1">
        <v>1055</v>
      </c>
      <c r="B48" s="1" t="s">
        <v>7</v>
      </c>
      <c r="C48" s="5" t="s">
        <v>8</v>
      </c>
      <c r="D48" s="13">
        <v>27500</v>
      </c>
      <c r="E48" s="1">
        <v>22</v>
      </c>
      <c r="F48" s="1">
        <v>0</v>
      </c>
    </row>
    <row r="49" spans="1:6" x14ac:dyDescent="0.25">
      <c r="A49" s="1">
        <v>1056</v>
      </c>
      <c r="B49" s="1" t="s">
        <v>9</v>
      </c>
      <c r="C49" s="5" t="s">
        <v>8</v>
      </c>
      <c r="D49" s="1">
        <v>29000</v>
      </c>
      <c r="E49" s="1">
        <v>23</v>
      </c>
      <c r="F49" s="1">
        <v>0</v>
      </c>
    </row>
    <row r="50" spans="1:6" x14ac:dyDescent="0.25">
      <c r="A50" s="1">
        <v>1057</v>
      </c>
      <c r="B50" s="1" t="s">
        <v>9</v>
      </c>
      <c r="C50" s="5" t="s">
        <v>8</v>
      </c>
      <c r="D50" s="1">
        <v>62000</v>
      </c>
      <c r="E50" s="1">
        <v>32</v>
      </c>
      <c r="F50" s="1">
        <v>7</v>
      </c>
    </row>
    <row r="51" spans="1:6" x14ac:dyDescent="0.25">
      <c r="A51" s="1">
        <v>1058</v>
      </c>
      <c r="B51" s="1" t="s">
        <v>9</v>
      </c>
      <c r="C51" s="1" t="s">
        <v>12</v>
      </c>
      <c r="D51" s="1">
        <v>68500</v>
      </c>
      <c r="E51" s="1">
        <v>34</v>
      </c>
      <c r="F51" s="1">
        <v>9</v>
      </c>
    </row>
    <row r="52" spans="1:6" x14ac:dyDescent="0.25">
      <c r="A52" s="1">
        <v>1059</v>
      </c>
      <c r="B52" s="1" t="s">
        <v>7</v>
      </c>
      <c r="C52" s="4" t="s">
        <v>10</v>
      </c>
      <c r="D52" s="1">
        <v>60000</v>
      </c>
      <c r="E52" s="1">
        <v>30</v>
      </c>
      <c r="F52" s="1">
        <v>6</v>
      </c>
    </row>
    <row r="53" spans="1:6" x14ac:dyDescent="0.25">
      <c r="A53" s="1">
        <v>1060</v>
      </c>
      <c r="B53" s="1" t="s">
        <v>7</v>
      </c>
      <c r="C53" s="4" t="s">
        <v>11</v>
      </c>
      <c r="D53" s="1">
        <v>80000</v>
      </c>
      <c r="E53" s="1">
        <v>41</v>
      </c>
      <c r="F53" s="1">
        <v>13</v>
      </c>
    </row>
    <row r="54" spans="1:6" x14ac:dyDescent="0.25">
      <c r="A54" s="1">
        <v>1061</v>
      </c>
      <c r="B54" s="1" t="s">
        <v>7</v>
      </c>
      <c r="C54" s="5" t="s">
        <v>12</v>
      </c>
      <c r="D54" s="1">
        <v>77000</v>
      </c>
      <c r="E54" s="1">
        <v>38</v>
      </c>
      <c r="F54" s="1">
        <v>11</v>
      </c>
    </row>
    <row r="55" spans="1:6" x14ac:dyDescent="0.25">
      <c r="A55" s="1">
        <v>1062</v>
      </c>
      <c r="B55" s="1" t="s">
        <v>7</v>
      </c>
      <c r="C55" s="5" t="s">
        <v>11</v>
      </c>
      <c r="D55" s="1">
        <v>78000</v>
      </c>
      <c r="E55" s="1">
        <v>40</v>
      </c>
      <c r="F55" s="1">
        <v>12</v>
      </c>
    </row>
    <row r="56" spans="1:6" x14ac:dyDescent="0.25">
      <c r="A56" s="1">
        <v>1063</v>
      </c>
      <c r="B56" s="1" t="s">
        <v>7</v>
      </c>
      <c r="C56" s="1" t="s">
        <v>8</v>
      </c>
      <c r="D56" s="1">
        <v>75000</v>
      </c>
      <c r="E56" s="1">
        <v>37</v>
      </c>
      <c r="F56" s="1">
        <v>11</v>
      </c>
    </row>
    <row r="57" spans="1:6" x14ac:dyDescent="0.25">
      <c r="A57" s="1">
        <v>1064</v>
      </c>
      <c r="B57" s="1" t="s">
        <v>7</v>
      </c>
      <c r="C57" s="1" t="s">
        <v>12</v>
      </c>
      <c r="D57" s="1">
        <v>85000</v>
      </c>
      <c r="E57" s="1">
        <v>44</v>
      </c>
      <c r="F57" s="1">
        <v>15</v>
      </c>
    </row>
    <row r="58" spans="1:6" x14ac:dyDescent="0.25">
      <c r="A58" s="1">
        <v>1065</v>
      </c>
      <c r="B58" s="1" t="s">
        <v>9</v>
      </c>
      <c r="C58" s="1" t="s">
        <v>10</v>
      </c>
      <c r="D58" s="1">
        <v>58000</v>
      </c>
      <c r="E58" s="1">
        <v>29</v>
      </c>
      <c r="F58" s="1">
        <v>5</v>
      </c>
    </row>
    <row r="59" spans="1:6" x14ac:dyDescent="0.25">
      <c r="A59" s="1">
        <v>1066</v>
      </c>
      <c r="B59" s="1" t="s">
        <v>9</v>
      </c>
      <c r="C59" s="1" t="s">
        <v>8</v>
      </c>
      <c r="D59" s="1">
        <v>88000</v>
      </c>
      <c r="E59" s="1">
        <v>46</v>
      </c>
      <c r="F59" s="1">
        <v>16</v>
      </c>
    </row>
    <row r="60" spans="1:6" x14ac:dyDescent="0.25">
      <c r="A60" s="1">
        <v>1067</v>
      </c>
      <c r="B60" s="1" t="s">
        <v>9</v>
      </c>
      <c r="C60" s="1" t="s">
        <v>8</v>
      </c>
      <c r="D60" s="1">
        <v>90000</v>
      </c>
      <c r="E60" s="1">
        <v>47</v>
      </c>
      <c r="F60" s="1">
        <v>17</v>
      </c>
    </row>
    <row r="61" spans="1:6" x14ac:dyDescent="0.25">
      <c r="A61" s="1">
        <v>1068</v>
      </c>
      <c r="B61" s="1" t="s">
        <v>7</v>
      </c>
      <c r="C61" s="1" t="s">
        <v>10</v>
      </c>
      <c r="D61" s="1">
        <v>63000</v>
      </c>
      <c r="E61" s="1">
        <v>32</v>
      </c>
      <c r="F61" s="1">
        <v>7</v>
      </c>
    </row>
    <row r="62" spans="1:6" x14ac:dyDescent="0.25">
      <c r="A62" s="1">
        <v>1069</v>
      </c>
      <c r="B62" s="1" t="s">
        <v>7</v>
      </c>
      <c r="C62" s="1" t="s">
        <v>10</v>
      </c>
      <c r="D62" s="1">
        <v>62500</v>
      </c>
      <c r="E62" s="1">
        <v>30</v>
      </c>
      <c r="F62" s="1">
        <v>7</v>
      </c>
    </row>
    <row r="63" spans="1:6" x14ac:dyDescent="0.25">
      <c r="A63" s="1">
        <v>1070</v>
      </c>
      <c r="B63" s="1" t="s">
        <v>7</v>
      </c>
      <c r="C63" s="1" t="s">
        <v>11</v>
      </c>
      <c r="D63" s="1">
        <v>78000</v>
      </c>
      <c r="E63" s="1">
        <v>37</v>
      </c>
      <c r="F63" s="1">
        <v>10</v>
      </c>
    </row>
    <row r="64" spans="1:6" x14ac:dyDescent="0.25">
      <c r="A64" s="1">
        <v>1071</v>
      </c>
      <c r="B64" s="1" t="s">
        <v>7</v>
      </c>
      <c r="C64" s="1" t="s">
        <v>8</v>
      </c>
      <c r="D64" s="1">
        <v>79400</v>
      </c>
      <c r="E64" s="1">
        <v>39</v>
      </c>
      <c r="F64" s="1">
        <v>12</v>
      </c>
    </row>
    <row r="65" spans="1:6" x14ac:dyDescent="0.25">
      <c r="A65" s="1">
        <v>1072</v>
      </c>
      <c r="B65" s="1" t="s">
        <v>9</v>
      </c>
      <c r="C65" s="1" t="s">
        <v>8</v>
      </c>
      <c r="D65" s="1">
        <v>80000</v>
      </c>
      <c r="E65" s="1">
        <v>42</v>
      </c>
      <c r="F65" s="1">
        <v>13</v>
      </c>
    </row>
    <row r="66" spans="1:6" x14ac:dyDescent="0.25">
      <c r="A66" s="1">
        <v>1073</v>
      </c>
      <c r="B66" s="1" t="s">
        <v>7</v>
      </c>
      <c r="C66" s="1" t="s">
        <v>8</v>
      </c>
      <c r="D66" s="1">
        <v>170000</v>
      </c>
      <c r="E66" s="1">
        <v>50</v>
      </c>
      <c r="F66" s="1">
        <v>24</v>
      </c>
    </row>
    <row r="67" spans="1:6" x14ac:dyDescent="0.25">
      <c r="A67" s="1">
        <v>1074</v>
      </c>
      <c r="B67" s="1" t="s">
        <v>9</v>
      </c>
      <c r="C67" s="1" t="s">
        <v>12</v>
      </c>
      <c r="D67" s="1">
        <v>82500</v>
      </c>
      <c r="E67" s="1">
        <v>43</v>
      </c>
      <c r="F67" s="1">
        <v>13</v>
      </c>
    </row>
    <row r="68" spans="1:6" x14ac:dyDescent="0.25">
      <c r="A68" s="1">
        <v>1075</v>
      </c>
      <c r="B68" s="1" t="s">
        <v>7</v>
      </c>
      <c r="C68" s="1" t="s">
        <v>10</v>
      </c>
      <c r="D68" s="1">
        <v>53500</v>
      </c>
      <c r="E68" s="1">
        <v>28</v>
      </c>
      <c r="F68" s="1">
        <v>5</v>
      </c>
    </row>
    <row r="69" spans="1:6" x14ac:dyDescent="0.25">
      <c r="A69" s="1">
        <v>1076</v>
      </c>
      <c r="B69" s="1" t="s">
        <v>9</v>
      </c>
      <c r="C69" s="1" t="s">
        <v>12</v>
      </c>
      <c r="D69" s="1">
        <v>57000</v>
      </c>
      <c r="E69" s="1">
        <v>29</v>
      </c>
      <c r="F69" s="1">
        <v>6</v>
      </c>
    </row>
    <row r="70" spans="1:6" x14ac:dyDescent="0.25">
      <c r="A70" s="1">
        <v>1077</v>
      </c>
      <c r="B70" s="1" t="s">
        <v>7</v>
      </c>
      <c r="C70" s="1" t="s">
        <v>10</v>
      </c>
      <c r="D70" s="1">
        <v>66500</v>
      </c>
      <c r="E70" s="1">
        <v>33</v>
      </c>
      <c r="F70" s="1">
        <v>7</v>
      </c>
    </row>
    <row r="71" spans="1:6" x14ac:dyDescent="0.25">
      <c r="A71" s="1">
        <v>1078</v>
      </c>
      <c r="B71" s="1" t="s">
        <v>7</v>
      </c>
      <c r="C71" s="1" t="s">
        <v>11</v>
      </c>
      <c r="D71" s="1">
        <v>92000</v>
      </c>
      <c r="E71" s="1">
        <v>45</v>
      </c>
      <c r="F71" s="1">
        <v>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0" workbookViewId="0">
      <selection activeCell="Q11" sqref="Q11"/>
    </sheetView>
  </sheetViews>
  <sheetFormatPr defaultRowHeight="15" x14ac:dyDescent="0.25"/>
  <cols>
    <col min="2" max="2" width="16.28515625" customWidth="1"/>
    <col min="6" max="6" width="16.7109375" customWidth="1"/>
    <col min="9" max="9" width="16.42578125" customWidth="1"/>
    <col min="11" max="11" width="9.140625" customWidth="1"/>
    <col min="12" max="12" width="9.5703125" customWidth="1"/>
    <col min="14" max="14" width="9.140625" customWidth="1"/>
  </cols>
  <sheetData>
    <row r="1" spans="1:15" x14ac:dyDescent="0.25">
      <c r="A1" s="1" t="s">
        <v>2</v>
      </c>
      <c r="B1" s="1" t="s">
        <v>3</v>
      </c>
      <c r="C1" s="1" t="s">
        <v>43</v>
      </c>
      <c r="E1" s="1" t="s">
        <v>2</v>
      </c>
      <c r="F1" s="1" t="s">
        <v>3</v>
      </c>
      <c r="G1" s="1" t="s">
        <v>43</v>
      </c>
      <c r="I1" s="1" t="s">
        <v>2</v>
      </c>
      <c r="J1" s="1" t="s">
        <v>3</v>
      </c>
      <c r="K1" s="1" t="s">
        <v>43</v>
      </c>
      <c r="M1" s="1" t="s">
        <v>2</v>
      </c>
      <c r="N1" s="1" t="s">
        <v>3</v>
      </c>
      <c r="O1" s="1" t="s">
        <v>43</v>
      </c>
    </row>
    <row r="2" spans="1:15" x14ac:dyDescent="0.25">
      <c r="A2" s="1" t="s">
        <v>8</v>
      </c>
      <c r="B2" s="1">
        <v>27000</v>
      </c>
      <c r="C2" s="1" t="b">
        <f>OR(B2&lt;$B$32,B2&gt;$B$33)</f>
        <v>1</v>
      </c>
      <c r="E2" s="1" t="s">
        <v>10</v>
      </c>
      <c r="F2" s="1">
        <v>75000</v>
      </c>
      <c r="G2" s="1" t="b">
        <f>OR(F2&lt;$F$32,F2&gt;$F$33)</f>
        <v>1</v>
      </c>
      <c r="I2" s="1" t="s">
        <v>12</v>
      </c>
      <c r="J2" s="3">
        <v>140000</v>
      </c>
      <c r="K2" s="1" t="b">
        <f>OR(J2&lt;$J$32,J2&gt;$J$33)</f>
        <v>1</v>
      </c>
      <c r="M2" s="1" t="s">
        <v>11</v>
      </c>
      <c r="N2" s="1">
        <v>45000</v>
      </c>
      <c r="O2" s="1" t="b">
        <f>OR(N2&lt;$N$31,N2&gt;$N$32)</f>
        <v>1</v>
      </c>
    </row>
    <row r="3" spans="1:15" x14ac:dyDescent="0.25">
      <c r="A3" s="1" t="s">
        <v>8</v>
      </c>
      <c r="B3" s="1">
        <v>48000</v>
      </c>
      <c r="C3" s="1" t="b">
        <f t="shared" ref="C3:C23" si="0">OR(B3&lt;$B$32,B3&gt;$B$33)</f>
        <v>1</v>
      </c>
      <c r="E3" s="1" t="s">
        <v>10</v>
      </c>
      <c r="F3" s="1">
        <v>61000</v>
      </c>
      <c r="G3" s="1" t="b">
        <f t="shared" ref="G3:G21" si="1">OR(F3&lt;$F$32,F3&gt;$F$33)</f>
        <v>1</v>
      </c>
      <c r="I3" s="1" t="s">
        <v>12</v>
      </c>
      <c r="J3" s="1">
        <v>95000</v>
      </c>
      <c r="K3" s="1" t="b">
        <f t="shared" ref="K3:K16" si="2">OR(J3&lt;$J$32,J3&gt;$J$33)</f>
        <v>1</v>
      </c>
      <c r="M3" s="1" t="s">
        <v>11</v>
      </c>
      <c r="N3" s="1">
        <v>40000</v>
      </c>
      <c r="O3" s="1" t="b">
        <f t="shared" ref="O3:O14" si="3">OR(N3&lt;$N$31,N3&gt;$N$32)</f>
        <v>1</v>
      </c>
    </row>
    <row r="4" spans="1:15" x14ac:dyDescent="0.25">
      <c r="A4" s="1" t="s">
        <v>8</v>
      </c>
      <c r="B4" s="1">
        <v>28000</v>
      </c>
      <c r="C4" s="1" t="b">
        <f t="shared" si="0"/>
        <v>1</v>
      </c>
      <c r="E4" s="1" t="s">
        <v>10</v>
      </c>
      <c r="F4" s="1">
        <v>65000</v>
      </c>
      <c r="G4" s="1" t="b">
        <f t="shared" si="1"/>
        <v>1</v>
      </c>
      <c r="I4" s="1" t="s">
        <v>12</v>
      </c>
      <c r="J4" s="1">
        <v>85000</v>
      </c>
      <c r="K4" s="1" t="b">
        <f t="shared" si="2"/>
        <v>1</v>
      </c>
      <c r="M4" s="1" t="s">
        <v>11</v>
      </c>
      <c r="N4" s="1">
        <v>48000</v>
      </c>
      <c r="O4" s="1" t="b">
        <f t="shared" si="3"/>
        <v>1</v>
      </c>
    </row>
    <row r="5" spans="1:15" x14ac:dyDescent="0.25">
      <c r="A5" s="1" t="s">
        <v>8</v>
      </c>
      <c r="B5" s="1">
        <v>48000</v>
      </c>
      <c r="C5" s="1" t="b">
        <f t="shared" si="0"/>
        <v>1</v>
      </c>
      <c r="E5" s="1" t="s">
        <v>10</v>
      </c>
      <c r="F5" s="3">
        <v>54000</v>
      </c>
      <c r="G5" s="1" t="b">
        <f t="shared" si="1"/>
        <v>1</v>
      </c>
      <c r="I5" s="1" t="s">
        <v>12</v>
      </c>
      <c r="J5" s="1">
        <v>82500</v>
      </c>
      <c r="K5" s="1" t="b">
        <f t="shared" si="2"/>
        <v>1</v>
      </c>
      <c r="M5" s="1" t="s">
        <v>11</v>
      </c>
      <c r="N5" s="3">
        <v>30000</v>
      </c>
      <c r="O5" s="1" t="b">
        <f t="shared" si="3"/>
        <v>1</v>
      </c>
    </row>
    <row r="6" spans="1:15" x14ac:dyDescent="0.25">
      <c r="A6" s="1" t="s">
        <v>8</v>
      </c>
      <c r="B6" s="1">
        <v>45000</v>
      </c>
      <c r="C6" s="1" t="b">
        <f t="shared" si="0"/>
        <v>1</v>
      </c>
      <c r="E6" s="1" t="s">
        <v>10</v>
      </c>
      <c r="F6" s="3">
        <v>54000</v>
      </c>
      <c r="G6" s="1" t="b">
        <f t="shared" si="1"/>
        <v>1</v>
      </c>
      <c r="I6" s="5" t="s">
        <v>12</v>
      </c>
      <c r="J6" s="1">
        <v>77000</v>
      </c>
      <c r="K6" s="1" t="b">
        <f t="shared" si="2"/>
        <v>1</v>
      </c>
      <c r="M6" s="1" t="s">
        <v>11</v>
      </c>
      <c r="N6" s="3">
        <v>48000</v>
      </c>
      <c r="O6" s="1" t="b">
        <f t="shared" si="3"/>
        <v>1</v>
      </c>
    </row>
    <row r="7" spans="1:15" x14ac:dyDescent="0.25">
      <c r="A7" s="1" t="s">
        <v>8</v>
      </c>
      <c r="B7" s="1">
        <v>29000</v>
      </c>
      <c r="C7" s="1" t="b">
        <f t="shared" si="0"/>
        <v>1</v>
      </c>
      <c r="E7" s="1" t="s">
        <v>10</v>
      </c>
      <c r="F7" s="3">
        <v>94000</v>
      </c>
      <c r="G7" s="1" t="b">
        <f t="shared" si="1"/>
        <v>1</v>
      </c>
      <c r="I7" s="1" t="s">
        <v>12</v>
      </c>
      <c r="J7" s="1">
        <v>70000</v>
      </c>
      <c r="K7" s="1" t="b">
        <f t="shared" si="2"/>
        <v>1</v>
      </c>
      <c r="M7" s="3" t="s">
        <v>11</v>
      </c>
      <c r="N7" s="3">
        <v>68000</v>
      </c>
      <c r="O7" s="1" t="b">
        <f t="shared" si="3"/>
        <v>1</v>
      </c>
    </row>
    <row r="8" spans="1:15" x14ac:dyDescent="0.25">
      <c r="A8" s="1" t="s">
        <v>8</v>
      </c>
      <c r="B8" s="1">
        <v>78000</v>
      </c>
      <c r="C8" s="1" t="b">
        <f t="shared" si="0"/>
        <v>1</v>
      </c>
      <c r="E8" s="1" t="s">
        <v>10</v>
      </c>
      <c r="F8" s="3">
        <v>42000</v>
      </c>
      <c r="G8" s="1" t="b">
        <f t="shared" si="1"/>
        <v>1</v>
      </c>
      <c r="I8" s="1" t="s">
        <v>12</v>
      </c>
      <c r="J8" s="1">
        <v>68500</v>
      </c>
      <c r="K8" s="1" t="b">
        <f t="shared" si="2"/>
        <v>1</v>
      </c>
      <c r="M8" s="1" t="s">
        <v>11</v>
      </c>
      <c r="N8" s="3">
        <v>35000</v>
      </c>
      <c r="O8" s="1" t="b">
        <f t="shared" si="3"/>
        <v>1</v>
      </c>
    </row>
    <row r="9" spans="1:15" x14ac:dyDescent="0.25">
      <c r="A9" s="1" t="s">
        <v>8</v>
      </c>
      <c r="B9" s="3">
        <v>42000</v>
      </c>
      <c r="C9" s="1" t="b">
        <f t="shared" si="0"/>
        <v>1</v>
      </c>
      <c r="E9" s="1" t="s">
        <v>10</v>
      </c>
      <c r="F9" s="1">
        <v>36000</v>
      </c>
      <c r="G9" s="1" t="b">
        <f t="shared" si="1"/>
        <v>1</v>
      </c>
      <c r="I9" s="4" t="s">
        <v>12</v>
      </c>
      <c r="J9" s="1">
        <v>61000</v>
      </c>
      <c r="K9" s="1" t="b">
        <f t="shared" si="2"/>
        <v>1</v>
      </c>
      <c r="M9" s="1" t="s">
        <v>11</v>
      </c>
      <c r="N9" s="1">
        <v>65000</v>
      </c>
      <c r="O9" s="1" t="b">
        <f t="shared" si="3"/>
        <v>1</v>
      </c>
    </row>
    <row r="10" spans="1:15" x14ac:dyDescent="0.25">
      <c r="A10" s="1" t="s">
        <v>8</v>
      </c>
      <c r="B10" s="3">
        <v>52000</v>
      </c>
      <c r="C10" s="1" t="b">
        <f t="shared" si="0"/>
        <v>1</v>
      </c>
      <c r="E10" s="1" t="s">
        <v>10</v>
      </c>
      <c r="F10" s="1">
        <v>32000</v>
      </c>
      <c r="G10" s="1" t="b">
        <f t="shared" si="1"/>
        <v>1</v>
      </c>
      <c r="I10" s="1" t="s">
        <v>12</v>
      </c>
      <c r="J10" s="1">
        <v>57000</v>
      </c>
      <c r="K10" s="1" t="b">
        <f t="shared" si="2"/>
        <v>1</v>
      </c>
      <c r="M10" s="5" t="s">
        <v>11</v>
      </c>
      <c r="N10" s="3">
        <v>83000</v>
      </c>
      <c r="O10" s="1" t="b">
        <f t="shared" si="3"/>
        <v>1</v>
      </c>
    </row>
    <row r="11" spans="1:15" x14ac:dyDescent="0.25">
      <c r="A11" s="1" t="s">
        <v>8</v>
      </c>
      <c r="B11" s="3">
        <v>36000</v>
      </c>
      <c r="C11" s="1" t="b">
        <f t="shared" si="0"/>
        <v>1</v>
      </c>
      <c r="E11" s="1" t="s">
        <v>10</v>
      </c>
      <c r="F11" s="3">
        <v>30000</v>
      </c>
      <c r="G11" s="1" t="b">
        <f t="shared" si="1"/>
        <v>1</v>
      </c>
      <c r="I11" s="1" t="s">
        <v>12</v>
      </c>
      <c r="J11" s="3">
        <v>56000</v>
      </c>
      <c r="K11" s="1" t="b">
        <f t="shared" si="2"/>
        <v>1</v>
      </c>
      <c r="M11" s="4" t="s">
        <v>11</v>
      </c>
      <c r="N11" s="1">
        <v>80000</v>
      </c>
      <c r="O11" s="1" t="b">
        <f t="shared" si="3"/>
        <v>1</v>
      </c>
    </row>
    <row r="12" spans="1:15" x14ac:dyDescent="0.25">
      <c r="A12" s="1" t="s">
        <v>8</v>
      </c>
      <c r="B12" s="3">
        <v>48000</v>
      </c>
      <c r="C12" s="1" t="b">
        <f t="shared" si="0"/>
        <v>1</v>
      </c>
      <c r="E12" s="1" t="s">
        <v>10</v>
      </c>
      <c r="F12" s="3">
        <v>28500</v>
      </c>
      <c r="G12" s="1" t="b">
        <f t="shared" si="1"/>
        <v>1</v>
      </c>
      <c r="I12" s="1" t="s">
        <v>12</v>
      </c>
      <c r="J12" s="3">
        <v>51000</v>
      </c>
      <c r="K12" s="1" t="b">
        <f t="shared" si="2"/>
        <v>1</v>
      </c>
      <c r="M12" s="5" t="s">
        <v>11</v>
      </c>
      <c r="N12" s="1">
        <v>78000</v>
      </c>
      <c r="O12" s="1" t="b">
        <f t="shared" si="3"/>
        <v>1</v>
      </c>
    </row>
    <row r="13" spans="1:15" x14ac:dyDescent="0.25">
      <c r="A13" s="1" t="s">
        <v>8</v>
      </c>
      <c r="B13" s="3">
        <v>48000</v>
      </c>
      <c r="C13" s="1" t="b">
        <f t="shared" si="0"/>
        <v>1</v>
      </c>
      <c r="E13" s="1" t="s">
        <v>10</v>
      </c>
      <c r="F13" s="3">
        <v>28000</v>
      </c>
      <c r="G13" s="1" t="b">
        <f t="shared" si="1"/>
        <v>1</v>
      </c>
      <c r="I13" s="1" t="s">
        <v>12</v>
      </c>
      <c r="J13" s="1">
        <v>42000</v>
      </c>
      <c r="K13" s="1" t="b">
        <f t="shared" si="2"/>
        <v>1</v>
      </c>
      <c r="M13" s="1" t="s">
        <v>11</v>
      </c>
      <c r="N13" s="1">
        <v>78000</v>
      </c>
      <c r="O13" s="1" t="b">
        <f t="shared" si="3"/>
        <v>1</v>
      </c>
    </row>
    <row r="14" spans="1:15" x14ac:dyDescent="0.25">
      <c r="A14" s="1" t="s">
        <v>8</v>
      </c>
      <c r="B14" s="3">
        <v>53000</v>
      </c>
      <c r="C14" s="1" t="b">
        <f t="shared" si="0"/>
        <v>1</v>
      </c>
      <c r="E14" s="4" t="s">
        <v>10</v>
      </c>
      <c r="F14" s="1">
        <v>68000</v>
      </c>
      <c r="G14" s="1" t="b">
        <f t="shared" si="1"/>
        <v>1</v>
      </c>
      <c r="I14" s="1" t="s">
        <v>12</v>
      </c>
      <c r="J14" s="3">
        <v>38000</v>
      </c>
      <c r="K14" s="1" t="b">
        <f t="shared" si="2"/>
        <v>1</v>
      </c>
      <c r="M14" s="1" t="s">
        <v>11</v>
      </c>
      <c r="N14" s="1">
        <v>92000</v>
      </c>
      <c r="O14" s="1" t="b">
        <f t="shared" si="3"/>
        <v>1</v>
      </c>
    </row>
    <row r="15" spans="1:15" x14ac:dyDescent="0.25">
      <c r="A15" s="5" t="s">
        <v>8</v>
      </c>
      <c r="B15" s="13">
        <v>27500</v>
      </c>
      <c r="C15" s="1" t="b">
        <f t="shared" si="0"/>
        <v>1</v>
      </c>
      <c r="E15" s="5" t="s">
        <v>10</v>
      </c>
      <c r="F15" s="1">
        <v>58000</v>
      </c>
      <c r="G15" s="1" t="b">
        <f t="shared" si="1"/>
        <v>1</v>
      </c>
      <c r="I15" s="1" t="s">
        <v>12</v>
      </c>
      <c r="J15" s="1">
        <v>36000</v>
      </c>
      <c r="K15" s="1" t="b">
        <f t="shared" si="2"/>
        <v>1</v>
      </c>
    </row>
    <row r="16" spans="1:15" x14ac:dyDescent="0.25">
      <c r="A16" s="5" t="s">
        <v>8</v>
      </c>
      <c r="B16" s="1">
        <v>29000</v>
      </c>
      <c r="C16" s="1" t="b">
        <f t="shared" si="0"/>
        <v>1</v>
      </c>
      <c r="E16" s="4" t="s">
        <v>10</v>
      </c>
      <c r="F16" s="1">
        <v>60000</v>
      </c>
      <c r="G16" s="1" t="b">
        <f t="shared" si="1"/>
        <v>1</v>
      </c>
      <c r="I16" s="1" t="s">
        <v>12</v>
      </c>
      <c r="J16" s="1">
        <v>28000</v>
      </c>
      <c r="K16" s="1" t="b">
        <f t="shared" si="2"/>
        <v>1</v>
      </c>
    </row>
    <row r="17" spans="1:14" x14ac:dyDescent="0.25">
      <c r="A17" s="5" t="s">
        <v>8</v>
      </c>
      <c r="B17" s="1">
        <v>62000</v>
      </c>
      <c r="C17" s="1" t="b">
        <f t="shared" si="0"/>
        <v>1</v>
      </c>
      <c r="E17" s="1" t="s">
        <v>10</v>
      </c>
      <c r="F17" s="1">
        <v>58000</v>
      </c>
      <c r="G17" s="1" t="b">
        <f t="shared" si="1"/>
        <v>1</v>
      </c>
    </row>
    <row r="18" spans="1:14" x14ac:dyDescent="0.25">
      <c r="A18" s="1" t="s">
        <v>8</v>
      </c>
      <c r="B18" s="1">
        <v>75000</v>
      </c>
      <c r="C18" s="1" t="b">
        <f t="shared" si="0"/>
        <v>1</v>
      </c>
      <c r="E18" s="1" t="s">
        <v>10</v>
      </c>
      <c r="F18" s="1">
        <v>63000</v>
      </c>
      <c r="G18" s="1" t="b">
        <f t="shared" si="1"/>
        <v>1</v>
      </c>
    </row>
    <row r="19" spans="1:14" x14ac:dyDescent="0.25">
      <c r="A19" s="1" t="s">
        <v>8</v>
      </c>
      <c r="B19" s="1">
        <v>88000</v>
      </c>
      <c r="C19" s="1" t="b">
        <f t="shared" si="0"/>
        <v>1</v>
      </c>
      <c r="E19" s="1" t="s">
        <v>10</v>
      </c>
      <c r="F19" s="1">
        <v>62500</v>
      </c>
      <c r="G19" s="1" t="b">
        <f t="shared" si="1"/>
        <v>1</v>
      </c>
    </row>
    <row r="20" spans="1:14" x14ac:dyDescent="0.25">
      <c r="A20" s="1" t="s">
        <v>8</v>
      </c>
      <c r="B20" s="1">
        <v>90000</v>
      </c>
      <c r="C20" s="1" t="b">
        <f t="shared" si="0"/>
        <v>1</v>
      </c>
      <c r="E20" s="1" t="s">
        <v>10</v>
      </c>
      <c r="F20" s="1">
        <v>53500</v>
      </c>
      <c r="G20" s="1" t="b">
        <f t="shared" si="1"/>
        <v>1</v>
      </c>
    </row>
    <row r="21" spans="1:14" x14ac:dyDescent="0.25">
      <c r="A21" s="1" t="s">
        <v>8</v>
      </c>
      <c r="B21" s="1">
        <v>79400</v>
      </c>
      <c r="C21" s="1" t="b">
        <f t="shared" si="0"/>
        <v>1</v>
      </c>
      <c r="E21" s="1" t="s">
        <v>10</v>
      </c>
      <c r="F21" s="1">
        <v>66500</v>
      </c>
      <c r="G21" s="1" t="b">
        <f t="shared" si="1"/>
        <v>1</v>
      </c>
    </row>
    <row r="22" spans="1:14" x14ac:dyDescent="0.25">
      <c r="A22" s="1" t="s">
        <v>8</v>
      </c>
      <c r="B22" s="1">
        <v>80000</v>
      </c>
      <c r="C22" s="1" t="b">
        <f t="shared" si="0"/>
        <v>1</v>
      </c>
    </row>
    <row r="23" spans="1:14" x14ac:dyDescent="0.25">
      <c r="A23" s="1" t="s">
        <v>8</v>
      </c>
      <c r="B23" s="1">
        <v>170000</v>
      </c>
      <c r="C23" s="1" t="b">
        <f t="shared" si="0"/>
        <v>1</v>
      </c>
    </row>
    <row r="24" spans="1:14" x14ac:dyDescent="0.25">
      <c r="M24" s="1"/>
      <c r="N24" s="1" t="s">
        <v>11</v>
      </c>
    </row>
    <row r="25" spans="1:14" x14ac:dyDescent="0.25">
      <c r="A25" s="1"/>
      <c r="B25" s="1" t="s">
        <v>24</v>
      </c>
      <c r="E25" s="1"/>
      <c r="F25" s="1" t="s">
        <v>10</v>
      </c>
      <c r="I25" s="1"/>
      <c r="J25" s="1" t="s">
        <v>12</v>
      </c>
      <c r="M25" s="1" t="s">
        <v>20</v>
      </c>
      <c r="N25" s="1">
        <f>MIN('Sheet 7'!N2:N14)</f>
        <v>30000</v>
      </c>
    </row>
    <row r="26" spans="1:14" x14ac:dyDescent="0.25">
      <c r="A26" s="1" t="s">
        <v>20</v>
      </c>
      <c r="B26" s="1">
        <f>MIN('Task 3'!D2:D23)</f>
        <v>27000</v>
      </c>
      <c r="E26" s="1" t="s">
        <v>20</v>
      </c>
      <c r="F26" s="1">
        <f>MIN('Task 3'!L2:L21)</f>
        <v>28000</v>
      </c>
      <c r="I26" s="1" t="s">
        <v>20</v>
      </c>
      <c r="J26" s="1">
        <f>MIN('Sheet 7'!J2:J16)</f>
        <v>28000</v>
      </c>
      <c r="M26" s="1" t="s">
        <v>21</v>
      </c>
      <c r="N26" s="1">
        <f>_xlfn.QUARTILE.INC('Sheet 7'!N2:N14,1)</f>
        <v>45000</v>
      </c>
    </row>
    <row r="27" spans="1:14" x14ac:dyDescent="0.25">
      <c r="A27" s="1" t="s">
        <v>21</v>
      </c>
      <c r="B27" s="1">
        <f>_xlfn.QUARTILE.INC('Task 3'!D2:D23,1)</f>
        <v>37500</v>
      </c>
      <c r="E27" s="1" t="s">
        <v>21</v>
      </c>
      <c r="F27" s="1">
        <f>_xlfn.QUARTILE.INC('Task 3'!L2:L21,1)</f>
        <v>40500</v>
      </c>
      <c r="I27" s="1" t="s">
        <v>21</v>
      </c>
      <c r="J27" s="1">
        <f>_xlfn.QUARTILE.INC('Sheet 7'!J2:J16,1)</f>
        <v>46500</v>
      </c>
      <c r="M27" s="1" t="s">
        <v>17</v>
      </c>
      <c r="N27" s="1">
        <f>MEDIAN('Sheet 7'!N2:N14)</f>
        <v>65000</v>
      </c>
    </row>
    <row r="28" spans="1:14" x14ac:dyDescent="0.25">
      <c r="A28" s="1" t="s">
        <v>17</v>
      </c>
      <c r="B28" s="1">
        <f>MEDIAN('Task 3'!D2:D23)</f>
        <v>48000</v>
      </c>
      <c r="E28" s="1" t="s">
        <v>17</v>
      </c>
      <c r="F28" s="1">
        <f>MEDIAN('Task 3'!L2:L21)</f>
        <v>58000</v>
      </c>
      <c r="I28" s="1" t="s">
        <v>17</v>
      </c>
      <c r="J28" s="1">
        <f>MEDIAN('Sheet 7'!J2:J16)</f>
        <v>61000</v>
      </c>
      <c r="M28" s="1" t="s">
        <v>22</v>
      </c>
      <c r="N28" s="1">
        <f>_xlfn.QUARTILE.INC(N2:N14,3)</f>
        <v>78000</v>
      </c>
    </row>
    <row r="29" spans="1:14" x14ac:dyDescent="0.25">
      <c r="A29" s="1" t="s">
        <v>22</v>
      </c>
      <c r="B29" s="1">
        <f>_xlfn.QUARTILE.INC('Task 3'!D2:D23,3)</f>
        <v>77250</v>
      </c>
      <c r="E29" s="1" t="s">
        <v>22</v>
      </c>
      <c r="F29" s="1">
        <f>_xlfn.QUARTILE.INC('Task 3'!L2:L21,3)</f>
        <v>63500</v>
      </c>
      <c r="I29" s="1" t="s">
        <v>22</v>
      </c>
      <c r="J29" s="1">
        <f>_xlfn.QUARTILE.INC('Sheet 7'!J2:J16,3)</f>
        <v>79750</v>
      </c>
      <c r="M29" s="1" t="s">
        <v>23</v>
      </c>
      <c r="N29" s="1">
        <f>MAX('Sheet 7'!N2:N14)</f>
        <v>92000</v>
      </c>
    </row>
    <row r="30" spans="1:14" x14ac:dyDescent="0.25">
      <c r="A30" s="1" t="s">
        <v>23</v>
      </c>
      <c r="B30" s="1">
        <f>MAX('Task 3'!D2:D23)</f>
        <v>170000</v>
      </c>
      <c r="E30" s="1" t="s">
        <v>23</v>
      </c>
      <c r="F30" s="1">
        <f>MAX('Task 3'!L2:L21)</f>
        <v>94000</v>
      </c>
      <c r="I30" s="1" t="s">
        <v>23</v>
      </c>
      <c r="J30" s="1">
        <f>MAX('Sheet 7'!J2:J16)</f>
        <v>140000</v>
      </c>
      <c r="M30" s="1" t="s">
        <v>40</v>
      </c>
      <c r="N30" s="1">
        <f>N28-N27</f>
        <v>13000</v>
      </c>
    </row>
    <row r="31" spans="1:14" x14ac:dyDescent="0.25">
      <c r="A31" s="1" t="s">
        <v>40</v>
      </c>
      <c r="B31" s="1">
        <f>B29-B27</f>
        <v>39750</v>
      </c>
      <c r="E31" s="1" t="s">
        <v>40</v>
      </c>
      <c r="F31" s="1">
        <f>F29-F27</f>
        <v>23000</v>
      </c>
      <c r="I31" s="1" t="s">
        <v>40</v>
      </c>
      <c r="J31" s="1">
        <f>J29-J27</f>
        <v>33250</v>
      </c>
      <c r="M31" s="1" t="s">
        <v>41</v>
      </c>
      <c r="N31" s="1">
        <f>N28+1.5*N30</f>
        <v>97500</v>
      </c>
    </row>
    <row r="32" spans="1:14" x14ac:dyDescent="0.25">
      <c r="A32" s="1" t="s">
        <v>41</v>
      </c>
      <c r="B32" s="1">
        <f>B29+1.5*B31</f>
        <v>136875</v>
      </c>
      <c r="E32" s="1" t="s">
        <v>41</v>
      </c>
      <c r="F32" s="1">
        <f>F29+1.5*F31</f>
        <v>98000</v>
      </c>
      <c r="I32" s="1" t="s">
        <v>41</v>
      </c>
      <c r="J32" s="1">
        <f>J29+1.5*J31</f>
        <v>129625</v>
      </c>
      <c r="M32" s="1" t="s">
        <v>42</v>
      </c>
      <c r="N32" s="1">
        <f>N26-1.5*N30</f>
        <v>25500</v>
      </c>
    </row>
    <row r="33" spans="1:10" x14ac:dyDescent="0.25">
      <c r="A33" s="1" t="s">
        <v>42</v>
      </c>
      <c r="B33" s="1">
        <f>B27-1.5*B31</f>
        <v>-22125</v>
      </c>
      <c r="E33" s="1" t="s">
        <v>42</v>
      </c>
      <c r="F33" s="1">
        <f>F27-1.5*F31</f>
        <v>6000</v>
      </c>
      <c r="I33" s="1" t="s">
        <v>42</v>
      </c>
      <c r="J33" s="1">
        <f>J27-1.5*J31</f>
        <v>-3375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="112" zoomScaleNormal="112" workbookViewId="0">
      <selection activeCell="E73" sqref="E73"/>
    </sheetView>
  </sheetViews>
  <sheetFormatPr defaultRowHeight="15" x14ac:dyDescent="0.25"/>
  <cols>
    <col min="1" max="1" width="15.28515625" customWidth="1"/>
    <col min="2" max="2" width="19.140625" customWidth="1"/>
    <col min="6" max="6" width="13.42578125" customWidth="1"/>
    <col min="7" max="7" width="14.28515625" customWidth="1"/>
  </cols>
  <sheetData>
    <row r="1" spans="1:2" x14ac:dyDescent="0.25">
      <c r="A1" s="1" t="s">
        <v>3</v>
      </c>
      <c r="B1" s="3" t="s">
        <v>6</v>
      </c>
    </row>
    <row r="2" spans="1:2" x14ac:dyDescent="0.25">
      <c r="A2" s="1">
        <v>27000</v>
      </c>
      <c r="B2" s="3">
        <v>0</v>
      </c>
    </row>
    <row r="3" spans="1:2" x14ac:dyDescent="0.25">
      <c r="A3" s="1">
        <v>48000</v>
      </c>
      <c r="B3" s="3">
        <v>4</v>
      </c>
    </row>
    <row r="4" spans="1:2" x14ac:dyDescent="0.25">
      <c r="A4" s="1">
        <v>75000</v>
      </c>
      <c r="B4" s="3">
        <v>7</v>
      </c>
    </row>
    <row r="5" spans="1:2" x14ac:dyDescent="0.25">
      <c r="A5" s="1">
        <v>61000</v>
      </c>
      <c r="B5" s="3">
        <v>6</v>
      </c>
    </row>
    <row r="6" spans="1:2" x14ac:dyDescent="0.25">
      <c r="A6" s="1">
        <v>45000</v>
      </c>
      <c r="B6" s="3">
        <v>4</v>
      </c>
    </row>
    <row r="7" spans="1:2" x14ac:dyDescent="0.25">
      <c r="A7" s="1">
        <v>40000</v>
      </c>
      <c r="B7" s="3">
        <v>3</v>
      </c>
    </row>
    <row r="8" spans="1:2" x14ac:dyDescent="0.25">
      <c r="A8" s="1">
        <v>42000</v>
      </c>
      <c r="B8" s="3">
        <v>4</v>
      </c>
    </row>
    <row r="9" spans="1:2" x14ac:dyDescent="0.25">
      <c r="A9" s="1">
        <v>28000</v>
      </c>
      <c r="B9" s="3">
        <v>0</v>
      </c>
    </row>
    <row r="10" spans="1:2" x14ac:dyDescent="0.25">
      <c r="A10" s="1">
        <v>48000</v>
      </c>
      <c r="B10" s="3">
        <v>4</v>
      </c>
    </row>
    <row r="11" spans="1:2" x14ac:dyDescent="0.25">
      <c r="A11" s="1">
        <v>65000</v>
      </c>
      <c r="B11" s="3">
        <v>7</v>
      </c>
    </row>
    <row r="12" spans="1:2" x14ac:dyDescent="0.25">
      <c r="A12" s="3">
        <v>54000</v>
      </c>
      <c r="B12" s="3">
        <v>4</v>
      </c>
    </row>
    <row r="13" spans="1:2" x14ac:dyDescent="0.25">
      <c r="A13" s="1">
        <v>45000</v>
      </c>
      <c r="B13" s="3">
        <v>4</v>
      </c>
    </row>
    <row r="14" spans="1:2" x14ac:dyDescent="0.25">
      <c r="A14" s="1">
        <v>29000</v>
      </c>
      <c r="B14" s="3">
        <v>0</v>
      </c>
    </row>
    <row r="15" spans="1:2" x14ac:dyDescent="0.25">
      <c r="A15" s="1">
        <v>48000</v>
      </c>
      <c r="B15" s="3">
        <v>4</v>
      </c>
    </row>
    <row r="16" spans="1:2" x14ac:dyDescent="0.25">
      <c r="A16" s="1">
        <v>95000</v>
      </c>
      <c r="B16" s="3">
        <v>9</v>
      </c>
    </row>
    <row r="17" spans="1:7" x14ac:dyDescent="0.25">
      <c r="A17" s="1">
        <v>78000</v>
      </c>
      <c r="B17" s="3">
        <v>8</v>
      </c>
    </row>
    <row r="18" spans="1:7" x14ac:dyDescent="0.25">
      <c r="A18" s="3">
        <v>54000</v>
      </c>
      <c r="B18" s="3">
        <v>5</v>
      </c>
      <c r="F18" t="s">
        <v>26</v>
      </c>
      <c r="G18" t="s">
        <v>27</v>
      </c>
    </row>
    <row r="19" spans="1:7" x14ac:dyDescent="0.25">
      <c r="A19" s="1">
        <v>28000</v>
      </c>
      <c r="B19" s="3">
        <v>0</v>
      </c>
      <c r="F19" s="1" t="s">
        <v>29</v>
      </c>
      <c r="G19" s="1">
        <v>24</v>
      </c>
    </row>
    <row r="20" spans="1:7" x14ac:dyDescent="0.25">
      <c r="A20" s="1">
        <v>36000</v>
      </c>
      <c r="B20" s="3">
        <v>3</v>
      </c>
    </row>
    <row r="21" spans="1:7" x14ac:dyDescent="0.25">
      <c r="A21" s="3">
        <v>42000</v>
      </c>
      <c r="B21" s="3">
        <v>4</v>
      </c>
    </row>
    <row r="22" spans="1:7" x14ac:dyDescent="0.25">
      <c r="A22" s="3">
        <v>94000</v>
      </c>
      <c r="B22" s="3">
        <v>12</v>
      </c>
    </row>
    <row r="23" spans="1:7" x14ac:dyDescent="0.25">
      <c r="A23" s="3">
        <v>42000</v>
      </c>
      <c r="B23" s="3">
        <v>5</v>
      </c>
    </row>
    <row r="24" spans="1:7" x14ac:dyDescent="0.25">
      <c r="A24" s="3">
        <v>30000</v>
      </c>
      <c r="B24" s="3">
        <v>1</v>
      </c>
    </row>
    <row r="25" spans="1:7" x14ac:dyDescent="0.25">
      <c r="A25" s="3">
        <v>48000</v>
      </c>
      <c r="B25" s="3">
        <v>4</v>
      </c>
    </row>
    <row r="26" spans="1:7" x14ac:dyDescent="0.25">
      <c r="A26" s="3">
        <v>52000</v>
      </c>
      <c r="B26" s="3">
        <v>5</v>
      </c>
    </row>
    <row r="27" spans="1:7" x14ac:dyDescent="0.25">
      <c r="A27" s="3">
        <v>36000</v>
      </c>
      <c r="B27" s="3">
        <v>2</v>
      </c>
    </row>
    <row r="28" spans="1:7" x14ac:dyDescent="0.25">
      <c r="A28" s="3">
        <v>48000</v>
      </c>
      <c r="B28" s="3">
        <v>4</v>
      </c>
    </row>
    <row r="29" spans="1:7" x14ac:dyDescent="0.25">
      <c r="A29" s="3">
        <v>48000</v>
      </c>
      <c r="B29" s="3">
        <v>4</v>
      </c>
    </row>
    <row r="30" spans="1:7" x14ac:dyDescent="0.25">
      <c r="A30" s="3">
        <v>56000</v>
      </c>
      <c r="B30" s="3">
        <v>5</v>
      </c>
    </row>
    <row r="31" spans="1:7" x14ac:dyDescent="0.25">
      <c r="A31" s="3">
        <v>140000</v>
      </c>
      <c r="B31" s="3">
        <v>20</v>
      </c>
    </row>
    <row r="32" spans="1:7" x14ac:dyDescent="0.25">
      <c r="A32" s="3">
        <v>38000</v>
      </c>
      <c r="B32" s="3">
        <v>3</v>
      </c>
    </row>
    <row r="33" spans="1:2" x14ac:dyDescent="0.25">
      <c r="A33" s="3">
        <v>68000</v>
      </c>
      <c r="B33" s="3">
        <v>8</v>
      </c>
    </row>
    <row r="34" spans="1:2" x14ac:dyDescent="0.25">
      <c r="A34" s="1">
        <v>36000</v>
      </c>
      <c r="B34" s="3">
        <v>2</v>
      </c>
    </row>
    <row r="35" spans="1:2" x14ac:dyDescent="0.25">
      <c r="A35" s="1">
        <v>32000</v>
      </c>
      <c r="B35" s="3">
        <v>1</v>
      </c>
    </row>
    <row r="36" spans="1:2" x14ac:dyDescent="0.25">
      <c r="A36" s="3">
        <v>30000</v>
      </c>
      <c r="B36" s="3">
        <v>1</v>
      </c>
    </row>
    <row r="37" spans="1:2" x14ac:dyDescent="0.25">
      <c r="A37" s="3">
        <v>28500</v>
      </c>
      <c r="B37" s="3">
        <v>1</v>
      </c>
    </row>
    <row r="38" spans="1:2" x14ac:dyDescent="0.25">
      <c r="A38" s="3">
        <v>53000</v>
      </c>
      <c r="B38" s="3">
        <v>5</v>
      </c>
    </row>
    <row r="39" spans="1:2" x14ac:dyDescent="0.25">
      <c r="A39" s="3">
        <v>51000</v>
      </c>
      <c r="B39" s="3">
        <v>4</v>
      </c>
    </row>
    <row r="40" spans="1:2" x14ac:dyDescent="0.25">
      <c r="A40" s="3">
        <v>28000</v>
      </c>
      <c r="B40" s="3">
        <v>0</v>
      </c>
    </row>
    <row r="41" spans="1:2" x14ac:dyDescent="0.25">
      <c r="A41" s="3">
        <v>35000</v>
      </c>
      <c r="B41" s="3">
        <v>2</v>
      </c>
    </row>
    <row r="42" spans="1:2" x14ac:dyDescent="0.25">
      <c r="A42" s="1">
        <v>65000</v>
      </c>
      <c r="B42" s="1">
        <v>8</v>
      </c>
    </row>
    <row r="43" spans="1:2" x14ac:dyDescent="0.25">
      <c r="A43" s="1">
        <v>70000</v>
      </c>
      <c r="B43" s="1">
        <v>9</v>
      </c>
    </row>
    <row r="44" spans="1:2" x14ac:dyDescent="0.25">
      <c r="A44" s="1">
        <v>68000</v>
      </c>
      <c r="B44" s="14">
        <v>8</v>
      </c>
    </row>
    <row r="45" spans="1:2" x14ac:dyDescent="0.25">
      <c r="A45" s="1">
        <v>61000</v>
      </c>
      <c r="B45" s="14">
        <v>7</v>
      </c>
    </row>
    <row r="46" spans="1:2" x14ac:dyDescent="0.25">
      <c r="A46" s="1">
        <v>58000</v>
      </c>
      <c r="B46" s="14">
        <v>6</v>
      </c>
    </row>
    <row r="47" spans="1:2" x14ac:dyDescent="0.25">
      <c r="A47" s="3">
        <v>83000</v>
      </c>
      <c r="B47" s="14">
        <v>10</v>
      </c>
    </row>
    <row r="48" spans="1:2" x14ac:dyDescent="0.25">
      <c r="A48" s="13">
        <v>27500</v>
      </c>
      <c r="B48" s="1">
        <v>0</v>
      </c>
    </row>
    <row r="49" spans="1:2" x14ac:dyDescent="0.25">
      <c r="A49" s="1">
        <v>29000</v>
      </c>
      <c r="B49" s="1">
        <v>0</v>
      </c>
    </row>
    <row r="50" spans="1:2" x14ac:dyDescent="0.25">
      <c r="A50" s="1">
        <v>62000</v>
      </c>
      <c r="B50" s="1">
        <v>7</v>
      </c>
    </row>
    <row r="51" spans="1:2" x14ac:dyDescent="0.25">
      <c r="A51" s="1">
        <v>68500</v>
      </c>
      <c r="B51" s="1">
        <v>9</v>
      </c>
    </row>
    <row r="52" spans="1:2" x14ac:dyDescent="0.25">
      <c r="A52" s="1">
        <v>60000</v>
      </c>
      <c r="B52" s="1">
        <v>6</v>
      </c>
    </row>
    <row r="53" spans="1:2" x14ac:dyDescent="0.25">
      <c r="A53" s="1">
        <v>80000</v>
      </c>
      <c r="B53" s="1">
        <v>13</v>
      </c>
    </row>
    <row r="54" spans="1:2" x14ac:dyDescent="0.25">
      <c r="A54" s="1">
        <v>77000</v>
      </c>
      <c r="B54" s="1">
        <v>11</v>
      </c>
    </row>
    <row r="55" spans="1:2" x14ac:dyDescent="0.25">
      <c r="A55" s="1">
        <v>78000</v>
      </c>
      <c r="B55" s="1">
        <v>12</v>
      </c>
    </row>
    <row r="56" spans="1:2" x14ac:dyDescent="0.25">
      <c r="A56" s="1">
        <v>75000</v>
      </c>
      <c r="B56" s="1">
        <v>11</v>
      </c>
    </row>
    <row r="57" spans="1:2" x14ac:dyDescent="0.25">
      <c r="A57" s="1">
        <v>85000</v>
      </c>
      <c r="B57" s="1">
        <v>15</v>
      </c>
    </row>
    <row r="58" spans="1:2" x14ac:dyDescent="0.25">
      <c r="A58" s="1">
        <v>58000</v>
      </c>
      <c r="B58" s="1">
        <v>5</v>
      </c>
    </row>
    <row r="59" spans="1:2" x14ac:dyDescent="0.25">
      <c r="A59" s="1">
        <v>88000</v>
      </c>
      <c r="B59" s="1">
        <v>16</v>
      </c>
    </row>
    <row r="60" spans="1:2" x14ac:dyDescent="0.25">
      <c r="A60" s="1">
        <v>90000</v>
      </c>
      <c r="B60" s="1">
        <v>17</v>
      </c>
    </row>
    <row r="61" spans="1:2" x14ac:dyDescent="0.25">
      <c r="A61" s="1">
        <v>63000</v>
      </c>
      <c r="B61" s="1">
        <v>7</v>
      </c>
    </row>
    <row r="62" spans="1:2" x14ac:dyDescent="0.25">
      <c r="A62" s="1">
        <v>62500</v>
      </c>
      <c r="B62" s="1">
        <v>7</v>
      </c>
    </row>
    <row r="63" spans="1:2" x14ac:dyDescent="0.25">
      <c r="A63" s="1">
        <v>78000</v>
      </c>
      <c r="B63" s="1">
        <v>10</v>
      </c>
    </row>
    <row r="64" spans="1:2" x14ac:dyDescent="0.25">
      <c r="A64" s="1">
        <v>79400</v>
      </c>
      <c r="B64" s="1">
        <v>12</v>
      </c>
    </row>
    <row r="65" spans="1:2" x14ac:dyDescent="0.25">
      <c r="A65" s="1">
        <v>80000</v>
      </c>
      <c r="B65" s="1">
        <v>13</v>
      </c>
    </row>
    <row r="66" spans="1:2" x14ac:dyDescent="0.25">
      <c r="A66" s="1">
        <v>170000</v>
      </c>
      <c r="B66" s="1">
        <v>24</v>
      </c>
    </row>
    <row r="67" spans="1:2" x14ac:dyDescent="0.25">
      <c r="A67" s="1">
        <v>82500</v>
      </c>
      <c r="B67" s="1">
        <v>13</v>
      </c>
    </row>
    <row r="68" spans="1:2" x14ac:dyDescent="0.25">
      <c r="A68" s="1">
        <v>53500</v>
      </c>
      <c r="B68" s="1">
        <v>5</v>
      </c>
    </row>
    <row r="69" spans="1:2" x14ac:dyDescent="0.25">
      <c r="A69" s="1">
        <v>57000</v>
      </c>
      <c r="B69" s="1">
        <v>6</v>
      </c>
    </row>
    <row r="70" spans="1:2" x14ac:dyDescent="0.25">
      <c r="A70" s="1">
        <v>66500</v>
      </c>
      <c r="B70" s="1">
        <v>7</v>
      </c>
    </row>
    <row r="71" spans="1:2" x14ac:dyDescent="0.25">
      <c r="A71" s="1">
        <v>92000</v>
      </c>
      <c r="B71" s="1">
        <v>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2" ma:contentTypeDescription="Create a new document." ma:contentTypeScope="" ma:versionID="bb9f7ac773cafbfa04a0f6cfaf6875ab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07ab935f7a499dafb3ee50cd03b7f7a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EB53E3-A6BC-4AD1-9FC7-1BE1209ED7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6A5D62-EF81-459A-B426-BCB6EE7E4F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F5D1F9-073B-4498-BB58-168E808CDF7A}">
  <ds:schemaRefs>
    <ds:schemaRef ds:uri="b18f8198-02fb-408b-a649-baf04150ea28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0f01b7b4-d4b6-47da-93c5-cffa90a406b9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Task 1</vt:lpstr>
      <vt:lpstr>Task 2</vt:lpstr>
      <vt:lpstr>Task 3</vt:lpstr>
      <vt:lpstr>Task 4</vt:lpstr>
      <vt:lpstr>Task 5</vt:lpstr>
      <vt:lpstr>Task 6</vt:lpstr>
      <vt:lpstr>Sheet 7</vt:lpstr>
      <vt:lpstr>Task 7</vt:lpstr>
      <vt:lpstr>Task 8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hp</cp:lastModifiedBy>
  <cp:revision/>
  <dcterms:created xsi:type="dcterms:W3CDTF">2021-05-22T09:50:20Z</dcterms:created>
  <dcterms:modified xsi:type="dcterms:W3CDTF">2022-01-23T13:31:10Z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</Properties>
</file>