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ython Upgrad\MLC_B2_C3_Project_MeghnaShekhar\"/>
    </mc:Choice>
  </mc:AlternateContent>
  <xr:revisionPtr revIDLastSave="0" documentId="13_ncr:1_{8293E66E-9CCC-4D62-9AE8-84CD9FCC1F48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apriori_rules" sheetId="1" r:id="rId1"/>
    <sheet name="Calculation for strategy 1" sheetId="6" r:id="rId2"/>
    <sheet name="Strategy_1" sheetId="2" r:id="rId3"/>
    <sheet name="Calculation for strategy2" sheetId="9" r:id="rId4"/>
    <sheet name="Strategy_2" sheetId="5" r:id="rId5"/>
  </sheets>
  <definedNames>
    <definedName name="_xlnm._FilterDatabase" localSheetId="0" hidden="1">apriori_rules!$A$1:$E$321</definedName>
    <definedName name="_xlnm._FilterDatabase" localSheetId="1" hidden="1">'Calculation for strategy 1'!$J$436:$J$879</definedName>
    <definedName name="_xlnm._FilterDatabase" localSheetId="3" hidden="1">'Calculation for strategy2'!#REF!</definedName>
  </definedNames>
  <calcPr calcId="191029"/>
</workbook>
</file>

<file path=xl/calcChain.xml><?xml version="1.0" encoding="utf-8"?>
<calcChain xmlns="http://schemas.openxmlformats.org/spreadsheetml/2006/main">
  <c r="G2" i="5" l="1"/>
  <c r="G15" i="5"/>
  <c r="G14" i="5"/>
  <c r="G13" i="5"/>
  <c r="G12" i="5"/>
  <c r="G11" i="5"/>
  <c r="G10" i="5"/>
  <c r="G9" i="5"/>
  <c r="G8" i="5"/>
  <c r="G7" i="5"/>
  <c r="G5" i="5"/>
  <c r="G3" i="5"/>
  <c r="G4" i="5"/>
  <c r="G6" i="5"/>
  <c r="C278" i="9"/>
  <c r="C235" i="9"/>
  <c r="C216" i="9"/>
  <c r="C204" i="9"/>
  <c r="C178" i="9"/>
  <c r="C159" i="9"/>
  <c r="C140" i="9"/>
  <c r="C123" i="9"/>
  <c r="C108" i="9"/>
  <c r="C76" i="9"/>
  <c r="C61" i="9"/>
  <c r="C46" i="9"/>
  <c r="C35" i="9"/>
  <c r="C21" i="9"/>
  <c r="H14" i="2"/>
  <c r="H15" i="2"/>
  <c r="H16" i="2"/>
  <c r="H13" i="2"/>
  <c r="H10" i="2"/>
  <c r="H11" i="2"/>
  <c r="H12" i="2"/>
  <c r="H5" i="2"/>
  <c r="H6" i="2"/>
  <c r="H7" i="2"/>
  <c r="H8" i="2"/>
  <c r="H9" i="2"/>
  <c r="H4" i="2"/>
  <c r="H3" i="2"/>
  <c r="H2" i="2"/>
  <c r="E679" i="6"/>
  <c r="E665" i="6"/>
  <c r="E648" i="6"/>
  <c r="E635" i="6"/>
  <c r="E572" i="6"/>
  <c r="E541" i="6"/>
  <c r="E519" i="6"/>
  <c r="E448" i="6"/>
  <c r="E443" i="6"/>
  <c r="L75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B588" i="6"/>
  <c r="B557" i="6"/>
  <c r="B535" i="6"/>
  <c r="B464" i="6"/>
  <c r="B460" i="6"/>
  <c r="B459" i="6"/>
  <c r="J3" i="6"/>
  <c r="K3" i="6"/>
  <c r="M3" i="6"/>
  <c r="J69" i="6"/>
  <c r="J70" i="6"/>
  <c r="J139" i="6"/>
  <c r="J170" i="6"/>
  <c r="J195" i="6"/>
  <c r="J223" i="6"/>
  <c r="J225" i="6"/>
  <c r="J226" i="6"/>
  <c r="M317" i="6"/>
  <c r="B468" i="6"/>
  <c r="J140" i="6"/>
  <c r="J171" i="6"/>
  <c r="J196" i="6"/>
  <c r="J224" i="6"/>
  <c r="J227" i="6"/>
  <c r="J229" i="6"/>
  <c r="J197" i="6"/>
  <c r="J4" i="6"/>
  <c r="J7" i="6"/>
  <c r="J46" i="6"/>
  <c r="J48" i="6"/>
  <c r="J50" i="6"/>
  <c r="J52" i="6"/>
  <c r="J54" i="6"/>
  <c r="J56" i="6"/>
  <c r="J58" i="6"/>
  <c r="J60" i="6"/>
  <c r="J62" i="6"/>
  <c r="M4" i="6"/>
  <c r="M7" i="6"/>
  <c r="P3" i="6"/>
  <c r="P4" i="6"/>
  <c r="M69" i="6"/>
  <c r="M70" i="6"/>
  <c r="K4" i="6"/>
  <c r="K7" i="6"/>
  <c r="K46" i="6"/>
  <c r="K48" i="6"/>
  <c r="K50" i="6"/>
  <c r="K52" i="6"/>
  <c r="K54" i="6"/>
  <c r="K56" i="6"/>
  <c r="K58" i="6"/>
  <c r="K60" i="6"/>
  <c r="K62" i="6"/>
  <c r="J63" i="6"/>
  <c r="J61" i="6"/>
  <c r="J59" i="6"/>
  <c r="J57" i="6"/>
  <c r="J55" i="6"/>
  <c r="J53" i="6"/>
  <c r="J51" i="6"/>
  <c r="J49" i="6"/>
  <c r="J47" i="6"/>
  <c r="J45" i="6"/>
  <c r="J6" i="6"/>
  <c r="B438" i="6"/>
  <c r="B439" i="6"/>
  <c r="B440" i="6"/>
  <c r="B652" i="6"/>
  <c r="B665" i="6"/>
  <c r="B682" i="6"/>
  <c r="B696" i="6"/>
  <c r="E473" i="6"/>
  <c r="R611" i="6"/>
  <c r="R610" i="6"/>
  <c r="N610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5" i="6"/>
  <c r="N717" i="6"/>
  <c r="N689" i="6"/>
  <c r="N661" i="6"/>
  <c r="N646" i="6"/>
  <c r="N624" i="6"/>
  <c r="N611" i="6"/>
  <c r="L689" i="6"/>
  <c r="L745" i="6"/>
  <c r="L717" i="6"/>
  <c r="L661" i="6"/>
  <c r="L646" i="6"/>
  <c r="L624" i="6"/>
  <c r="L611" i="6"/>
  <c r="L610" i="6"/>
  <c r="J745" i="6"/>
  <c r="J717" i="6"/>
  <c r="J689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6" i="6"/>
  <c r="J747" i="6"/>
  <c r="J748" i="6"/>
  <c r="J749" i="6"/>
  <c r="R561" i="6"/>
  <c r="R544" i="6"/>
  <c r="R531" i="6"/>
  <c r="R467" i="6"/>
  <c r="R436" i="6"/>
  <c r="R414" i="6"/>
  <c r="R319" i="6"/>
  <c r="R318" i="6"/>
  <c r="O561" i="6"/>
  <c r="O544" i="6"/>
  <c r="O531" i="6"/>
  <c r="O467" i="6"/>
  <c r="O436" i="6"/>
  <c r="O414" i="6"/>
  <c r="O319" i="6"/>
  <c r="O318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E537" i="6"/>
  <c r="M343" i="6"/>
  <c r="M318" i="6"/>
  <c r="B457" i="6"/>
  <c r="B458" i="6"/>
  <c r="B461" i="6"/>
  <c r="B462" i="6"/>
  <c r="B463" i="6"/>
  <c r="B465" i="6"/>
  <c r="B466" i="6"/>
  <c r="B467" i="6"/>
  <c r="B469" i="6"/>
  <c r="B470" i="6"/>
  <c r="B471" i="6"/>
  <c r="B473" i="6"/>
  <c r="B474" i="6"/>
  <c r="B475" i="6"/>
  <c r="B476" i="6"/>
  <c r="B477" i="6"/>
  <c r="B478" i="6"/>
  <c r="B479" i="6"/>
  <c r="B481" i="6"/>
  <c r="B482" i="6"/>
  <c r="B483" i="6"/>
  <c r="B484" i="6"/>
  <c r="B485" i="6"/>
  <c r="B486" i="6"/>
  <c r="B487" i="6"/>
  <c r="B489" i="6"/>
  <c r="B490" i="6"/>
  <c r="B491" i="6"/>
  <c r="B492" i="6"/>
  <c r="B493" i="6"/>
  <c r="B494" i="6"/>
  <c r="B495" i="6"/>
  <c r="B497" i="6"/>
  <c r="B498" i="6"/>
  <c r="B499" i="6"/>
  <c r="B500" i="6"/>
  <c r="B501" i="6"/>
  <c r="B502" i="6"/>
  <c r="B503" i="6"/>
  <c r="B505" i="6"/>
  <c r="B506" i="6"/>
  <c r="B507" i="6"/>
  <c r="B508" i="6"/>
  <c r="B509" i="6"/>
  <c r="B510" i="6"/>
  <c r="B511" i="6"/>
  <c r="B513" i="6"/>
  <c r="B514" i="6"/>
  <c r="B515" i="6"/>
  <c r="B516" i="6"/>
  <c r="B517" i="6"/>
  <c r="B518" i="6"/>
  <c r="B519" i="6"/>
  <c r="B521" i="6"/>
  <c r="B522" i="6"/>
  <c r="B523" i="6"/>
  <c r="B524" i="6"/>
  <c r="B525" i="6"/>
  <c r="B526" i="6"/>
  <c r="B527" i="6"/>
  <c r="B529" i="6"/>
  <c r="B530" i="6"/>
  <c r="B531" i="6"/>
  <c r="B532" i="6"/>
  <c r="B533" i="6"/>
  <c r="B534" i="6"/>
  <c r="B536" i="6"/>
  <c r="B538" i="6"/>
  <c r="B539" i="6"/>
  <c r="B540" i="6"/>
  <c r="B541" i="6"/>
  <c r="B542" i="6"/>
  <c r="B543" i="6"/>
  <c r="B544" i="6"/>
  <c r="B546" i="6"/>
  <c r="B547" i="6"/>
  <c r="B548" i="6"/>
  <c r="B549" i="6"/>
  <c r="B550" i="6"/>
  <c r="B551" i="6"/>
  <c r="B552" i="6"/>
  <c r="B554" i="6"/>
  <c r="B555" i="6"/>
  <c r="B556" i="6"/>
  <c r="B558" i="6"/>
  <c r="B559" i="6"/>
  <c r="B560" i="6"/>
  <c r="B561" i="6"/>
  <c r="B563" i="6"/>
  <c r="B564" i="6"/>
  <c r="B565" i="6"/>
  <c r="B566" i="6"/>
  <c r="B567" i="6"/>
  <c r="B568" i="6"/>
  <c r="B569" i="6"/>
  <c r="B571" i="6"/>
  <c r="B572" i="6"/>
  <c r="B573" i="6"/>
  <c r="B574" i="6"/>
  <c r="B575" i="6"/>
  <c r="B576" i="6"/>
  <c r="B577" i="6"/>
  <c r="B579" i="6"/>
  <c r="B580" i="6"/>
  <c r="B581" i="6"/>
  <c r="B582" i="6"/>
  <c r="B583" i="6"/>
  <c r="B584" i="6"/>
  <c r="B585" i="6"/>
  <c r="B587" i="6"/>
  <c r="B589" i="6"/>
  <c r="B590" i="6"/>
  <c r="B591" i="6"/>
  <c r="B592" i="6"/>
  <c r="B593" i="6"/>
  <c r="B594" i="6"/>
  <c r="B596" i="6"/>
  <c r="B597" i="6"/>
  <c r="B598" i="6"/>
  <c r="B599" i="6"/>
  <c r="B600" i="6"/>
  <c r="B601" i="6"/>
  <c r="B602" i="6"/>
  <c r="B604" i="6"/>
  <c r="B605" i="6"/>
  <c r="B606" i="6"/>
  <c r="B607" i="6"/>
  <c r="B608" i="6"/>
  <c r="B609" i="6"/>
  <c r="B610" i="6"/>
  <c r="B612" i="6"/>
  <c r="B613" i="6"/>
  <c r="B614" i="6"/>
  <c r="B615" i="6"/>
  <c r="B616" i="6"/>
  <c r="B617" i="6"/>
  <c r="B618" i="6"/>
  <c r="B620" i="6"/>
  <c r="B621" i="6"/>
  <c r="B622" i="6"/>
  <c r="B623" i="6"/>
  <c r="B624" i="6"/>
  <c r="B625" i="6"/>
  <c r="B626" i="6"/>
  <c r="B628" i="6"/>
  <c r="B629" i="6"/>
  <c r="B630" i="6"/>
  <c r="B631" i="6"/>
  <c r="B632" i="6"/>
  <c r="B633" i="6"/>
  <c r="B634" i="6"/>
  <c r="B636" i="6"/>
  <c r="B637" i="6"/>
  <c r="B638" i="6"/>
  <c r="B639" i="6"/>
  <c r="B640" i="6"/>
  <c r="B641" i="6"/>
  <c r="B642" i="6"/>
  <c r="B644" i="6"/>
  <c r="B645" i="6"/>
  <c r="B646" i="6"/>
  <c r="B647" i="6"/>
  <c r="B648" i="6"/>
  <c r="B649" i="6"/>
  <c r="B650" i="6"/>
  <c r="B653" i="6"/>
  <c r="B654" i="6"/>
  <c r="B655" i="6"/>
  <c r="B656" i="6"/>
  <c r="B657" i="6"/>
  <c r="B658" i="6"/>
  <c r="B659" i="6"/>
  <c r="B661" i="6"/>
  <c r="B662" i="6"/>
  <c r="B663" i="6"/>
  <c r="B664" i="6"/>
  <c r="B666" i="6"/>
  <c r="B667" i="6"/>
  <c r="B668" i="6"/>
  <c r="B670" i="6"/>
  <c r="B671" i="6"/>
  <c r="B672" i="6"/>
  <c r="B673" i="6"/>
  <c r="B674" i="6"/>
  <c r="B675" i="6"/>
  <c r="B676" i="6"/>
  <c r="B678" i="6"/>
  <c r="B679" i="6"/>
  <c r="B680" i="6"/>
  <c r="B681" i="6"/>
  <c r="B683" i="6"/>
  <c r="B684" i="6"/>
  <c r="B685" i="6"/>
  <c r="B687" i="6"/>
  <c r="B688" i="6"/>
  <c r="B689" i="6"/>
  <c r="B690" i="6"/>
  <c r="B691" i="6"/>
  <c r="B692" i="6"/>
  <c r="B693" i="6"/>
  <c r="B695" i="6"/>
  <c r="B455" i="6"/>
  <c r="B454" i="6"/>
  <c r="B453" i="6"/>
  <c r="B452" i="6"/>
  <c r="B441" i="6"/>
  <c r="B442" i="6"/>
  <c r="B443" i="6"/>
  <c r="B444" i="6"/>
  <c r="B445" i="6"/>
  <c r="B446" i="6"/>
  <c r="B447" i="6"/>
  <c r="B448" i="6"/>
  <c r="B449" i="6"/>
  <c r="B450" i="6"/>
  <c r="B451" i="6"/>
  <c r="R228" i="6"/>
  <c r="R226" i="6"/>
  <c r="R225" i="6"/>
  <c r="R223" i="6"/>
  <c r="R195" i="6"/>
  <c r="R170" i="6"/>
  <c r="R139" i="6"/>
  <c r="R70" i="6"/>
  <c r="R69" i="6"/>
  <c r="O228" i="6"/>
  <c r="O226" i="6"/>
  <c r="O225" i="6"/>
  <c r="O223" i="6"/>
  <c r="O195" i="6"/>
  <c r="O170" i="6"/>
  <c r="O139" i="6"/>
  <c r="O70" i="6"/>
  <c r="O69" i="6"/>
  <c r="M226" i="6"/>
  <c r="M225" i="6"/>
  <c r="M223" i="6"/>
  <c r="M195" i="6"/>
  <c r="M170" i="6"/>
  <c r="M139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20" i="6"/>
  <c r="M5" i="6"/>
  <c r="M8" i="6"/>
  <c r="M9" i="6"/>
  <c r="M10" i="6"/>
  <c r="M11" i="6"/>
  <c r="M12" i="6"/>
  <c r="M13" i="6"/>
  <c r="M14" i="6"/>
  <c r="M15" i="6"/>
  <c r="M16" i="6"/>
  <c r="P5" i="6"/>
  <c r="P7" i="6"/>
  <c r="P8" i="6"/>
  <c r="P9" i="6"/>
  <c r="P10" i="6"/>
  <c r="P11" i="6"/>
  <c r="P12" i="6"/>
  <c r="P13" i="6"/>
  <c r="P14" i="6"/>
  <c r="P15" i="6"/>
  <c r="P16" i="6"/>
  <c r="K5" i="6"/>
  <c r="K6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7" i="6"/>
  <c r="K49" i="6"/>
  <c r="K51" i="6"/>
  <c r="K53" i="6"/>
  <c r="K55" i="6"/>
  <c r="K57" i="6"/>
  <c r="K59" i="6"/>
  <c r="K61" i="6"/>
  <c r="K63" i="6"/>
  <c r="K64" i="6"/>
  <c r="J64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5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R612" i="6" l="1"/>
  <c r="R575" i="6"/>
  <c r="B694" i="6"/>
  <c r="B686" i="6"/>
  <c r="B677" i="6"/>
  <c r="B669" i="6"/>
  <c r="B660" i="6"/>
  <c r="B651" i="6"/>
  <c r="B643" i="6"/>
  <c r="B635" i="6"/>
  <c r="B627" i="6"/>
  <c r="B619" i="6"/>
  <c r="B611" i="6"/>
  <c r="B603" i="6"/>
  <c r="B595" i="6"/>
  <c r="B586" i="6"/>
  <c r="B578" i="6"/>
  <c r="B570" i="6"/>
  <c r="B562" i="6"/>
  <c r="B553" i="6"/>
  <c r="B545" i="6"/>
  <c r="B537" i="6"/>
  <c r="B528" i="6"/>
  <c r="B520" i="6"/>
  <c r="B512" i="6"/>
  <c r="B504" i="6"/>
  <c r="B496" i="6"/>
  <c r="B488" i="6"/>
  <c r="B480" i="6"/>
  <c r="B472" i="6"/>
  <c r="B456" i="6"/>
  <c r="E550" i="6"/>
  <c r="E581" i="6"/>
  <c r="E567" i="6"/>
  <c r="R316" i="6"/>
  <c r="M228" i="6"/>
  <c r="K65" i="6"/>
  <c r="E613" i="6" l="1"/>
</calcChain>
</file>

<file path=xl/sharedStrings.xml><?xml version="1.0" encoding="utf-8"?>
<sst xmlns="http://schemas.openxmlformats.org/spreadsheetml/2006/main" count="2836" uniqueCount="454">
  <si>
    <t>Antecedent</t>
  </si>
  <si>
    <t>Consequent</t>
  </si>
  <si>
    <t>Confidence</t>
  </si>
  <si>
    <t>S. No.</t>
  </si>
  <si>
    <t>Actual Revenue</t>
  </si>
  <si>
    <t>Expected Revenue</t>
  </si>
  <si>
    <t>Sr. No.</t>
  </si>
  <si>
    <t>Recommended Item</t>
  </si>
  <si>
    <t>Association Rule</t>
  </si>
  <si>
    <t>Confindece score</t>
  </si>
  <si>
    <t>Transaction</t>
  </si>
  <si>
    <t>['burgers', 'avocado']</t>
  </si>
  <si>
    <t>['low fat yogurt', 'salmon']</t>
  </si>
  <si>
    <t>['low fat yogurt']</t>
  </si>
  <si>
    <t>['olive oil']</t>
  </si>
  <si>
    <t>['turkey', 'salmon']</t>
  </si>
  <si>
    <t>['low fat yogurt', 'milk']</t>
  </si>
  <si>
    <t>['green tea']</t>
  </si>
  <si>
    <t>['shrimp', 'salmon']</t>
  </si>
  <si>
    <t>['french fries', 'cooking oil']</t>
  </si>
  <si>
    <t>['avocado']</t>
  </si>
  <si>
    <t>['red wine', 'chocolate']</t>
  </si>
  <si>
    <t>['champagne', 'milk']</t>
  </si>
  <si>
    <t>['frozen smoothie', 'fresh bread']</t>
  </si>
  <si>
    <t>['herb &amp; pepper', 'green tea']</t>
  </si>
  <si>
    <t>['mineral water', 'burgers', 'chocolate']</t>
  </si>
  <si>
    <t>Discounted Item</t>
  </si>
  <si>
    <t>Discount %</t>
  </si>
  <si>
    <t>Expected increase % (sales)</t>
  </si>
  <si>
    <t>['pancakes']</t>
  </si>
  <si>
    <t>['shrimp']</t>
  </si>
  <si>
    <t>['burgers']</t>
  </si>
  <si>
    <t>['spaghetti']</t>
  </si>
  <si>
    <t>['frozen vegetables']</t>
  </si>
  <si>
    <t>['chocolate']</t>
  </si>
  <si>
    <t>['milk']</t>
  </si>
  <si>
    <t>['eggs']</t>
  </si>
  <si>
    <t>['mineral water']</t>
  </si>
  <si>
    <t>['french fries']</t>
  </si>
  <si>
    <t>['ground beef']</t>
  </si>
  <si>
    <t>['cake']</t>
  </si>
  <si>
    <t>['tomatoes']</t>
  </si>
  <si>
    <t>['turkey']</t>
  </si>
  <si>
    <t>['escalope']</t>
  </si>
  <si>
    <t>['honey']</t>
  </si>
  <si>
    <t>['frozen smoothie']</t>
  </si>
  <si>
    <t>['whole wheat rice']</t>
  </si>
  <si>
    <t>['soup']</t>
  </si>
  <si>
    <t>['salmon']</t>
  </si>
  <si>
    <t>['red wine']</t>
  </si>
  <si>
    <t>['chicken']</t>
  </si>
  <si>
    <t>['cooking oil']</t>
  </si>
  <si>
    <t>['grated cheese']</t>
  </si>
  <si>
    <t>['herb &amp; pepper']</t>
  </si>
  <si>
    <t>['champagne']</t>
  </si>
  <si>
    <t>['cookies']</t>
  </si>
  <si>
    <t>['fresh bread']</t>
  </si>
  <si>
    <t>['cereals']</t>
  </si>
  <si>
    <t>['spaghetti', 'mineral water']</t>
  </si>
  <si>
    <t>['spaghetti', 'pancakes']</t>
  </si>
  <si>
    <t>['pancakes', 'mineral water']</t>
  </si>
  <si>
    <t>['spaghetti', 'frozen vegetables']</t>
  </si>
  <si>
    <t>['frozen vegetables', 'mineral water']</t>
  </si>
  <si>
    <t>['spaghetti', 'milk']</t>
  </si>
  <si>
    <t>['spaghetti', 'chocolate']</t>
  </si>
  <si>
    <t>['milk', 'chocolate']</t>
  </si>
  <si>
    <t>['spaghetti', 'eggs']</t>
  </si>
  <si>
    <t>['eggs', 'chocolate']</t>
  </si>
  <si>
    <t>['mineral water', 'chocolate']</t>
  </si>
  <si>
    <t>['milk', 'mineral water']</t>
  </si>
  <si>
    <t>['eggs', 'mineral water']</t>
  </si>
  <si>
    <t>['spaghetti', 'french fries']</t>
  </si>
  <si>
    <t>['mineral water', 'french fries']</t>
  </si>
  <si>
    <t>['spaghetti', 'ground beef']</t>
  </si>
  <si>
    <t>['ground beef', 'mineral water']</t>
  </si>
  <si>
    <t>['spaghetti', 'olive oil']</t>
  </si>
  <si>
    <t>['olive oil', 'mineral water']</t>
  </si>
  <si>
    <t>['milk', 'frozen vegetables']</t>
  </si>
  <si>
    <t>['ground beef', 'chocolate']</t>
  </si>
  <si>
    <t>['milk', 'eggs']</t>
  </si>
  <si>
    <t>['ground beef', 'milk']</t>
  </si>
  <si>
    <t>['ground beef', 'eggs']</t>
  </si>
  <si>
    <t>['pancakes']--&gt;['shrimp']</t>
  </si>
  <si>
    <t>['shrimp']--&gt;['pancakes']</t>
  </si>
  <si>
    <t>['burgers']--&gt;['pancakes']</t>
  </si>
  <si>
    <t>['pancakes']--&gt;['burgers']</t>
  </si>
  <si>
    <t>['spaghetti']--&gt;['pancakes']</t>
  </si>
  <si>
    <t>['pancakes']--&gt;['spaghetti']</t>
  </si>
  <si>
    <t>['pancakes']--&gt;['frozen vegetables']</t>
  </si>
  <si>
    <t>['frozen vegetables']--&gt;['pancakes']</t>
  </si>
  <si>
    <t>['pancakes']--&gt;['chocolate']</t>
  </si>
  <si>
    <t>['chocolate']--&gt;['pancakes']</t>
  </si>
  <si>
    <t>['green tea']--&gt;['pancakes']</t>
  </si>
  <si>
    <t>['pancakes']--&gt;['green tea']</t>
  </si>
  <si>
    <t>['pancakes']--&gt;['milk']</t>
  </si>
  <si>
    <t>['milk']--&gt;['pancakes']</t>
  </si>
  <si>
    <t>['pancakes']--&gt;['eggs']</t>
  </si>
  <si>
    <t>['eggs']--&gt;['pancakes']</t>
  </si>
  <si>
    <t>['pancakes']--&gt;['mineral water']</t>
  </si>
  <si>
    <t>['mineral water']--&gt;['pancakes']</t>
  </si>
  <si>
    <t>['pancakes']--&gt;['french fries']</t>
  </si>
  <si>
    <t>['french fries']--&gt;['pancakes']</t>
  </si>
  <si>
    <t>['ground beef']--&gt;['pancakes']</t>
  </si>
  <si>
    <t>['pancakes']--&gt;['ground beef']</t>
  </si>
  <si>
    <t>['cake']--&gt;['pancakes']</t>
  </si>
  <si>
    <t>['pancakes']--&gt;['cake']</t>
  </si>
  <si>
    <t>['pancakes']--&gt;['olive oil']</t>
  </si>
  <si>
    <t>['olive oil']--&gt;['pancakes']</t>
  </si>
  <si>
    <t>['spaghetti']--&gt;['shrimp']</t>
  </si>
  <si>
    <t>['shrimp']--&gt;['spaghetti']</t>
  </si>
  <si>
    <t>['shrimp']--&gt;['frozen vegetables']</t>
  </si>
  <si>
    <t>['frozen vegetables']--&gt;['shrimp']</t>
  </si>
  <si>
    <t>['shrimp']--&gt;['chocolate']</t>
  </si>
  <si>
    <t>['chocolate']--&gt;['shrimp']</t>
  </si>
  <si>
    <t>['shrimp']--&gt;['tomatoes']</t>
  </si>
  <si>
    <t>['tomatoes']--&gt;['shrimp']</t>
  </si>
  <si>
    <t>['shrimp']--&gt;['green tea']</t>
  </si>
  <si>
    <t>['milk']--&gt;['shrimp']</t>
  </si>
  <si>
    <t>['shrimp']--&gt;['milk']</t>
  </si>
  <si>
    <t>['shrimp']--&gt;['eggs']</t>
  </si>
  <si>
    <t>['shrimp']--&gt;['mineral water']</t>
  </si>
  <si>
    <t>['ground beef']--&gt;['shrimp']</t>
  </si>
  <si>
    <t>['shrimp']--&gt;['ground beef']</t>
  </si>
  <si>
    <t>['burgers']--&gt;['spaghetti']</t>
  </si>
  <si>
    <t>['spaghetti']--&gt;['burgers']</t>
  </si>
  <si>
    <t>['burgers']--&gt;['frozen vegetables']</t>
  </si>
  <si>
    <t>['frozen vegetables']--&gt;['burgers']</t>
  </si>
  <si>
    <t>['burgers']--&gt;['chocolate']</t>
  </si>
  <si>
    <t>['chocolate']--&gt;['burgers']</t>
  </si>
  <si>
    <t>['burgers']--&gt;['green tea']</t>
  </si>
  <si>
    <t>['green tea']--&gt;['burgers']</t>
  </si>
  <si>
    <t>['burgers']--&gt;['milk']</t>
  </si>
  <si>
    <t>['milk']--&gt;['burgers']</t>
  </si>
  <si>
    <t>['burgers']--&gt;['eggs']</t>
  </si>
  <si>
    <t>['eggs']--&gt;['burgers']</t>
  </si>
  <si>
    <t>['burgers']--&gt;['mineral water']</t>
  </si>
  <si>
    <t>['mineral water']--&gt;['burgers']</t>
  </si>
  <si>
    <t>['burgers']--&gt;['french fries']</t>
  </si>
  <si>
    <t>['french fries']--&gt;['burgers']</t>
  </si>
  <si>
    <t>['burgers']--&gt;['ground beef']</t>
  </si>
  <si>
    <t>['ground beef']--&gt;['burgers']</t>
  </si>
  <si>
    <t>['burgers']--&gt;['cake']</t>
  </si>
  <si>
    <t>['cake']--&gt;['burgers']</t>
  </si>
  <si>
    <t>['burgers']--&gt;['turkey']</t>
  </si>
  <si>
    <t>['turkey']--&gt;['burgers']</t>
  </si>
  <si>
    <t>['spaghetti']--&gt;['frozen vegetables']</t>
  </si>
  <si>
    <t>['frozen vegetables']--&gt;['spaghetti']</t>
  </si>
  <si>
    <t>['escalope']--&gt;['spaghetti']</t>
  </si>
  <si>
    <t>['spaghetti']--&gt;['chocolate']</t>
  </si>
  <si>
    <t>['chocolate']--&gt;['spaghetti']</t>
  </si>
  <si>
    <t>['honey']--&gt;['spaghetti']</t>
  </si>
  <si>
    <t>['low fat yogurt']--&gt;['spaghetti']</t>
  </si>
  <si>
    <t>['spaghetti']--&gt;['tomatoes']</t>
  </si>
  <si>
    <t>['tomatoes']--&gt;['spaghetti']</t>
  </si>
  <si>
    <t>['frozen smoothie']--&gt;['spaghetti']</t>
  </si>
  <si>
    <t>['spaghetti']--&gt;['green tea']</t>
  </si>
  <si>
    <t>['green tea']--&gt;['spaghetti']</t>
  </si>
  <si>
    <t>['whole wheat rice']--&gt;['spaghetti']</t>
  </si>
  <si>
    <t>['soup']--&gt;['spaghetti']</t>
  </si>
  <si>
    <t>['spaghetti']--&gt;['milk']</t>
  </si>
  <si>
    <t>['milk']--&gt;['spaghetti']</t>
  </si>
  <si>
    <t>['spaghetti']--&gt;['eggs']</t>
  </si>
  <si>
    <t>['eggs']--&gt;['spaghetti']</t>
  </si>
  <si>
    <t>['salmon']--&gt;['spaghetti']</t>
  </si>
  <si>
    <t>['red wine']--&gt;['spaghetti']</t>
  </si>
  <si>
    <t>['chicken']--&gt;['spaghetti']</t>
  </si>
  <si>
    <t>['cooking oil']--&gt;['spaghetti']</t>
  </si>
  <si>
    <t>['spaghetti']--&gt;['mineral water']</t>
  </si>
  <si>
    <t>['mineral water']--&gt;['spaghetti']</t>
  </si>
  <si>
    <t>['grated cheese']--&gt;['spaghetti']</t>
  </si>
  <si>
    <t>['spaghetti']--&gt;['french fries']</t>
  </si>
  <si>
    <t>['french fries']--&gt;['spaghetti']</t>
  </si>
  <si>
    <t>['spaghetti']--&gt;['ground beef']</t>
  </si>
  <si>
    <t>['ground beef']--&gt;['spaghetti']</t>
  </si>
  <si>
    <t>['spaghetti']--&gt;['cake']</t>
  </si>
  <si>
    <t>['cake']--&gt;['spaghetti']</t>
  </si>
  <si>
    <t>['herb &amp; pepper']--&gt;['spaghetti']</t>
  </si>
  <si>
    <t>['spaghetti']--&gt;['olive oil']</t>
  </si>
  <si>
    <t>['olive oil']--&gt;['spaghetti']</t>
  </si>
  <si>
    <t>['turkey']--&gt;['spaghetti']</t>
  </si>
  <si>
    <t>['frozen vegetables']--&gt;['chocolate']</t>
  </si>
  <si>
    <t>['chocolate']--&gt;['frozen vegetables']</t>
  </si>
  <si>
    <t>['low fat yogurt']--&gt;['frozen vegetables']</t>
  </si>
  <si>
    <t>['frozen vegetables']--&gt;['low fat yogurt']</t>
  </si>
  <si>
    <t>['tomatoes']--&gt;['frozen vegetables']</t>
  </si>
  <si>
    <t>['frozen vegetables']--&gt;['tomatoes']</t>
  </si>
  <si>
    <t>['green tea']--&gt;['frozen vegetables']</t>
  </si>
  <si>
    <t>['frozen vegetables']--&gt;['green tea']</t>
  </si>
  <si>
    <t>['milk']--&gt;['frozen vegetables']</t>
  </si>
  <si>
    <t>['frozen vegetables']--&gt;['milk']</t>
  </si>
  <si>
    <t>['frozen vegetables']--&gt;['eggs']</t>
  </si>
  <si>
    <t>['eggs']--&gt;['frozen vegetables']</t>
  </si>
  <si>
    <t>['mineral water']--&gt;['frozen vegetables']</t>
  </si>
  <si>
    <t>['frozen vegetables']--&gt;['mineral water']</t>
  </si>
  <si>
    <t>['frozen vegetables']--&gt;['french fries']</t>
  </si>
  <si>
    <t>['french fries']--&gt;['frozen vegetables']</t>
  </si>
  <si>
    <t>['ground beef']--&gt;['frozen vegetables']</t>
  </si>
  <si>
    <t>['frozen vegetables']--&gt;['ground beef']</t>
  </si>
  <si>
    <t>['cake']--&gt;['frozen vegetables']</t>
  </si>
  <si>
    <t>['frozen vegetables']--&gt;['cake']</t>
  </si>
  <si>
    <t>['olive oil']--&gt;['frozen vegetables']</t>
  </si>
  <si>
    <t>['frozen vegetables']--&gt;['olive oil']</t>
  </si>
  <si>
    <t>['escalope']--&gt;['chocolate']</t>
  </si>
  <si>
    <t>['chocolate']--&gt;['escalope']</t>
  </si>
  <si>
    <t>['escalope']--&gt;['eggs']</t>
  </si>
  <si>
    <t>['escalope']--&gt;['mineral water']</t>
  </si>
  <si>
    <t>['escalope']--&gt;['french fries']</t>
  </si>
  <si>
    <t>['low fat yogurt']--&gt;['chocolate']</t>
  </si>
  <si>
    <t>['champagne']--&gt;['chocolate']</t>
  </si>
  <si>
    <t>['tomatoes']--&gt;['chocolate']</t>
  </si>
  <si>
    <t>['frozen smoothie']--&gt;['chocolate']</t>
  </si>
  <si>
    <t>['green tea']--&gt;['chocolate']</t>
  </si>
  <si>
    <t>['chocolate']--&gt;['green tea']</t>
  </si>
  <si>
    <t>['whole wheat rice']--&gt;['chocolate']</t>
  </si>
  <si>
    <t>['soup']--&gt;['chocolate']</t>
  </si>
  <si>
    <t>['cookies']--&gt;['chocolate']</t>
  </si>
  <si>
    <t>['milk']--&gt;['chocolate']</t>
  </si>
  <si>
    <t>['chocolate']--&gt;['milk']</t>
  </si>
  <si>
    <t>['eggs']--&gt;['chocolate']</t>
  </si>
  <si>
    <t>['chocolate']--&gt;['eggs']</t>
  </si>
  <si>
    <t>['salmon']--&gt;['chocolate']</t>
  </si>
  <si>
    <t>['chicken']--&gt;['chocolate']</t>
  </si>
  <si>
    <t>['cooking oil']--&gt;['chocolate']</t>
  </si>
  <si>
    <t>['mineral water']--&gt;['chocolate']</t>
  </si>
  <si>
    <t>['chocolate']--&gt;['mineral water']</t>
  </si>
  <si>
    <t>['grated cheese']--&gt;['chocolate']</t>
  </si>
  <si>
    <t>['chocolate']--&gt;['french fries']</t>
  </si>
  <si>
    <t>['french fries']--&gt;['chocolate']</t>
  </si>
  <si>
    <t>['ground beef']--&gt;['chocolate']</t>
  </si>
  <si>
    <t>['chocolate']--&gt;['ground beef']</t>
  </si>
  <si>
    <t>['cake']--&gt;['chocolate']</t>
  </si>
  <si>
    <t>['olive oil']--&gt;['chocolate']</t>
  </si>
  <si>
    <t>['chocolate']--&gt;['olive oil']</t>
  </si>
  <si>
    <t>['turkey']--&gt;['chocolate']</t>
  </si>
  <si>
    <t>['honey']--&gt;['mineral water']</t>
  </si>
  <si>
    <t>['low fat yogurt']--&gt;['milk']</t>
  </si>
  <si>
    <t>['milk']--&gt;['low fat yogurt']</t>
  </si>
  <si>
    <t>['low fat yogurt']--&gt;['eggs']</t>
  </si>
  <si>
    <t>['low fat yogurt']--&gt;['mineral water']</t>
  </si>
  <si>
    <t>['mineral water']--&gt;['low fat yogurt']</t>
  </si>
  <si>
    <t>['low fat yogurt']--&gt;['french fries']</t>
  </si>
  <si>
    <t>['avocado']--&gt;['mineral water']</t>
  </si>
  <si>
    <t>['tomatoes']--&gt;['green tea']</t>
  </si>
  <si>
    <t>['milk']--&gt;['tomatoes']</t>
  </si>
  <si>
    <t>['tomatoes']--&gt;['milk']</t>
  </si>
  <si>
    <t>['tomatoes']--&gt;['eggs']</t>
  </si>
  <si>
    <t>['tomatoes']--&gt;['mineral water']</t>
  </si>
  <si>
    <t>['mineral water']--&gt;['tomatoes']</t>
  </si>
  <si>
    <t>['tomatoes']--&gt;['french fries']</t>
  </si>
  <si>
    <t>['ground beef']--&gt;['tomatoes']</t>
  </si>
  <si>
    <t>['tomatoes']--&gt;['ground beef']</t>
  </si>
  <si>
    <t>['frozen smoothie']--&gt;['green tea']</t>
  </si>
  <si>
    <t>['milk']--&gt;['frozen smoothie']</t>
  </si>
  <si>
    <t>['frozen smoothie']--&gt;['milk']</t>
  </si>
  <si>
    <t>['frozen smoothie']--&gt;['eggs']</t>
  </si>
  <si>
    <t>['frozen smoothie']--&gt;['mineral water']</t>
  </si>
  <si>
    <t>['frozen smoothie']--&gt;['french fries']</t>
  </si>
  <si>
    <t>['cookies']--&gt;['green tea']</t>
  </si>
  <si>
    <t>['green tea']--&gt;['milk']</t>
  </si>
  <si>
    <t>['milk']--&gt;['green tea']</t>
  </si>
  <si>
    <t>['green tea']--&gt;['eggs']</t>
  </si>
  <si>
    <t>['eggs']--&gt;['green tea']</t>
  </si>
  <si>
    <t>['chicken']--&gt;['green tea']</t>
  </si>
  <si>
    <t>['green tea']--&gt;['mineral water']</t>
  </si>
  <si>
    <t>['mineral water']--&gt;['green tea']</t>
  </si>
  <si>
    <t>['green tea']--&gt;['french fries']</t>
  </si>
  <si>
    <t>['french fries']--&gt;['green tea']</t>
  </si>
  <si>
    <t>['green tea']--&gt;['ground beef']</t>
  </si>
  <si>
    <t>['ground beef']--&gt;['green tea']</t>
  </si>
  <si>
    <t>['green tea']--&gt;['cake']</t>
  </si>
  <si>
    <t>['cake']--&gt;['green tea']</t>
  </si>
  <si>
    <t>['turkey']--&gt;['green tea']</t>
  </si>
  <si>
    <t>['whole wheat rice']--&gt;['milk']</t>
  </si>
  <si>
    <t>['whole wheat rice']--&gt;['eggs']</t>
  </si>
  <si>
    <t>['whole wheat rice']--&gt;['mineral water']</t>
  </si>
  <si>
    <t>['whole wheat rice']--&gt;['french fries']</t>
  </si>
  <si>
    <t>['soup']--&gt;['milk']</t>
  </si>
  <si>
    <t>['milk']--&gt;['soup']</t>
  </si>
  <si>
    <t>['soup']--&gt;['mineral water']</t>
  </si>
  <si>
    <t>['cookies']--&gt;['eggs']</t>
  </si>
  <si>
    <t>['cookies']--&gt;['french fries']</t>
  </si>
  <si>
    <t>['milk']--&gt;['eggs']</t>
  </si>
  <si>
    <t>['eggs']--&gt;['milk']</t>
  </si>
  <si>
    <t>['chicken']--&gt;['milk']</t>
  </si>
  <si>
    <t>['milk']--&gt;['chicken']</t>
  </si>
  <si>
    <t>['cooking oil']--&gt;['milk']</t>
  </si>
  <si>
    <t>['milk']--&gt;['mineral water']</t>
  </si>
  <si>
    <t>['mineral water']--&gt;['milk']</t>
  </si>
  <si>
    <t>['milk']--&gt;['french fries']</t>
  </si>
  <si>
    <t>['french fries']--&gt;['milk']</t>
  </si>
  <si>
    <t>['ground beef']--&gt;['milk']</t>
  </si>
  <si>
    <t>['milk']--&gt;['ground beef']</t>
  </si>
  <si>
    <t>['cake']--&gt;['milk']</t>
  </si>
  <si>
    <t>['milk']--&gt;['cake']</t>
  </si>
  <si>
    <t>['milk']--&gt;['olive oil']</t>
  </si>
  <si>
    <t>['olive oil']--&gt;['milk']</t>
  </si>
  <si>
    <t>['turkey']--&gt;['milk']</t>
  </si>
  <si>
    <t>['chicken']--&gt;['eggs']</t>
  </si>
  <si>
    <t>['cooking oil']--&gt;['eggs']</t>
  </si>
  <si>
    <t>['mineral water']--&gt;['eggs']</t>
  </si>
  <si>
    <t>['eggs']--&gt;['mineral water']</t>
  </si>
  <si>
    <t>['eggs']--&gt;['french fries']</t>
  </si>
  <si>
    <t>['french fries']--&gt;['eggs']</t>
  </si>
  <si>
    <t>['ground beef']--&gt;['eggs']</t>
  </si>
  <si>
    <t>['eggs']--&gt;['ground beef']</t>
  </si>
  <si>
    <t>['cake']--&gt;['eggs']</t>
  </si>
  <si>
    <t>['eggs']--&gt;['cake']</t>
  </si>
  <si>
    <t>['herb &amp; pepper']--&gt;['eggs']</t>
  </si>
  <si>
    <t>['olive oil']--&gt;['eggs']</t>
  </si>
  <si>
    <t>['eggs']--&gt;['turkey']</t>
  </si>
  <si>
    <t>['turkey']--&gt;['eggs']</t>
  </si>
  <si>
    <t>['salmon']--&gt;['mineral water']</t>
  </si>
  <si>
    <t>['fresh bread']--&gt;['mineral water']</t>
  </si>
  <si>
    <t>['red wine']--&gt;['mineral water']</t>
  </si>
  <si>
    <t>['chicken']--&gt;['mineral water']</t>
  </si>
  <si>
    <t>['chicken']--&gt;['french fries']</t>
  </si>
  <si>
    <t>['cooking oil']--&gt;['mineral water']</t>
  </si>
  <si>
    <t>['grated cheese']--&gt;['mineral water']</t>
  </si>
  <si>
    <t>['mineral water']--&gt;['french fries']</t>
  </si>
  <si>
    <t>['french fries']--&gt;['mineral water']</t>
  </si>
  <si>
    <t>['ground beef']--&gt;['mineral water']</t>
  </si>
  <si>
    <t>['mineral water']--&gt;['ground beef']</t>
  </si>
  <si>
    <t>['cake']--&gt;['mineral water']</t>
  </si>
  <si>
    <t>['mineral water']--&gt;['cake']</t>
  </si>
  <si>
    <t>['herb &amp; pepper']--&gt;['mineral water']</t>
  </si>
  <si>
    <t>['olive oil']--&gt;['mineral water']</t>
  </si>
  <si>
    <t>['mineral water']--&gt;['olive oil']</t>
  </si>
  <si>
    <t>['cereals']--&gt;['mineral water']</t>
  </si>
  <si>
    <t>['turkey']--&gt;['mineral water']</t>
  </si>
  <si>
    <t>['grated cheese']--&gt;['french fries']</t>
  </si>
  <si>
    <t>['ground beef']--&gt;['grated cheese']</t>
  </si>
  <si>
    <t>['grated cheese']--&gt;['ground beef']</t>
  </si>
  <si>
    <t>['ground beef']--&gt;['french fries']</t>
  </si>
  <si>
    <t>['cake']--&gt;['french fries']</t>
  </si>
  <si>
    <t>['french fries']--&gt;['cake']</t>
  </si>
  <si>
    <t>['turkey']--&gt;['french fries']</t>
  </si>
  <si>
    <t>['ground beef']--&gt;['herb &amp; pepper']</t>
  </si>
  <si>
    <t>['herb &amp; pepper']--&gt;['ground beef']</t>
  </si>
  <si>
    <t>['ground beef']--&gt;['olive oil']</t>
  </si>
  <si>
    <t>['olive oil']--&gt;['ground beef']</t>
  </si>
  <si>
    <t>['pancakes']--&gt;['spaghetti', 'mineral water']</t>
  </si>
  <si>
    <t>['spaghetti', 'pancakes']--&gt;['mineral water']</t>
  </si>
  <si>
    <t>['spaghetti', 'mineral water']--&gt;['pancakes']</t>
  </si>
  <si>
    <t>['pancakes', 'mineral water']--&gt;['spaghetti']</t>
  </si>
  <si>
    <t>['spaghetti', 'mineral water']--&gt;['frozen vegetables']</t>
  </si>
  <si>
    <t>['frozen vegetables']--&gt;['spaghetti', 'mineral water']</t>
  </si>
  <si>
    <t>['spaghetti', 'frozen vegetables']--&gt;['mineral water']</t>
  </si>
  <si>
    <t>['frozen vegetables', 'mineral water']--&gt;['spaghetti']</t>
  </si>
  <si>
    <t>['spaghetti', 'milk']--&gt;['chocolate']</t>
  </si>
  <si>
    <t>['spaghetti', 'chocolate']--&gt;['milk']</t>
  </si>
  <si>
    <t>['milk', 'chocolate']--&gt;['spaghetti']</t>
  </si>
  <si>
    <t>['spaghetti', 'eggs']--&gt;['chocolate']</t>
  </si>
  <si>
    <t>['spaghetti', 'chocolate']--&gt;['eggs']</t>
  </si>
  <si>
    <t>['eggs', 'chocolate']--&gt;['spaghetti']</t>
  </si>
  <si>
    <t>['spaghetti', 'mineral water']--&gt;['chocolate']</t>
  </si>
  <si>
    <t>['spaghetti', 'chocolate']--&gt;['mineral water']</t>
  </si>
  <si>
    <t>['mineral water', 'chocolate']--&gt;['spaghetti']</t>
  </si>
  <si>
    <t>['milk']--&gt;['spaghetti', 'mineral water']</t>
  </si>
  <si>
    <t>['spaghetti', 'milk']--&gt;['mineral water']</t>
  </si>
  <si>
    <t>['spaghetti', 'mineral water']--&gt;['milk']</t>
  </si>
  <si>
    <t>['milk', 'mineral water']--&gt;['spaghetti']</t>
  </si>
  <si>
    <t>['spaghetti', 'mineral water']--&gt;['eggs']</t>
  </si>
  <si>
    <t>['spaghetti', 'eggs']--&gt;['mineral water']</t>
  </si>
  <si>
    <t>['eggs', 'mineral water']--&gt;['spaghetti']</t>
  </si>
  <si>
    <t>['spaghetti', 'mineral water']--&gt;['french fries']</t>
  </si>
  <si>
    <t>['spaghetti', 'french fries']--&gt;['mineral water']</t>
  </si>
  <si>
    <t>['mineral water', 'french fries']--&gt;['spaghetti']</t>
  </si>
  <si>
    <t>['ground beef']--&gt;['spaghetti', 'mineral water']</t>
  </si>
  <si>
    <t>['spaghetti', 'ground beef']--&gt;['mineral water']</t>
  </si>
  <si>
    <t>['spaghetti', 'mineral water']--&gt;['ground beef']</t>
  </si>
  <si>
    <t>['ground beef', 'mineral water']--&gt;['spaghetti']</t>
  </si>
  <si>
    <t>['olive oil']--&gt;['spaghetti', 'mineral water']</t>
  </si>
  <si>
    <t>['spaghetti', 'olive oil']--&gt;['mineral water']</t>
  </si>
  <si>
    <t>['spaghetti', 'mineral water']--&gt;['olive oil']</t>
  </si>
  <si>
    <t>['olive oil', 'mineral water']--&gt;['spaghetti']</t>
  </si>
  <si>
    <t>['milk', 'mineral water']--&gt;['frozen vegetables']</t>
  </si>
  <si>
    <t>['frozen vegetables']--&gt;['milk', 'mineral water']</t>
  </si>
  <si>
    <t>['frozen vegetables', 'mineral water']--&gt;['milk']</t>
  </si>
  <si>
    <t>['milk', 'frozen vegetables']--&gt;['mineral water']</t>
  </si>
  <si>
    <t>['milk']--&gt;['mineral water', 'chocolate']</t>
  </si>
  <si>
    <t>['milk', 'mineral water']--&gt;['chocolate']</t>
  </si>
  <si>
    <t>['milk', 'chocolate']--&gt;['mineral water']</t>
  </si>
  <si>
    <t>['mineral water', 'chocolate']--&gt;['milk']</t>
  </si>
  <si>
    <t>['eggs', 'mineral water']--&gt;['chocolate']</t>
  </si>
  <si>
    <t>['mineral water', 'chocolate']--&gt;['eggs']</t>
  </si>
  <si>
    <t>['eggs', 'chocolate']--&gt;['mineral water']</t>
  </si>
  <si>
    <t>['ground beef']--&gt;['mineral water', 'chocolate']</t>
  </si>
  <si>
    <t>['ground beef', 'mineral water']--&gt;['chocolate']</t>
  </si>
  <si>
    <t>['ground beef', 'chocolate']--&gt;['mineral water']</t>
  </si>
  <si>
    <t>['mineral water', 'chocolate']--&gt;['ground beef']</t>
  </si>
  <si>
    <t>['milk']--&gt;['eggs', 'mineral water']</t>
  </si>
  <si>
    <t>['milk', 'mineral water']--&gt;['eggs']</t>
  </si>
  <si>
    <t>['eggs', 'mineral water']--&gt;['milk']</t>
  </si>
  <si>
    <t>['milk', 'eggs']--&gt;['mineral water']</t>
  </si>
  <si>
    <t>['ground beef']--&gt;['milk', 'mineral water']</t>
  </si>
  <si>
    <t>['ground beef', 'milk']--&gt;['mineral water']</t>
  </si>
  <si>
    <t>['ground beef', 'mineral water']--&gt;['milk']</t>
  </si>
  <si>
    <t>['milk', 'mineral water']--&gt;['ground beef']</t>
  </si>
  <si>
    <t>['ground beef']--&gt;['eggs', 'mineral water']</t>
  </si>
  <si>
    <t>['ground beef', 'mineral water']--&gt;['eggs']</t>
  </si>
  <si>
    <t>['ground beef', 'eggs']--&gt;['mineral water']</t>
  </si>
  <si>
    <t>['eggs', 'mineral water']--&gt;['ground beef']</t>
  </si>
  <si>
    <t>Item</t>
  </si>
  <si>
    <t>Selling Price/unit</t>
  </si>
  <si>
    <t>Cost Price/unit</t>
  </si>
  <si>
    <t>Share of Revenue</t>
  </si>
  <si>
    <t>avocado</t>
  </si>
  <si>
    <t>burgers</t>
  </si>
  <si>
    <t>cake</t>
  </si>
  <si>
    <t>cereals</t>
  </si>
  <si>
    <t>champagne</t>
  </si>
  <si>
    <t>chicken</t>
  </si>
  <si>
    <t>chocolate</t>
  </si>
  <si>
    <t>cookies</t>
  </si>
  <si>
    <t>cooking oil</t>
  </si>
  <si>
    <t>eggs</t>
  </si>
  <si>
    <t>escalope</t>
  </si>
  <si>
    <t>french fries</t>
  </si>
  <si>
    <t>fresh bread</t>
  </si>
  <si>
    <t>frozen smoothie</t>
  </si>
  <si>
    <t>frozen vegetables</t>
  </si>
  <si>
    <t>grated cheese</t>
  </si>
  <si>
    <t>green tea</t>
  </si>
  <si>
    <t>ground beef</t>
  </si>
  <si>
    <t>herb &amp; pepper</t>
  </si>
  <si>
    <t>honey</t>
  </si>
  <si>
    <t>low fat yogurt</t>
  </si>
  <si>
    <t>milk</t>
  </si>
  <si>
    <t>mineral water</t>
  </si>
  <si>
    <t>olive oil</t>
  </si>
  <si>
    <t>pancakes</t>
  </si>
  <si>
    <t>red wine</t>
  </si>
  <si>
    <t>salmon</t>
  </si>
  <si>
    <t>shrimp</t>
  </si>
  <si>
    <t>soup</t>
  </si>
  <si>
    <t>spaghetti</t>
  </si>
  <si>
    <t>tomatoes</t>
  </si>
  <si>
    <t>turkey</t>
  </si>
  <si>
    <t>whole wheat rice</t>
  </si>
  <si>
    <t>Actual Revenue + (Expected Sales % * SP(recommended item))</t>
  </si>
  <si>
    <t>['burgers','avocados']</t>
  </si>
  <si>
    <t>['turkey','salmon']</t>
  </si>
  <si>
    <t>['burgers','french fries']</t>
  </si>
  <si>
    <t>[ 'milk']--&gt;['mineral water']</t>
  </si>
  <si>
    <t>['burgers', 'chocolate', 'mineral water']</t>
  </si>
  <si>
    <t xml:space="preserve">3.79	</t>
  </si>
  <si>
    <t xml:space="preserve">1.53	</t>
  </si>
  <si>
    <t xml:space="preserve">3.62	</t>
  </si>
  <si>
    <t xml:space="preserve">                       ['turkey']--&gt;['burgers'], ['turkey']--&gt;['french fries']                                </t>
  </si>
  <si>
    <t>No increase</t>
  </si>
  <si>
    <t>Discount Factor</t>
  </si>
  <si>
    <t>19.462279, 5.455801</t>
  </si>
  <si>
    <t>39.353891,206.666667</t>
  </si>
  <si>
    <t>5.56,1.53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</si>
</sst>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22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0" fontId="0" fillId="33" borderId="32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16" fillId="0" borderId="39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"/>
  <sheetViews>
    <sheetView topLeftCell="B295" workbookViewId="0">
      <selection activeCell="B1" sqref="B1:E321"/>
    </sheetView>
  </sheetViews>
  <sheetFormatPr defaultColWidth="9.109375" defaultRowHeight="14.4" x14ac:dyDescent="0.3"/>
  <cols>
    <col min="1" max="1" width="10.6640625" style="12" bestFit="1" customWidth="1"/>
    <col min="2" max="2" width="34.33203125" style="12" bestFit="1" customWidth="1"/>
    <col min="3" max="3" width="26.6640625" style="12" bestFit="1" customWidth="1"/>
    <col min="4" max="4" width="15.6640625" style="12" bestFit="1" customWidth="1"/>
    <col min="5" max="5" width="47.6640625" style="40" bestFit="1" customWidth="1"/>
    <col min="6" max="16384" width="9.109375" style="12"/>
  </cols>
  <sheetData>
    <row r="1" spans="1:5" ht="15" thickBot="1" x14ac:dyDescent="0.35">
      <c r="A1" s="9" t="s">
        <v>3</v>
      </c>
      <c r="B1" s="10" t="s">
        <v>0</v>
      </c>
      <c r="C1" s="11" t="s">
        <v>1</v>
      </c>
      <c r="D1" s="38" t="s">
        <v>2</v>
      </c>
      <c r="E1" s="9" t="s">
        <v>8</v>
      </c>
    </row>
    <row r="2" spans="1:5" x14ac:dyDescent="0.3">
      <c r="A2" s="13">
        <v>1</v>
      </c>
      <c r="B2" s="14" t="s">
        <v>29</v>
      </c>
      <c r="C2" s="15" t="s">
        <v>30</v>
      </c>
      <c r="D2" s="39">
        <v>0.11079943899018201</v>
      </c>
      <c r="E2" s="13" t="s">
        <v>82</v>
      </c>
    </row>
    <row r="3" spans="1:5" x14ac:dyDescent="0.3">
      <c r="A3" s="16">
        <v>2</v>
      </c>
      <c r="B3" s="17" t="s">
        <v>30</v>
      </c>
      <c r="C3" s="18" t="s">
        <v>29</v>
      </c>
      <c r="D3" s="31">
        <v>0.14738805970149199</v>
      </c>
      <c r="E3" s="16" t="s">
        <v>83</v>
      </c>
    </row>
    <row r="4" spans="1:5" x14ac:dyDescent="0.3">
      <c r="A4" s="16">
        <v>3</v>
      </c>
      <c r="B4" s="17" t="s">
        <v>31</v>
      </c>
      <c r="C4" s="18" t="s">
        <v>29</v>
      </c>
      <c r="D4" s="31">
        <v>0.12079510703363899</v>
      </c>
      <c r="E4" s="16" t="s">
        <v>84</v>
      </c>
    </row>
    <row r="5" spans="1:5" x14ac:dyDescent="0.3">
      <c r="A5" s="13">
        <v>4</v>
      </c>
      <c r="B5" s="17" t="s">
        <v>29</v>
      </c>
      <c r="C5" s="18" t="s">
        <v>31</v>
      </c>
      <c r="D5" s="31">
        <v>0.11079943899018201</v>
      </c>
      <c r="E5" s="16" t="s">
        <v>85</v>
      </c>
    </row>
    <row r="6" spans="1:5" x14ac:dyDescent="0.3">
      <c r="A6" s="16">
        <v>5</v>
      </c>
      <c r="B6" s="17" t="s">
        <v>32</v>
      </c>
      <c r="C6" s="18" t="s">
        <v>29</v>
      </c>
      <c r="D6" s="31">
        <v>0.144716692189892</v>
      </c>
      <c r="E6" s="16" t="s">
        <v>86</v>
      </c>
    </row>
    <row r="7" spans="1:5" x14ac:dyDescent="0.3">
      <c r="A7" s="16">
        <v>6</v>
      </c>
      <c r="B7" s="17" t="s">
        <v>29</v>
      </c>
      <c r="C7" s="18" t="s">
        <v>32</v>
      </c>
      <c r="D7" s="31">
        <v>0.26507713884992901</v>
      </c>
      <c r="E7" s="16" t="s">
        <v>87</v>
      </c>
    </row>
    <row r="8" spans="1:5" x14ac:dyDescent="0.3">
      <c r="A8" s="13">
        <v>7</v>
      </c>
      <c r="B8" s="17" t="s">
        <v>29</v>
      </c>
      <c r="C8" s="18" t="s">
        <v>33</v>
      </c>
      <c r="D8" s="31">
        <v>0.141654978962131</v>
      </c>
      <c r="E8" s="16" t="s">
        <v>88</v>
      </c>
    </row>
    <row r="9" spans="1:5" x14ac:dyDescent="0.3">
      <c r="A9" s="16">
        <v>8</v>
      </c>
      <c r="B9" s="17" t="s">
        <v>33</v>
      </c>
      <c r="C9" s="18" t="s">
        <v>29</v>
      </c>
      <c r="D9" s="31">
        <v>0.14125874125874099</v>
      </c>
      <c r="E9" s="16" t="s">
        <v>89</v>
      </c>
    </row>
    <row r="10" spans="1:5" x14ac:dyDescent="0.3">
      <c r="A10" s="16">
        <v>9</v>
      </c>
      <c r="B10" s="17" t="s">
        <v>29</v>
      </c>
      <c r="C10" s="18" t="s">
        <v>34</v>
      </c>
      <c r="D10" s="31">
        <v>0.208976157082748</v>
      </c>
      <c r="E10" s="16" t="s">
        <v>90</v>
      </c>
    </row>
    <row r="11" spans="1:5" x14ac:dyDescent="0.3">
      <c r="A11" s="13">
        <v>10</v>
      </c>
      <c r="B11" s="17" t="s">
        <v>34</v>
      </c>
      <c r="C11" s="18" t="s">
        <v>29</v>
      </c>
      <c r="D11" s="31">
        <v>0.121236777868185</v>
      </c>
      <c r="E11" s="16" t="s">
        <v>91</v>
      </c>
    </row>
    <row r="12" spans="1:5" x14ac:dyDescent="0.3">
      <c r="A12" s="16">
        <v>11</v>
      </c>
      <c r="B12" s="17" t="s">
        <v>17</v>
      </c>
      <c r="C12" s="18" t="s">
        <v>29</v>
      </c>
      <c r="D12" s="31">
        <v>0.12411705348133199</v>
      </c>
      <c r="E12" s="16" t="s">
        <v>92</v>
      </c>
    </row>
    <row r="13" spans="1:5" x14ac:dyDescent="0.3">
      <c r="A13" s="16">
        <v>12</v>
      </c>
      <c r="B13" s="17" t="s">
        <v>29</v>
      </c>
      <c r="C13" s="18" t="s">
        <v>17</v>
      </c>
      <c r="D13" s="31">
        <v>0.17251051893408101</v>
      </c>
      <c r="E13" s="16" t="s">
        <v>93</v>
      </c>
    </row>
    <row r="14" spans="1:5" x14ac:dyDescent="0.3">
      <c r="A14" s="13">
        <v>13</v>
      </c>
      <c r="B14" s="17" t="s">
        <v>29</v>
      </c>
      <c r="C14" s="18" t="s">
        <v>35</v>
      </c>
      <c r="D14" s="31">
        <v>0.17391304347826</v>
      </c>
      <c r="E14" s="16" t="s">
        <v>94</v>
      </c>
    </row>
    <row r="15" spans="1:5" x14ac:dyDescent="0.3">
      <c r="A15" s="16">
        <v>14</v>
      </c>
      <c r="B15" s="17" t="s">
        <v>35</v>
      </c>
      <c r="C15" s="18" t="s">
        <v>29</v>
      </c>
      <c r="D15" s="31">
        <v>0.12757201646090499</v>
      </c>
      <c r="E15" s="16" t="s">
        <v>95</v>
      </c>
    </row>
    <row r="16" spans="1:5" x14ac:dyDescent="0.3">
      <c r="A16" s="16">
        <v>15</v>
      </c>
      <c r="B16" s="17" t="s">
        <v>29</v>
      </c>
      <c r="C16" s="18" t="s">
        <v>36</v>
      </c>
      <c r="D16" s="31">
        <v>0.22861150070126199</v>
      </c>
      <c r="E16" s="16" t="s">
        <v>96</v>
      </c>
    </row>
    <row r="17" spans="1:5" x14ac:dyDescent="0.3">
      <c r="A17" s="13">
        <v>16</v>
      </c>
      <c r="B17" s="17" t="s">
        <v>36</v>
      </c>
      <c r="C17" s="18" t="s">
        <v>29</v>
      </c>
      <c r="D17" s="31">
        <v>0.12091988130563699</v>
      </c>
      <c r="E17" s="16" t="s">
        <v>97</v>
      </c>
    </row>
    <row r="18" spans="1:5" x14ac:dyDescent="0.3">
      <c r="A18" s="16">
        <v>17</v>
      </c>
      <c r="B18" s="17" t="s">
        <v>29</v>
      </c>
      <c r="C18" s="18" t="s">
        <v>37</v>
      </c>
      <c r="D18" s="31">
        <v>0.35483870967741898</v>
      </c>
      <c r="E18" s="16" t="s">
        <v>98</v>
      </c>
    </row>
    <row r="19" spans="1:5" x14ac:dyDescent="0.3">
      <c r="A19" s="16">
        <v>18</v>
      </c>
      <c r="B19" s="17" t="s">
        <v>37</v>
      </c>
      <c r="C19" s="18" t="s">
        <v>29</v>
      </c>
      <c r="D19" s="31">
        <v>0.141498881431767</v>
      </c>
      <c r="E19" s="16" t="s">
        <v>99</v>
      </c>
    </row>
    <row r="20" spans="1:5" x14ac:dyDescent="0.3">
      <c r="A20" s="13">
        <v>19</v>
      </c>
      <c r="B20" s="17" t="s">
        <v>29</v>
      </c>
      <c r="C20" s="18" t="s">
        <v>38</v>
      </c>
      <c r="D20" s="31">
        <v>0.21178120617110799</v>
      </c>
      <c r="E20" s="16" t="s">
        <v>100</v>
      </c>
    </row>
    <row r="21" spans="1:5" x14ac:dyDescent="0.3">
      <c r="A21" s="16">
        <v>20</v>
      </c>
      <c r="B21" s="17" t="s">
        <v>38</v>
      </c>
      <c r="C21" s="18" t="s">
        <v>29</v>
      </c>
      <c r="D21" s="31">
        <v>0.117784711388455</v>
      </c>
      <c r="E21" s="16" t="s">
        <v>101</v>
      </c>
    </row>
    <row r="22" spans="1:5" x14ac:dyDescent="0.3">
      <c r="A22" s="16">
        <v>21</v>
      </c>
      <c r="B22" s="17" t="s">
        <v>39</v>
      </c>
      <c r="C22" s="18" t="s">
        <v>29</v>
      </c>
      <c r="D22" s="31">
        <v>0.14789687924016201</v>
      </c>
      <c r="E22" s="16" t="s">
        <v>102</v>
      </c>
    </row>
    <row r="23" spans="1:5" x14ac:dyDescent="0.3">
      <c r="A23" s="13">
        <v>22</v>
      </c>
      <c r="B23" s="17" t="s">
        <v>29</v>
      </c>
      <c r="C23" s="18" t="s">
        <v>39</v>
      </c>
      <c r="D23" s="31">
        <v>0.15287517531556799</v>
      </c>
      <c r="E23" s="16" t="s">
        <v>103</v>
      </c>
    </row>
    <row r="24" spans="1:5" x14ac:dyDescent="0.3">
      <c r="A24" s="16">
        <v>23</v>
      </c>
      <c r="B24" s="17" t="s">
        <v>40</v>
      </c>
      <c r="C24" s="18" t="s">
        <v>29</v>
      </c>
      <c r="D24" s="31">
        <v>0.146381578947368</v>
      </c>
      <c r="E24" s="16" t="s">
        <v>104</v>
      </c>
    </row>
    <row r="25" spans="1:5" x14ac:dyDescent="0.3">
      <c r="A25" s="16">
        <v>24</v>
      </c>
      <c r="B25" s="17" t="s">
        <v>29</v>
      </c>
      <c r="C25" s="18" t="s">
        <v>40</v>
      </c>
      <c r="D25" s="31">
        <v>0.124824684431977</v>
      </c>
      <c r="E25" s="16" t="s">
        <v>105</v>
      </c>
    </row>
    <row r="26" spans="1:5" x14ac:dyDescent="0.3">
      <c r="A26" s="13">
        <v>25</v>
      </c>
      <c r="B26" s="17" t="s">
        <v>29</v>
      </c>
      <c r="C26" s="18" t="s">
        <v>14</v>
      </c>
      <c r="D26" s="31">
        <v>0.113604488078541</v>
      </c>
      <c r="E26" s="16" t="s">
        <v>106</v>
      </c>
    </row>
    <row r="27" spans="1:5" x14ac:dyDescent="0.3">
      <c r="A27" s="16">
        <v>26</v>
      </c>
      <c r="B27" s="17" t="s">
        <v>14</v>
      </c>
      <c r="C27" s="18" t="s">
        <v>29</v>
      </c>
      <c r="D27" s="31">
        <v>0.16396761133603199</v>
      </c>
      <c r="E27" s="16" t="s">
        <v>107</v>
      </c>
    </row>
    <row r="28" spans="1:5" x14ac:dyDescent="0.3">
      <c r="A28" s="16">
        <v>27</v>
      </c>
      <c r="B28" s="17" t="s">
        <v>32</v>
      </c>
      <c r="C28" s="18" t="s">
        <v>30</v>
      </c>
      <c r="D28" s="31">
        <v>0.121745788667687</v>
      </c>
      <c r="E28" s="16" t="s">
        <v>108</v>
      </c>
    </row>
    <row r="29" spans="1:5" x14ac:dyDescent="0.3">
      <c r="A29" s="13">
        <v>28</v>
      </c>
      <c r="B29" s="17" t="s">
        <v>30</v>
      </c>
      <c r="C29" s="18" t="s">
        <v>32</v>
      </c>
      <c r="D29" s="31">
        <v>0.296641791044776</v>
      </c>
      <c r="E29" s="16" t="s">
        <v>109</v>
      </c>
    </row>
    <row r="30" spans="1:5" x14ac:dyDescent="0.3">
      <c r="A30" s="16">
        <v>29</v>
      </c>
      <c r="B30" s="17" t="s">
        <v>30</v>
      </c>
      <c r="C30" s="18" t="s">
        <v>33</v>
      </c>
      <c r="D30" s="31">
        <v>0.23320895522387999</v>
      </c>
      <c r="E30" s="16" t="s">
        <v>110</v>
      </c>
    </row>
    <row r="31" spans="1:5" x14ac:dyDescent="0.3">
      <c r="A31" s="16">
        <v>30</v>
      </c>
      <c r="B31" s="17" t="s">
        <v>33</v>
      </c>
      <c r="C31" s="18" t="s">
        <v>30</v>
      </c>
      <c r="D31" s="31">
        <v>0.17482517482517401</v>
      </c>
      <c r="E31" s="16" t="s">
        <v>111</v>
      </c>
    </row>
    <row r="32" spans="1:5" x14ac:dyDescent="0.3">
      <c r="A32" s="13">
        <v>31</v>
      </c>
      <c r="B32" s="17" t="s">
        <v>30</v>
      </c>
      <c r="C32" s="18" t="s">
        <v>34</v>
      </c>
      <c r="D32" s="31">
        <v>0.25186567164179102</v>
      </c>
      <c r="E32" s="16" t="s">
        <v>112</v>
      </c>
    </row>
    <row r="33" spans="1:5" x14ac:dyDescent="0.3">
      <c r="A33" s="16">
        <v>32</v>
      </c>
      <c r="B33" s="17" t="s">
        <v>34</v>
      </c>
      <c r="C33" s="18" t="s">
        <v>30</v>
      </c>
      <c r="D33" s="31">
        <v>0.109845402766476</v>
      </c>
      <c r="E33" s="16" t="s">
        <v>113</v>
      </c>
    </row>
    <row r="34" spans="1:5" x14ac:dyDescent="0.3">
      <c r="A34" s="16">
        <v>33</v>
      </c>
      <c r="B34" s="17" t="s">
        <v>30</v>
      </c>
      <c r="C34" s="18" t="s">
        <v>41</v>
      </c>
      <c r="D34" s="31">
        <v>0.15671641791044699</v>
      </c>
      <c r="E34" s="16" t="s">
        <v>114</v>
      </c>
    </row>
    <row r="35" spans="1:5" x14ac:dyDescent="0.3">
      <c r="A35" s="13">
        <v>34</v>
      </c>
      <c r="B35" s="17" t="s">
        <v>41</v>
      </c>
      <c r="C35" s="18" t="s">
        <v>30</v>
      </c>
      <c r="D35" s="31">
        <v>0.163742690058479</v>
      </c>
      <c r="E35" s="16" t="s">
        <v>115</v>
      </c>
    </row>
    <row r="36" spans="1:5" x14ac:dyDescent="0.3">
      <c r="A36" s="16">
        <v>35</v>
      </c>
      <c r="B36" s="17" t="s">
        <v>30</v>
      </c>
      <c r="C36" s="18" t="s">
        <v>17</v>
      </c>
      <c r="D36" s="31">
        <v>0.16044776119402901</v>
      </c>
      <c r="E36" s="16" t="s">
        <v>116</v>
      </c>
    </row>
    <row r="37" spans="1:5" x14ac:dyDescent="0.3">
      <c r="A37" s="16">
        <v>36</v>
      </c>
      <c r="B37" s="17" t="s">
        <v>35</v>
      </c>
      <c r="C37" s="18" t="s">
        <v>30</v>
      </c>
      <c r="D37" s="31">
        <v>0.13580246913580199</v>
      </c>
      <c r="E37" s="16" t="s">
        <v>117</v>
      </c>
    </row>
    <row r="38" spans="1:5" x14ac:dyDescent="0.3">
      <c r="A38" s="13">
        <v>37</v>
      </c>
      <c r="B38" s="17" t="s">
        <v>30</v>
      </c>
      <c r="C38" s="18" t="s">
        <v>35</v>
      </c>
      <c r="D38" s="31">
        <v>0.24626865671641701</v>
      </c>
      <c r="E38" s="16" t="s">
        <v>118</v>
      </c>
    </row>
    <row r="39" spans="1:5" x14ac:dyDescent="0.3">
      <c r="A39" s="16">
        <v>38</v>
      </c>
      <c r="B39" s="17" t="s">
        <v>30</v>
      </c>
      <c r="C39" s="18" t="s">
        <v>36</v>
      </c>
      <c r="D39" s="31">
        <v>0.19776119402985001</v>
      </c>
      <c r="E39" s="16" t="s">
        <v>119</v>
      </c>
    </row>
    <row r="40" spans="1:5" x14ac:dyDescent="0.3">
      <c r="A40" s="16">
        <v>39</v>
      </c>
      <c r="B40" s="17" t="s">
        <v>30</v>
      </c>
      <c r="C40" s="18" t="s">
        <v>37</v>
      </c>
      <c r="D40" s="31">
        <v>0.33022388059701402</v>
      </c>
      <c r="E40" s="16" t="s">
        <v>120</v>
      </c>
    </row>
    <row r="41" spans="1:5" x14ac:dyDescent="0.3">
      <c r="A41" s="13">
        <v>40</v>
      </c>
      <c r="B41" s="17" t="s">
        <v>39</v>
      </c>
      <c r="C41" s="18" t="s">
        <v>30</v>
      </c>
      <c r="D41" s="31">
        <v>0.116689280868385</v>
      </c>
      <c r="E41" s="16" t="s">
        <v>121</v>
      </c>
    </row>
    <row r="42" spans="1:5" x14ac:dyDescent="0.3">
      <c r="A42" s="16">
        <v>41</v>
      </c>
      <c r="B42" s="17" t="s">
        <v>30</v>
      </c>
      <c r="C42" s="18" t="s">
        <v>39</v>
      </c>
      <c r="D42" s="31">
        <v>0.16044776119402901</v>
      </c>
      <c r="E42" s="16" t="s">
        <v>122</v>
      </c>
    </row>
    <row r="43" spans="1:5" x14ac:dyDescent="0.3">
      <c r="A43" s="16">
        <v>42</v>
      </c>
      <c r="B43" s="17" t="s">
        <v>31</v>
      </c>
      <c r="C43" s="18" t="s">
        <v>32</v>
      </c>
      <c r="D43" s="31">
        <v>0.24617737003058099</v>
      </c>
      <c r="E43" s="16" t="s">
        <v>123</v>
      </c>
    </row>
    <row r="44" spans="1:5" x14ac:dyDescent="0.3">
      <c r="A44" s="13">
        <v>43</v>
      </c>
      <c r="B44" s="17" t="s">
        <v>32</v>
      </c>
      <c r="C44" s="18" t="s">
        <v>31</v>
      </c>
      <c r="D44" s="31">
        <v>0.123277182235834</v>
      </c>
      <c r="E44" s="16" t="s">
        <v>124</v>
      </c>
    </row>
    <row r="45" spans="1:5" x14ac:dyDescent="0.3">
      <c r="A45" s="16">
        <v>44</v>
      </c>
      <c r="B45" s="17" t="s">
        <v>31</v>
      </c>
      <c r="C45" s="18" t="s">
        <v>33</v>
      </c>
      <c r="D45" s="31">
        <v>0.12079510703363899</v>
      </c>
      <c r="E45" s="16" t="s">
        <v>125</v>
      </c>
    </row>
    <row r="46" spans="1:5" x14ac:dyDescent="0.3">
      <c r="A46" s="16">
        <v>45</v>
      </c>
      <c r="B46" s="17" t="s">
        <v>33</v>
      </c>
      <c r="C46" s="18" t="s">
        <v>31</v>
      </c>
      <c r="D46" s="31">
        <v>0.11048951048951</v>
      </c>
      <c r="E46" s="16" t="s">
        <v>126</v>
      </c>
    </row>
    <row r="47" spans="1:5" x14ac:dyDescent="0.3">
      <c r="A47" s="13">
        <v>46</v>
      </c>
      <c r="B47" s="17" t="s">
        <v>31</v>
      </c>
      <c r="C47" s="18" t="s">
        <v>34</v>
      </c>
      <c r="D47" s="31">
        <v>0.19571865443424999</v>
      </c>
      <c r="E47" s="16" t="s">
        <v>127</v>
      </c>
    </row>
    <row r="48" spans="1:5" x14ac:dyDescent="0.3">
      <c r="A48" s="16">
        <v>47</v>
      </c>
      <c r="B48" s="17" t="s">
        <v>34</v>
      </c>
      <c r="C48" s="18" t="s">
        <v>31</v>
      </c>
      <c r="D48" s="31">
        <v>0.104149715215622</v>
      </c>
      <c r="E48" s="16" t="s">
        <v>128</v>
      </c>
    </row>
    <row r="49" spans="1:5" x14ac:dyDescent="0.3">
      <c r="A49" s="16">
        <v>48</v>
      </c>
      <c r="B49" s="17" t="s">
        <v>31</v>
      </c>
      <c r="C49" s="18" t="s">
        <v>17</v>
      </c>
      <c r="D49" s="31">
        <v>0.20030581039755299</v>
      </c>
      <c r="E49" s="16" t="s">
        <v>129</v>
      </c>
    </row>
    <row r="50" spans="1:5" x14ac:dyDescent="0.3">
      <c r="A50" s="13">
        <v>49</v>
      </c>
      <c r="B50" s="17" t="s">
        <v>17</v>
      </c>
      <c r="C50" s="18" t="s">
        <v>31</v>
      </c>
      <c r="D50" s="31">
        <v>0.13218970736629601</v>
      </c>
      <c r="E50" s="16" t="s">
        <v>130</v>
      </c>
    </row>
    <row r="51" spans="1:5" x14ac:dyDescent="0.3">
      <c r="A51" s="16">
        <v>50</v>
      </c>
      <c r="B51" s="17" t="s">
        <v>31</v>
      </c>
      <c r="C51" s="18" t="s">
        <v>35</v>
      </c>
      <c r="D51" s="31">
        <v>0.20489296636085599</v>
      </c>
      <c r="E51" s="16" t="s">
        <v>131</v>
      </c>
    </row>
    <row r="52" spans="1:5" x14ac:dyDescent="0.3">
      <c r="A52" s="16">
        <v>51</v>
      </c>
      <c r="B52" s="17" t="s">
        <v>35</v>
      </c>
      <c r="C52" s="18" t="s">
        <v>31</v>
      </c>
      <c r="D52" s="31">
        <v>0.13786008230452601</v>
      </c>
      <c r="E52" s="16" t="s">
        <v>132</v>
      </c>
    </row>
    <row r="53" spans="1:5" x14ac:dyDescent="0.3">
      <c r="A53" s="13">
        <v>52</v>
      </c>
      <c r="B53" s="17" t="s">
        <v>31</v>
      </c>
      <c r="C53" s="18" t="s">
        <v>36</v>
      </c>
      <c r="D53" s="31">
        <v>0.33027522935779802</v>
      </c>
      <c r="E53" s="16" t="s">
        <v>133</v>
      </c>
    </row>
    <row r="54" spans="1:5" x14ac:dyDescent="0.3">
      <c r="A54" s="16">
        <v>53</v>
      </c>
      <c r="B54" s="17" t="s">
        <v>36</v>
      </c>
      <c r="C54" s="18" t="s">
        <v>31</v>
      </c>
      <c r="D54" s="31">
        <v>0.16023738872403501</v>
      </c>
      <c r="E54" s="16" t="s">
        <v>134</v>
      </c>
    </row>
    <row r="55" spans="1:5" x14ac:dyDescent="0.3">
      <c r="A55" s="16">
        <v>54</v>
      </c>
      <c r="B55" s="17" t="s">
        <v>31</v>
      </c>
      <c r="C55" s="18" t="s">
        <v>37</v>
      </c>
      <c r="D55" s="31">
        <v>0.27981651376146699</v>
      </c>
      <c r="E55" s="16" t="s">
        <v>135</v>
      </c>
    </row>
    <row r="56" spans="1:5" x14ac:dyDescent="0.3">
      <c r="A56" s="13">
        <v>55</v>
      </c>
      <c r="B56" s="17" t="s">
        <v>37</v>
      </c>
      <c r="C56" s="18" t="s">
        <v>31</v>
      </c>
      <c r="D56" s="31">
        <v>0.10234899328859</v>
      </c>
      <c r="E56" s="16" t="s">
        <v>136</v>
      </c>
    </row>
    <row r="57" spans="1:5" x14ac:dyDescent="0.3">
      <c r="A57" s="16">
        <v>56</v>
      </c>
      <c r="B57" s="17" t="s">
        <v>31</v>
      </c>
      <c r="C57" s="18" t="s">
        <v>38</v>
      </c>
      <c r="D57" s="31">
        <v>0.25229357798165097</v>
      </c>
      <c r="E57" s="16" t="s">
        <v>137</v>
      </c>
    </row>
    <row r="58" spans="1:5" x14ac:dyDescent="0.3">
      <c r="A58" s="16">
        <v>57</v>
      </c>
      <c r="B58" s="17" t="s">
        <v>38</v>
      </c>
      <c r="C58" s="18" t="s">
        <v>31</v>
      </c>
      <c r="D58" s="31">
        <v>0.12870514820592799</v>
      </c>
      <c r="E58" s="16" t="s">
        <v>138</v>
      </c>
    </row>
    <row r="59" spans="1:5" x14ac:dyDescent="0.3">
      <c r="A59" s="13">
        <v>58</v>
      </c>
      <c r="B59" s="17" t="s">
        <v>31</v>
      </c>
      <c r="C59" s="18" t="s">
        <v>39</v>
      </c>
      <c r="D59" s="31">
        <v>0.13761467889908199</v>
      </c>
      <c r="E59" s="16" t="s">
        <v>139</v>
      </c>
    </row>
    <row r="60" spans="1:5" x14ac:dyDescent="0.3">
      <c r="A60" s="16">
        <v>59</v>
      </c>
      <c r="B60" s="17" t="s">
        <v>39</v>
      </c>
      <c r="C60" s="18" t="s">
        <v>31</v>
      </c>
      <c r="D60" s="31">
        <v>0.122116689280868</v>
      </c>
      <c r="E60" s="16" t="s">
        <v>140</v>
      </c>
    </row>
    <row r="61" spans="1:5" x14ac:dyDescent="0.3">
      <c r="A61" s="16">
        <v>60</v>
      </c>
      <c r="B61" s="17" t="s">
        <v>31</v>
      </c>
      <c r="C61" s="18" t="s">
        <v>40</v>
      </c>
      <c r="D61" s="31">
        <v>0.13149847094801201</v>
      </c>
      <c r="E61" s="16" t="s">
        <v>141</v>
      </c>
    </row>
    <row r="62" spans="1:5" x14ac:dyDescent="0.3">
      <c r="A62" s="13">
        <v>61</v>
      </c>
      <c r="B62" s="17" t="s">
        <v>40</v>
      </c>
      <c r="C62" s="18" t="s">
        <v>31</v>
      </c>
      <c r="D62" s="31">
        <v>0.14144736842105199</v>
      </c>
      <c r="E62" s="16" t="s">
        <v>142</v>
      </c>
    </row>
    <row r="63" spans="1:5" x14ac:dyDescent="0.3">
      <c r="A63" s="16">
        <v>62</v>
      </c>
      <c r="B63" s="17" t="s">
        <v>31</v>
      </c>
      <c r="C63" s="18" t="s">
        <v>42</v>
      </c>
      <c r="D63" s="31">
        <v>0.122324159021406</v>
      </c>
      <c r="E63" s="16" t="s">
        <v>143</v>
      </c>
    </row>
    <row r="64" spans="1:5" x14ac:dyDescent="0.3">
      <c r="A64" s="16">
        <v>63</v>
      </c>
      <c r="B64" s="17" t="s">
        <v>42</v>
      </c>
      <c r="C64" s="18" t="s">
        <v>31</v>
      </c>
      <c r="D64" s="31">
        <v>0.170575692963752</v>
      </c>
      <c r="E64" s="16" t="s">
        <v>144</v>
      </c>
    </row>
    <row r="65" spans="1:5" x14ac:dyDescent="0.3">
      <c r="A65" s="13">
        <v>64</v>
      </c>
      <c r="B65" s="17" t="s">
        <v>32</v>
      </c>
      <c r="C65" s="18" t="s">
        <v>33</v>
      </c>
      <c r="D65" s="31">
        <v>0.16003062787136199</v>
      </c>
      <c r="E65" s="16" t="s">
        <v>145</v>
      </c>
    </row>
    <row r="66" spans="1:5" x14ac:dyDescent="0.3">
      <c r="A66" s="16">
        <v>65</v>
      </c>
      <c r="B66" s="17" t="s">
        <v>33</v>
      </c>
      <c r="C66" s="18" t="s">
        <v>32</v>
      </c>
      <c r="D66" s="31">
        <v>0.29230769230769199</v>
      </c>
      <c r="E66" s="16" t="s">
        <v>146</v>
      </c>
    </row>
    <row r="67" spans="1:5" x14ac:dyDescent="0.3">
      <c r="A67" s="16">
        <v>66</v>
      </c>
      <c r="B67" s="17" t="s">
        <v>43</v>
      </c>
      <c r="C67" s="18" t="s">
        <v>32</v>
      </c>
      <c r="D67" s="31">
        <v>0.17647058823529399</v>
      </c>
      <c r="E67" s="16" t="s">
        <v>147</v>
      </c>
    </row>
    <row r="68" spans="1:5" x14ac:dyDescent="0.3">
      <c r="A68" s="13">
        <v>67</v>
      </c>
      <c r="B68" s="17" t="s">
        <v>32</v>
      </c>
      <c r="C68" s="18" t="s">
        <v>34</v>
      </c>
      <c r="D68" s="31">
        <v>0.22511485451761101</v>
      </c>
      <c r="E68" s="16" t="s">
        <v>148</v>
      </c>
    </row>
    <row r="69" spans="1:5" x14ac:dyDescent="0.3">
      <c r="A69" s="16">
        <v>68</v>
      </c>
      <c r="B69" s="17" t="s">
        <v>34</v>
      </c>
      <c r="C69" s="18" t="s">
        <v>32</v>
      </c>
      <c r="D69" s="31">
        <v>0.239218877135882</v>
      </c>
      <c r="E69" s="16" t="s">
        <v>149</v>
      </c>
    </row>
    <row r="70" spans="1:5" x14ac:dyDescent="0.3">
      <c r="A70" s="16">
        <v>69</v>
      </c>
      <c r="B70" s="17" t="s">
        <v>44</v>
      </c>
      <c r="C70" s="18" t="s">
        <v>32</v>
      </c>
      <c r="D70" s="31">
        <v>0.25</v>
      </c>
      <c r="E70" s="16" t="s">
        <v>150</v>
      </c>
    </row>
    <row r="71" spans="1:5" x14ac:dyDescent="0.3">
      <c r="A71" s="13">
        <v>70</v>
      </c>
      <c r="B71" s="17" t="s">
        <v>13</v>
      </c>
      <c r="C71" s="18" t="s">
        <v>32</v>
      </c>
      <c r="D71" s="31">
        <v>0.19860627177700299</v>
      </c>
      <c r="E71" s="16" t="s">
        <v>151</v>
      </c>
    </row>
    <row r="72" spans="1:5" x14ac:dyDescent="0.3">
      <c r="A72" s="16">
        <v>71</v>
      </c>
      <c r="B72" s="17" t="s">
        <v>32</v>
      </c>
      <c r="C72" s="18" t="s">
        <v>41</v>
      </c>
      <c r="D72" s="31">
        <v>0.12021439509954</v>
      </c>
      <c r="E72" s="16" t="s">
        <v>152</v>
      </c>
    </row>
    <row r="73" spans="1:5" x14ac:dyDescent="0.3">
      <c r="A73" s="16">
        <v>72</v>
      </c>
      <c r="B73" s="17" t="s">
        <v>41</v>
      </c>
      <c r="C73" s="18" t="s">
        <v>32</v>
      </c>
      <c r="D73" s="31">
        <v>0.30604288499025301</v>
      </c>
      <c r="E73" s="16" t="s">
        <v>153</v>
      </c>
    </row>
    <row r="74" spans="1:5" x14ac:dyDescent="0.3">
      <c r="A74" s="13">
        <v>73</v>
      </c>
      <c r="B74" s="17" t="s">
        <v>45</v>
      </c>
      <c r="C74" s="18" t="s">
        <v>32</v>
      </c>
      <c r="D74" s="31">
        <v>0.24631578947368399</v>
      </c>
      <c r="E74" s="16" t="s">
        <v>154</v>
      </c>
    </row>
    <row r="75" spans="1:5" x14ac:dyDescent="0.3">
      <c r="A75" s="16">
        <v>74</v>
      </c>
      <c r="B75" s="17" t="s">
        <v>32</v>
      </c>
      <c r="C75" s="18" t="s">
        <v>17</v>
      </c>
      <c r="D75" s="31">
        <v>0.152373660030627</v>
      </c>
      <c r="E75" s="16" t="s">
        <v>155</v>
      </c>
    </row>
    <row r="76" spans="1:5" x14ac:dyDescent="0.3">
      <c r="A76" s="16">
        <v>75</v>
      </c>
      <c r="B76" s="17" t="s">
        <v>17</v>
      </c>
      <c r="C76" s="18" t="s">
        <v>32</v>
      </c>
      <c r="D76" s="31">
        <v>0.200807265388496</v>
      </c>
      <c r="E76" s="16" t="s">
        <v>156</v>
      </c>
    </row>
    <row r="77" spans="1:5" x14ac:dyDescent="0.3">
      <c r="A77" s="13">
        <v>76</v>
      </c>
      <c r="B77" s="17" t="s">
        <v>46</v>
      </c>
      <c r="C77" s="18" t="s">
        <v>32</v>
      </c>
      <c r="D77" s="31">
        <v>0.24145785876993101</v>
      </c>
      <c r="E77" s="16" t="s">
        <v>157</v>
      </c>
    </row>
    <row r="78" spans="1:5" x14ac:dyDescent="0.3">
      <c r="A78" s="16">
        <v>77</v>
      </c>
      <c r="B78" s="17" t="s">
        <v>47</v>
      </c>
      <c r="C78" s="18" t="s">
        <v>32</v>
      </c>
      <c r="D78" s="31">
        <v>0.28232189973614702</v>
      </c>
      <c r="E78" s="16" t="s">
        <v>158</v>
      </c>
    </row>
    <row r="79" spans="1:5" x14ac:dyDescent="0.3">
      <c r="A79" s="16">
        <v>78</v>
      </c>
      <c r="B79" s="17" t="s">
        <v>32</v>
      </c>
      <c r="C79" s="18" t="s">
        <v>35</v>
      </c>
      <c r="D79" s="31">
        <v>0.20367534456355199</v>
      </c>
      <c r="E79" s="16" t="s">
        <v>159</v>
      </c>
    </row>
    <row r="80" spans="1:5" x14ac:dyDescent="0.3">
      <c r="A80" s="13">
        <v>79</v>
      </c>
      <c r="B80" s="17" t="s">
        <v>35</v>
      </c>
      <c r="C80" s="18" t="s">
        <v>32</v>
      </c>
      <c r="D80" s="31">
        <v>0.27366255144032903</v>
      </c>
      <c r="E80" s="16" t="s">
        <v>160</v>
      </c>
    </row>
    <row r="81" spans="1:5" x14ac:dyDescent="0.3">
      <c r="A81" s="16">
        <v>80</v>
      </c>
      <c r="B81" s="17" t="s">
        <v>32</v>
      </c>
      <c r="C81" s="18" t="s">
        <v>36</v>
      </c>
      <c r="D81" s="31">
        <v>0.20980091883613999</v>
      </c>
      <c r="E81" s="16" t="s">
        <v>161</v>
      </c>
    </row>
    <row r="82" spans="1:5" x14ac:dyDescent="0.3">
      <c r="A82" s="16">
        <v>81</v>
      </c>
      <c r="B82" s="17" t="s">
        <v>36</v>
      </c>
      <c r="C82" s="18" t="s">
        <v>32</v>
      </c>
      <c r="D82" s="31">
        <v>0.203264094955489</v>
      </c>
      <c r="E82" s="16" t="s">
        <v>162</v>
      </c>
    </row>
    <row r="83" spans="1:5" x14ac:dyDescent="0.3">
      <c r="A83" s="13">
        <v>82</v>
      </c>
      <c r="B83" s="17" t="s">
        <v>48</v>
      </c>
      <c r="C83" s="18" t="s">
        <v>32</v>
      </c>
      <c r="D83" s="31">
        <v>0.31661442006269502</v>
      </c>
      <c r="E83" s="16" t="s">
        <v>163</v>
      </c>
    </row>
    <row r="84" spans="1:5" x14ac:dyDescent="0.3">
      <c r="A84" s="16">
        <v>83</v>
      </c>
      <c r="B84" s="17" t="s">
        <v>49</v>
      </c>
      <c r="C84" s="18" t="s">
        <v>32</v>
      </c>
      <c r="D84" s="31">
        <v>0.36492890995260602</v>
      </c>
      <c r="E84" s="16" t="s">
        <v>164</v>
      </c>
    </row>
    <row r="85" spans="1:5" x14ac:dyDescent="0.3">
      <c r="A85" s="16">
        <v>84</v>
      </c>
      <c r="B85" s="17" t="s">
        <v>50</v>
      </c>
      <c r="C85" s="18" t="s">
        <v>32</v>
      </c>
      <c r="D85" s="31">
        <v>0.28666666666666601</v>
      </c>
      <c r="E85" s="16" t="s">
        <v>165</v>
      </c>
    </row>
    <row r="86" spans="1:5" x14ac:dyDescent="0.3">
      <c r="A86" s="13">
        <v>85</v>
      </c>
      <c r="B86" s="17" t="s">
        <v>51</v>
      </c>
      <c r="C86" s="18" t="s">
        <v>32</v>
      </c>
      <c r="D86" s="31">
        <v>0.31070496083550903</v>
      </c>
      <c r="E86" s="16" t="s">
        <v>166</v>
      </c>
    </row>
    <row r="87" spans="1:5" x14ac:dyDescent="0.3">
      <c r="A87" s="16">
        <v>86</v>
      </c>
      <c r="B87" s="17" t="s">
        <v>32</v>
      </c>
      <c r="C87" s="18" t="s">
        <v>37</v>
      </c>
      <c r="D87" s="31">
        <v>0.34303215926493102</v>
      </c>
      <c r="E87" s="16" t="s">
        <v>167</v>
      </c>
    </row>
    <row r="88" spans="1:5" x14ac:dyDescent="0.3">
      <c r="A88" s="16">
        <v>87</v>
      </c>
      <c r="B88" s="17" t="s">
        <v>37</v>
      </c>
      <c r="C88" s="18" t="s">
        <v>32</v>
      </c>
      <c r="D88" s="31">
        <v>0.25055928411633099</v>
      </c>
      <c r="E88" s="16" t="s">
        <v>168</v>
      </c>
    </row>
    <row r="89" spans="1:5" x14ac:dyDescent="0.3">
      <c r="A89" s="13">
        <v>88</v>
      </c>
      <c r="B89" s="17" t="s">
        <v>52</v>
      </c>
      <c r="C89" s="18" t="s">
        <v>32</v>
      </c>
      <c r="D89" s="31">
        <v>0.315521628498727</v>
      </c>
      <c r="E89" s="16" t="s">
        <v>169</v>
      </c>
    </row>
    <row r="90" spans="1:5" x14ac:dyDescent="0.3">
      <c r="A90" s="16">
        <v>89</v>
      </c>
      <c r="B90" s="17" t="s">
        <v>32</v>
      </c>
      <c r="C90" s="18" t="s">
        <v>38</v>
      </c>
      <c r="D90" s="31">
        <v>0.158499234303215</v>
      </c>
      <c r="E90" s="16" t="s">
        <v>170</v>
      </c>
    </row>
    <row r="91" spans="1:5" x14ac:dyDescent="0.3">
      <c r="A91" s="16">
        <v>90</v>
      </c>
      <c r="B91" s="17" t="s">
        <v>38</v>
      </c>
      <c r="C91" s="18" t="s">
        <v>32</v>
      </c>
      <c r="D91" s="31">
        <v>0.161466458658346</v>
      </c>
      <c r="E91" s="16" t="s">
        <v>171</v>
      </c>
    </row>
    <row r="92" spans="1:5" x14ac:dyDescent="0.3">
      <c r="A92" s="13">
        <v>91</v>
      </c>
      <c r="B92" s="17" t="s">
        <v>32</v>
      </c>
      <c r="C92" s="18" t="s">
        <v>39</v>
      </c>
      <c r="D92" s="31">
        <v>0.22511485451761101</v>
      </c>
      <c r="E92" s="16" t="s">
        <v>172</v>
      </c>
    </row>
    <row r="93" spans="1:5" x14ac:dyDescent="0.3">
      <c r="A93" s="16">
        <v>92</v>
      </c>
      <c r="B93" s="17" t="s">
        <v>39</v>
      </c>
      <c r="C93" s="18" t="s">
        <v>32</v>
      </c>
      <c r="D93" s="31">
        <v>0.39891451831750302</v>
      </c>
      <c r="E93" s="16" t="s">
        <v>173</v>
      </c>
    </row>
    <row r="94" spans="1:5" x14ac:dyDescent="0.3">
      <c r="A94" s="16">
        <v>93</v>
      </c>
      <c r="B94" s="17" t="s">
        <v>32</v>
      </c>
      <c r="C94" s="18" t="s">
        <v>40</v>
      </c>
      <c r="D94" s="31">
        <v>0.104134762633996</v>
      </c>
      <c r="E94" s="16" t="s">
        <v>174</v>
      </c>
    </row>
    <row r="95" spans="1:5" x14ac:dyDescent="0.3">
      <c r="A95" s="13">
        <v>94</v>
      </c>
      <c r="B95" s="17" t="s">
        <v>40</v>
      </c>
      <c r="C95" s="18" t="s">
        <v>32</v>
      </c>
      <c r="D95" s="31">
        <v>0.22368421052631501</v>
      </c>
      <c r="E95" s="16" t="s">
        <v>175</v>
      </c>
    </row>
    <row r="96" spans="1:5" x14ac:dyDescent="0.3">
      <c r="A96" s="16">
        <v>95</v>
      </c>
      <c r="B96" s="17" t="s">
        <v>53</v>
      </c>
      <c r="C96" s="18" t="s">
        <v>32</v>
      </c>
      <c r="D96" s="31">
        <v>0.32884097035040399</v>
      </c>
      <c r="E96" s="16" t="s">
        <v>176</v>
      </c>
    </row>
    <row r="97" spans="1:5" x14ac:dyDescent="0.3">
      <c r="A97" s="16">
        <v>96</v>
      </c>
      <c r="B97" s="17" t="s">
        <v>32</v>
      </c>
      <c r="C97" s="18" t="s">
        <v>14</v>
      </c>
      <c r="D97" s="31">
        <v>0.13169984686064301</v>
      </c>
      <c r="E97" s="16" t="s">
        <v>177</v>
      </c>
    </row>
    <row r="98" spans="1:5" x14ac:dyDescent="0.3">
      <c r="A98" s="13">
        <v>97</v>
      </c>
      <c r="B98" s="17" t="s">
        <v>14</v>
      </c>
      <c r="C98" s="18" t="s">
        <v>32</v>
      </c>
      <c r="D98" s="31">
        <v>0.34817813765182098</v>
      </c>
      <c r="E98" s="16" t="s">
        <v>178</v>
      </c>
    </row>
    <row r="99" spans="1:5" x14ac:dyDescent="0.3">
      <c r="A99" s="16">
        <v>98</v>
      </c>
      <c r="B99" s="17" t="s">
        <v>42</v>
      </c>
      <c r="C99" s="18" t="s">
        <v>32</v>
      </c>
      <c r="D99" s="31">
        <v>0.26439232409381602</v>
      </c>
      <c r="E99" s="16" t="s">
        <v>179</v>
      </c>
    </row>
    <row r="100" spans="1:5" x14ac:dyDescent="0.3">
      <c r="A100" s="16">
        <v>99</v>
      </c>
      <c r="B100" s="17" t="s">
        <v>33</v>
      </c>
      <c r="C100" s="18" t="s">
        <v>34</v>
      </c>
      <c r="D100" s="31">
        <v>0.24055944055944001</v>
      </c>
      <c r="E100" s="16" t="s">
        <v>180</v>
      </c>
    </row>
    <row r="101" spans="1:5" x14ac:dyDescent="0.3">
      <c r="A101" s="13">
        <v>100</v>
      </c>
      <c r="B101" s="17" t="s">
        <v>34</v>
      </c>
      <c r="C101" s="18" t="s">
        <v>33</v>
      </c>
      <c r="D101" s="31">
        <v>0.13995117982099201</v>
      </c>
      <c r="E101" s="16" t="s">
        <v>181</v>
      </c>
    </row>
    <row r="102" spans="1:5" x14ac:dyDescent="0.3">
      <c r="A102" s="16">
        <v>101</v>
      </c>
      <c r="B102" s="17" t="s">
        <v>13</v>
      </c>
      <c r="C102" s="18" t="s">
        <v>33</v>
      </c>
      <c r="D102" s="31">
        <v>0.13240418118466801</v>
      </c>
      <c r="E102" s="16" t="s">
        <v>182</v>
      </c>
    </row>
    <row r="103" spans="1:5" x14ac:dyDescent="0.3">
      <c r="A103" s="16">
        <v>102</v>
      </c>
      <c r="B103" s="17" t="s">
        <v>33</v>
      </c>
      <c r="C103" s="18" t="s">
        <v>13</v>
      </c>
      <c r="D103" s="31">
        <v>0.10629370629370601</v>
      </c>
      <c r="E103" s="16" t="s">
        <v>183</v>
      </c>
    </row>
    <row r="104" spans="1:5" x14ac:dyDescent="0.3">
      <c r="A104" s="13">
        <v>103</v>
      </c>
      <c r="B104" s="17" t="s">
        <v>41</v>
      </c>
      <c r="C104" s="18" t="s">
        <v>33</v>
      </c>
      <c r="D104" s="31">
        <v>0.235867446393762</v>
      </c>
      <c r="E104" s="16" t="s">
        <v>184</v>
      </c>
    </row>
    <row r="105" spans="1:5" x14ac:dyDescent="0.3">
      <c r="A105" s="16">
        <v>104</v>
      </c>
      <c r="B105" s="17" t="s">
        <v>33</v>
      </c>
      <c r="C105" s="18" t="s">
        <v>41</v>
      </c>
      <c r="D105" s="31">
        <v>0.16923076923076899</v>
      </c>
      <c r="E105" s="16" t="s">
        <v>185</v>
      </c>
    </row>
    <row r="106" spans="1:5" x14ac:dyDescent="0.3">
      <c r="A106" s="16">
        <v>105</v>
      </c>
      <c r="B106" s="17" t="s">
        <v>17</v>
      </c>
      <c r="C106" s="18" t="s">
        <v>33</v>
      </c>
      <c r="D106" s="31">
        <v>0.108980827447023</v>
      </c>
      <c r="E106" s="16" t="s">
        <v>186</v>
      </c>
    </row>
    <row r="107" spans="1:5" x14ac:dyDescent="0.3">
      <c r="A107" s="13">
        <v>106</v>
      </c>
      <c r="B107" s="17" t="s">
        <v>33</v>
      </c>
      <c r="C107" s="18" t="s">
        <v>17</v>
      </c>
      <c r="D107" s="31">
        <v>0.151048951048951</v>
      </c>
      <c r="E107" s="16" t="s">
        <v>187</v>
      </c>
    </row>
    <row r="108" spans="1:5" x14ac:dyDescent="0.3">
      <c r="A108" s="16">
        <v>107</v>
      </c>
      <c r="B108" s="17" t="s">
        <v>35</v>
      </c>
      <c r="C108" s="18" t="s">
        <v>33</v>
      </c>
      <c r="D108" s="31">
        <v>0.18209876543209799</v>
      </c>
      <c r="E108" s="16" t="s">
        <v>188</v>
      </c>
    </row>
    <row r="109" spans="1:5" x14ac:dyDescent="0.3">
      <c r="A109" s="16">
        <v>108</v>
      </c>
      <c r="B109" s="17" t="s">
        <v>33</v>
      </c>
      <c r="C109" s="18" t="s">
        <v>35</v>
      </c>
      <c r="D109" s="31">
        <v>0.24755244755244701</v>
      </c>
      <c r="E109" s="16" t="s">
        <v>189</v>
      </c>
    </row>
    <row r="110" spans="1:5" x14ac:dyDescent="0.3">
      <c r="A110" s="13">
        <v>109</v>
      </c>
      <c r="B110" s="17" t="s">
        <v>33</v>
      </c>
      <c r="C110" s="18" t="s">
        <v>36</v>
      </c>
      <c r="D110" s="31">
        <v>0.22797202797202701</v>
      </c>
      <c r="E110" s="16" t="s">
        <v>190</v>
      </c>
    </row>
    <row r="111" spans="1:5" x14ac:dyDescent="0.3">
      <c r="A111" s="16">
        <v>110</v>
      </c>
      <c r="B111" s="17" t="s">
        <v>36</v>
      </c>
      <c r="C111" s="18" t="s">
        <v>33</v>
      </c>
      <c r="D111" s="31">
        <v>0.12091988130563699</v>
      </c>
      <c r="E111" s="16" t="s">
        <v>191</v>
      </c>
    </row>
    <row r="112" spans="1:5" x14ac:dyDescent="0.3">
      <c r="A112" s="16">
        <v>111</v>
      </c>
      <c r="B112" s="17" t="s">
        <v>37</v>
      </c>
      <c r="C112" s="18" t="s">
        <v>33</v>
      </c>
      <c r="D112" s="31">
        <v>0.14988814317673299</v>
      </c>
      <c r="E112" s="16" t="s">
        <v>192</v>
      </c>
    </row>
    <row r="113" spans="1:5" x14ac:dyDescent="0.3">
      <c r="A113" s="13">
        <v>112</v>
      </c>
      <c r="B113" s="17" t="s">
        <v>33</v>
      </c>
      <c r="C113" s="18" t="s">
        <v>37</v>
      </c>
      <c r="D113" s="31">
        <v>0.37482517482517402</v>
      </c>
      <c r="E113" s="16" t="s">
        <v>193</v>
      </c>
    </row>
    <row r="114" spans="1:5" x14ac:dyDescent="0.3">
      <c r="A114" s="16">
        <v>113</v>
      </c>
      <c r="B114" s="17" t="s">
        <v>33</v>
      </c>
      <c r="C114" s="18" t="s">
        <v>38</v>
      </c>
      <c r="D114" s="31">
        <v>0.19999999999999901</v>
      </c>
      <c r="E114" s="16" t="s">
        <v>194</v>
      </c>
    </row>
    <row r="115" spans="1:5" x14ac:dyDescent="0.3">
      <c r="A115" s="16">
        <v>114</v>
      </c>
      <c r="B115" s="17" t="s">
        <v>38</v>
      </c>
      <c r="C115" s="18" t="s">
        <v>33</v>
      </c>
      <c r="D115" s="31">
        <v>0.11154446177847099</v>
      </c>
      <c r="E115" s="16" t="s">
        <v>195</v>
      </c>
    </row>
    <row r="116" spans="1:5" x14ac:dyDescent="0.3">
      <c r="A116" s="13">
        <v>115</v>
      </c>
      <c r="B116" s="17" t="s">
        <v>39</v>
      </c>
      <c r="C116" s="18" t="s">
        <v>33</v>
      </c>
      <c r="D116" s="31">
        <v>0.17232021709633599</v>
      </c>
      <c r="E116" s="16" t="s">
        <v>196</v>
      </c>
    </row>
    <row r="117" spans="1:5" x14ac:dyDescent="0.3">
      <c r="A117" s="16">
        <v>116</v>
      </c>
      <c r="B117" s="17" t="s">
        <v>33</v>
      </c>
      <c r="C117" s="18" t="s">
        <v>39</v>
      </c>
      <c r="D117" s="31">
        <v>0.17762237762237701</v>
      </c>
      <c r="E117" s="16" t="s">
        <v>197</v>
      </c>
    </row>
    <row r="118" spans="1:5" x14ac:dyDescent="0.3">
      <c r="A118" s="16">
        <v>117</v>
      </c>
      <c r="B118" s="17" t="s">
        <v>40</v>
      </c>
      <c r="C118" s="18" t="s">
        <v>33</v>
      </c>
      <c r="D118" s="31">
        <v>0.126644736842105</v>
      </c>
      <c r="E118" s="16" t="s">
        <v>198</v>
      </c>
    </row>
    <row r="119" spans="1:5" x14ac:dyDescent="0.3">
      <c r="A119" s="13">
        <v>118</v>
      </c>
      <c r="B119" s="17" t="s">
        <v>33</v>
      </c>
      <c r="C119" s="18" t="s">
        <v>40</v>
      </c>
      <c r="D119" s="31">
        <v>0.107692307692307</v>
      </c>
      <c r="E119" s="16" t="s">
        <v>199</v>
      </c>
    </row>
    <row r="120" spans="1:5" x14ac:dyDescent="0.3">
      <c r="A120" s="16">
        <v>119</v>
      </c>
      <c r="B120" s="17" t="s">
        <v>14</v>
      </c>
      <c r="C120" s="18" t="s">
        <v>33</v>
      </c>
      <c r="D120" s="31">
        <v>0.17206477732793499</v>
      </c>
      <c r="E120" s="16" t="s">
        <v>200</v>
      </c>
    </row>
    <row r="121" spans="1:5" x14ac:dyDescent="0.3">
      <c r="A121" s="16">
        <v>120</v>
      </c>
      <c r="B121" s="17" t="s">
        <v>33</v>
      </c>
      <c r="C121" s="18" t="s">
        <v>14</v>
      </c>
      <c r="D121" s="31">
        <v>0.11888111888111801</v>
      </c>
      <c r="E121" s="16" t="s">
        <v>201</v>
      </c>
    </row>
    <row r="122" spans="1:5" x14ac:dyDescent="0.3">
      <c r="A122" s="13">
        <v>121</v>
      </c>
      <c r="B122" s="17" t="s">
        <v>43</v>
      </c>
      <c r="C122" s="18" t="s">
        <v>34</v>
      </c>
      <c r="D122" s="31">
        <v>0.221848739495798</v>
      </c>
      <c r="E122" s="16" t="s">
        <v>202</v>
      </c>
    </row>
    <row r="123" spans="1:5" x14ac:dyDescent="0.3">
      <c r="A123" s="16">
        <v>122</v>
      </c>
      <c r="B123" s="17" t="s">
        <v>34</v>
      </c>
      <c r="C123" s="18" t="s">
        <v>43</v>
      </c>
      <c r="D123" s="31">
        <v>0.10740439381611</v>
      </c>
      <c r="E123" s="16" t="s">
        <v>203</v>
      </c>
    </row>
    <row r="124" spans="1:5" x14ac:dyDescent="0.3">
      <c r="A124" s="16">
        <v>123</v>
      </c>
      <c r="B124" s="17" t="s">
        <v>43</v>
      </c>
      <c r="C124" s="18" t="s">
        <v>36</v>
      </c>
      <c r="D124" s="31">
        <v>0.13949579831932701</v>
      </c>
      <c r="E124" s="16" t="s">
        <v>204</v>
      </c>
    </row>
    <row r="125" spans="1:5" x14ac:dyDescent="0.3">
      <c r="A125" s="13">
        <v>124</v>
      </c>
      <c r="B125" s="17" t="s">
        <v>43</v>
      </c>
      <c r="C125" s="18" t="s">
        <v>37</v>
      </c>
      <c r="D125" s="31">
        <v>0.215126050420168</v>
      </c>
      <c r="E125" s="16" t="s">
        <v>205</v>
      </c>
    </row>
    <row r="126" spans="1:5" x14ac:dyDescent="0.3">
      <c r="A126" s="16">
        <v>125</v>
      </c>
      <c r="B126" s="17" t="s">
        <v>43</v>
      </c>
      <c r="C126" s="18" t="s">
        <v>38</v>
      </c>
      <c r="D126" s="31">
        <v>0.20672268907562999</v>
      </c>
      <c r="E126" s="16" t="s">
        <v>206</v>
      </c>
    </row>
    <row r="127" spans="1:5" x14ac:dyDescent="0.3">
      <c r="A127" s="16">
        <v>126</v>
      </c>
      <c r="B127" s="17" t="s">
        <v>13</v>
      </c>
      <c r="C127" s="18" t="s">
        <v>34</v>
      </c>
      <c r="D127" s="31">
        <v>0.19337979094076599</v>
      </c>
      <c r="E127" s="16" t="s">
        <v>207</v>
      </c>
    </row>
    <row r="128" spans="1:5" x14ac:dyDescent="0.3">
      <c r="A128" s="13">
        <v>127</v>
      </c>
      <c r="B128" s="17" t="s">
        <v>54</v>
      </c>
      <c r="C128" s="18" t="s">
        <v>34</v>
      </c>
      <c r="D128" s="31">
        <v>0.24786324786324701</v>
      </c>
      <c r="E128" s="16" t="s">
        <v>208</v>
      </c>
    </row>
    <row r="129" spans="1:5" x14ac:dyDescent="0.3">
      <c r="A129" s="16">
        <v>128</v>
      </c>
      <c r="B129" s="17" t="s">
        <v>41</v>
      </c>
      <c r="C129" s="18" t="s">
        <v>34</v>
      </c>
      <c r="D129" s="31">
        <v>0.20467836257309899</v>
      </c>
      <c r="E129" s="16" t="s">
        <v>209</v>
      </c>
    </row>
    <row r="130" spans="1:5" x14ac:dyDescent="0.3">
      <c r="A130" s="16">
        <v>129</v>
      </c>
      <c r="B130" s="17" t="s">
        <v>45</v>
      </c>
      <c r="C130" s="18" t="s">
        <v>34</v>
      </c>
      <c r="D130" s="31">
        <v>0.23578947368420999</v>
      </c>
      <c r="E130" s="16" t="s">
        <v>210</v>
      </c>
    </row>
    <row r="131" spans="1:5" x14ac:dyDescent="0.3">
      <c r="A131" s="13">
        <v>130</v>
      </c>
      <c r="B131" s="17" t="s">
        <v>17</v>
      </c>
      <c r="C131" s="18" t="s">
        <v>34</v>
      </c>
      <c r="D131" s="31">
        <v>0.17759838546922299</v>
      </c>
      <c r="E131" s="16" t="s">
        <v>211</v>
      </c>
    </row>
    <row r="132" spans="1:5" x14ac:dyDescent="0.3">
      <c r="A132" s="16">
        <v>131</v>
      </c>
      <c r="B132" s="17" t="s">
        <v>34</v>
      </c>
      <c r="C132" s="18" t="s">
        <v>17</v>
      </c>
      <c r="D132" s="31">
        <v>0.14320585842148001</v>
      </c>
      <c r="E132" s="16" t="s">
        <v>212</v>
      </c>
    </row>
    <row r="133" spans="1:5" x14ac:dyDescent="0.3">
      <c r="A133" s="16">
        <v>132</v>
      </c>
      <c r="B133" s="17" t="s">
        <v>46</v>
      </c>
      <c r="C133" s="18" t="s">
        <v>34</v>
      </c>
      <c r="D133" s="31">
        <v>0.20501138952164</v>
      </c>
      <c r="E133" s="16" t="s">
        <v>213</v>
      </c>
    </row>
    <row r="134" spans="1:5" x14ac:dyDescent="0.3">
      <c r="A134" s="13">
        <v>133</v>
      </c>
      <c r="B134" s="17" t="s">
        <v>47</v>
      </c>
      <c r="C134" s="18" t="s">
        <v>34</v>
      </c>
      <c r="D134" s="31">
        <v>0.20052770448548801</v>
      </c>
      <c r="E134" s="16" t="s">
        <v>214</v>
      </c>
    </row>
    <row r="135" spans="1:5" x14ac:dyDescent="0.3">
      <c r="A135" s="16">
        <v>134</v>
      </c>
      <c r="B135" s="17" t="s">
        <v>55</v>
      </c>
      <c r="C135" s="18" t="s">
        <v>34</v>
      </c>
      <c r="D135" s="31">
        <v>0.12935323383084499</v>
      </c>
      <c r="E135" s="16" t="s">
        <v>215</v>
      </c>
    </row>
    <row r="136" spans="1:5" x14ac:dyDescent="0.3">
      <c r="A136" s="16">
        <v>135</v>
      </c>
      <c r="B136" s="17" t="s">
        <v>35</v>
      </c>
      <c r="C136" s="18" t="s">
        <v>34</v>
      </c>
      <c r="D136" s="31">
        <v>0.24794238683127501</v>
      </c>
      <c r="E136" s="16" t="s">
        <v>216</v>
      </c>
    </row>
    <row r="137" spans="1:5" x14ac:dyDescent="0.3">
      <c r="A137" s="13">
        <v>136</v>
      </c>
      <c r="B137" s="17" t="s">
        <v>34</v>
      </c>
      <c r="C137" s="18" t="s">
        <v>35</v>
      </c>
      <c r="D137" s="31">
        <v>0.19609438567941401</v>
      </c>
      <c r="E137" s="16" t="s">
        <v>217</v>
      </c>
    </row>
    <row r="138" spans="1:5" x14ac:dyDescent="0.3">
      <c r="A138" s="16">
        <v>137</v>
      </c>
      <c r="B138" s="17" t="s">
        <v>36</v>
      </c>
      <c r="C138" s="18" t="s">
        <v>34</v>
      </c>
      <c r="D138" s="31">
        <v>0.18471810089020699</v>
      </c>
      <c r="E138" s="16" t="s">
        <v>218</v>
      </c>
    </row>
    <row r="139" spans="1:5" x14ac:dyDescent="0.3">
      <c r="A139" s="16">
        <v>138</v>
      </c>
      <c r="B139" s="17" t="s">
        <v>34</v>
      </c>
      <c r="C139" s="18" t="s">
        <v>36</v>
      </c>
      <c r="D139" s="31">
        <v>0.20260374288038999</v>
      </c>
      <c r="E139" s="16" t="s">
        <v>219</v>
      </c>
    </row>
    <row r="140" spans="1:5" x14ac:dyDescent="0.3">
      <c r="A140" s="13">
        <v>139</v>
      </c>
      <c r="B140" s="17" t="s">
        <v>48</v>
      </c>
      <c r="C140" s="18" t="s">
        <v>34</v>
      </c>
      <c r="D140" s="31">
        <v>0.25078369905956099</v>
      </c>
      <c r="E140" s="16" t="s">
        <v>220</v>
      </c>
    </row>
    <row r="141" spans="1:5" x14ac:dyDescent="0.3">
      <c r="A141" s="16">
        <v>140</v>
      </c>
      <c r="B141" s="17" t="s">
        <v>50</v>
      </c>
      <c r="C141" s="18" t="s">
        <v>34</v>
      </c>
      <c r="D141" s="31">
        <v>0.24444444444444399</v>
      </c>
      <c r="E141" s="16" t="s">
        <v>221</v>
      </c>
    </row>
    <row r="142" spans="1:5" x14ac:dyDescent="0.3">
      <c r="A142" s="16">
        <v>141</v>
      </c>
      <c r="B142" s="17" t="s">
        <v>51</v>
      </c>
      <c r="C142" s="18" t="s">
        <v>34</v>
      </c>
      <c r="D142" s="31">
        <v>0.266318537859007</v>
      </c>
      <c r="E142" s="16" t="s">
        <v>222</v>
      </c>
    </row>
    <row r="143" spans="1:5" x14ac:dyDescent="0.3">
      <c r="A143" s="13">
        <v>142</v>
      </c>
      <c r="B143" s="17" t="s">
        <v>37</v>
      </c>
      <c r="C143" s="18" t="s">
        <v>34</v>
      </c>
      <c r="D143" s="31">
        <v>0.220917225950783</v>
      </c>
      <c r="E143" s="16" t="s">
        <v>223</v>
      </c>
    </row>
    <row r="144" spans="1:5" x14ac:dyDescent="0.3">
      <c r="A144" s="16">
        <v>143</v>
      </c>
      <c r="B144" s="17" t="s">
        <v>34</v>
      </c>
      <c r="C144" s="18" t="s">
        <v>37</v>
      </c>
      <c r="D144" s="31">
        <v>0.32139951179820903</v>
      </c>
      <c r="E144" s="16" t="s">
        <v>224</v>
      </c>
    </row>
    <row r="145" spans="1:5" x14ac:dyDescent="0.3">
      <c r="A145" s="16">
        <v>144</v>
      </c>
      <c r="B145" s="17" t="s">
        <v>52</v>
      </c>
      <c r="C145" s="18" t="s">
        <v>34</v>
      </c>
      <c r="D145" s="31">
        <v>0.20865139949109399</v>
      </c>
      <c r="E145" s="16" t="s">
        <v>225</v>
      </c>
    </row>
    <row r="146" spans="1:5" x14ac:dyDescent="0.3">
      <c r="A146" s="13">
        <v>145</v>
      </c>
      <c r="B146" s="17" t="s">
        <v>34</v>
      </c>
      <c r="C146" s="18" t="s">
        <v>38</v>
      </c>
      <c r="D146" s="31">
        <v>0.20992676973148899</v>
      </c>
      <c r="E146" s="16" t="s">
        <v>226</v>
      </c>
    </row>
    <row r="147" spans="1:5" x14ac:dyDescent="0.3">
      <c r="A147" s="16">
        <v>146</v>
      </c>
      <c r="B147" s="17" t="s">
        <v>38</v>
      </c>
      <c r="C147" s="18" t="s">
        <v>34</v>
      </c>
      <c r="D147" s="31">
        <v>0.20124804992199599</v>
      </c>
      <c r="E147" s="16" t="s">
        <v>227</v>
      </c>
    </row>
    <row r="148" spans="1:5" x14ac:dyDescent="0.3">
      <c r="A148" s="16">
        <v>147</v>
      </c>
      <c r="B148" s="17" t="s">
        <v>39</v>
      </c>
      <c r="C148" s="18" t="s">
        <v>34</v>
      </c>
      <c r="D148" s="31">
        <v>0.23473541383989099</v>
      </c>
      <c r="E148" s="16" t="s">
        <v>228</v>
      </c>
    </row>
    <row r="149" spans="1:5" x14ac:dyDescent="0.3">
      <c r="A149" s="13">
        <v>148</v>
      </c>
      <c r="B149" s="17" t="s">
        <v>34</v>
      </c>
      <c r="C149" s="18" t="s">
        <v>39</v>
      </c>
      <c r="D149" s="31">
        <v>0.14076484947111401</v>
      </c>
      <c r="E149" s="16" t="s">
        <v>229</v>
      </c>
    </row>
    <row r="150" spans="1:5" x14ac:dyDescent="0.3">
      <c r="A150" s="16">
        <v>149</v>
      </c>
      <c r="B150" s="17" t="s">
        <v>40</v>
      </c>
      <c r="C150" s="18" t="s">
        <v>34</v>
      </c>
      <c r="D150" s="31">
        <v>0.167763157894736</v>
      </c>
      <c r="E150" s="16" t="s">
        <v>230</v>
      </c>
    </row>
    <row r="151" spans="1:5" x14ac:dyDescent="0.3">
      <c r="A151" s="16">
        <v>150</v>
      </c>
      <c r="B151" s="17" t="s">
        <v>14</v>
      </c>
      <c r="C151" s="18" t="s">
        <v>34</v>
      </c>
      <c r="D151" s="31">
        <v>0.248987854251012</v>
      </c>
      <c r="E151" s="16" t="s">
        <v>231</v>
      </c>
    </row>
    <row r="152" spans="1:5" x14ac:dyDescent="0.3">
      <c r="A152" s="13">
        <v>151</v>
      </c>
      <c r="B152" s="17" t="s">
        <v>34</v>
      </c>
      <c r="C152" s="18" t="s">
        <v>14</v>
      </c>
      <c r="D152" s="31">
        <v>0.10008136696501201</v>
      </c>
      <c r="E152" s="16" t="s">
        <v>232</v>
      </c>
    </row>
    <row r="153" spans="1:5" x14ac:dyDescent="0.3">
      <c r="A153" s="16">
        <v>152</v>
      </c>
      <c r="B153" s="17" t="s">
        <v>42</v>
      </c>
      <c r="C153" s="18" t="s">
        <v>34</v>
      </c>
      <c r="D153" s="31">
        <v>0.181236673773987</v>
      </c>
      <c r="E153" s="16" t="s">
        <v>233</v>
      </c>
    </row>
    <row r="154" spans="1:5" x14ac:dyDescent="0.3">
      <c r="A154" s="16">
        <v>153</v>
      </c>
      <c r="B154" s="17" t="s">
        <v>44</v>
      </c>
      <c r="C154" s="18" t="s">
        <v>37</v>
      </c>
      <c r="D154" s="31">
        <v>0.31741573033707798</v>
      </c>
      <c r="E154" s="16" t="s">
        <v>234</v>
      </c>
    </row>
    <row r="155" spans="1:5" x14ac:dyDescent="0.3">
      <c r="A155" s="13">
        <v>154</v>
      </c>
      <c r="B155" s="17" t="s">
        <v>13</v>
      </c>
      <c r="C155" s="18" t="s">
        <v>35</v>
      </c>
      <c r="D155" s="31">
        <v>0.17247386759581801</v>
      </c>
      <c r="E155" s="16" t="s">
        <v>235</v>
      </c>
    </row>
    <row r="156" spans="1:5" x14ac:dyDescent="0.3">
      <c r="A156" s="16">
        <v>155</v>
      </c>
      <c r="B156" s="17" t="s">
        <v>35</v>
      </c>
      <c r="C156" s="18" t="s">
        <v>13</v>
      </c>
      <c r="D156" s="31">
        <v>0.101851851851851</v>
      </c>
      <c r="E156" s="16" t="s">
        <v>236</v>
      </c>
    </row>
    <row r="157" spans="1:5" x14ac:dyDescent="0.3">
      <c r="A157" s="16">
        <v>156</v>
      </c>
      <c r="B157" s="17" t="s">
        <v>13</v>
      </c>
      <c r="C157" s="18" t="s">
        <v>36</v>
      </c>
      <c r="D157" s="31">
        <v>0.219512195121951</v>
      </c>
      <c r="E157" s="16" t="s">
        <v>237</v>
      </c>
    </row>
    <row r="158" spans="1:5" x14ac:dyDescent="0.3">
      <c r="A158" s="13">
        <v>157</v>
      </c>
      <c r="B158" s="17" t="s">
        <v>13</v>
      </c>
      <c r="C158" s="18" t="s">
        <v>37</v>
      </c>
      <c r="D158" s="31">
        <v>0.31358885017421601</v>
      </c>
      <c r="E158" s="16" t="s">
        <v>238</v>
      </c>
    </row>
    <row r="159" spans="1:5" x14ac:dyDescent="0.3">
      <c r="A159" s="16">
        <v>158</v>
      </c>
      <c r="B159" s="17" t="s">
        <v>37</v>
      </c>
      <c r="C159" s="18" t="s">
        <v>13</v>
      </c>
      <c r="D159" s="31">
        <v>0.100671140939597</v>
      </c>
      <c r="E159" s="16" t="s">
        <v>239</v>
      </c>
    </row>
    <row r="160" spans="1:5" x14ac:dyDescent="0.3">
      <c r="A160" s="16">
        <v>159</v>
      </c>
      <c r="B160" s="17" t="s">
        <v>13</v>
      </c>
      <c r="C160" s="18" t="s">
        <v>38</v>
      </c>
      <c r="D160" s="31">
        <v>0.174216027874564</v>
      </c>
      <c r="E160" s="16" t="s">
        <v>240</v>
      </c>
    </row>
    <row r="161" spans="1:5" x14ac:dyDescent="0.3">
      <c r="A161" s="13">
        <v>160</v>
      </c>
      <c r="B161" s="17" t="s">
        <v>20</v>
      </c>
      <c r="C161" s="18" t="s">
        <v>37</v>
      </c>
      <c r="D161" s="31">
        <v>0.34799999999999998</v>
      </c>
      <c r="E161" s="16" t="s">
        <v>241</v>
      </c>
    </row>
    <row r="162" spans="1:5" x14ac:dyDescent="0.3">
      <c r="A162" s="16">
        <v>161</v>
      </c>
      <c r="B162" s="17" t="s">
        <v>41</v>
      </c>
      <c r="C162" s="18" t="s">
        <v>17</v>
      </c>
      <c r="D162" s="31">
        <v>0.17933723196880999</v>
      </c>
      <c r="E162" s="16" t="s">
        <v>242</v>
      </c>
    </row>
    <row r="163" spans="1:5" x14ac:dyDescent="0.3">
      <c r="A163" s="16">
        <v>162</v>
      </c>
      <c r="B163" s="17" t="s">
        <v>35</v>
      </c>
      <c r="C163" s="18" t="s">
        <v>41</v>
      </c>
      <c r="D163" s="31">
        <v>0.10802469135802401</v>
      </c>
      <c r="E163" s="16" t="s">
        <v>243</v>
      </c>
    </row>
    <row r="164" spans="1:5" x14ac:dyDescent="0.3">
      <c r="A164" s="13">
        <v>163</v>
      </c>
      <c r="B164" s="17" t="s">
        <v>41</v>
      </c>
      <c r="C164" s="18" t="s">
        <v>35</v>
      </c>
      <c r="D164" s="31">
        <v>0.20467836257309899</v>
      </c>
      <c r="E164" s="16" t="s">
        <v>244</v>
      </c>
    </row>
    <row r="165" spans="1:5" x14ac:dyDescent="0.3">
      <c r="A165" s="16">
        <v>164</v>
      </c>
      <c r="B165" s="17" t="s">
        <v>41</v>
      </c>
      <c r="C165" s="18" t="s">
        <v>36</v>
      </c>
      <c r="D165" s="31">
        <v>0.17933723196880999</v>
      </c>
      <c r="E165" s="16" t="s">
        <v>245</v>
      </c>
    </row>
    <row r="166" spans="1:5" x14ac:dyDescent="0.3">
      <c r="A166" s="16">
        <v>165</v>
      </c>
      <c r="B166" s="17" t="s">
        <v>41</v>
      </c>
      <c r="C166" s="18" t="s">
        <v>37</v>
      </c>
      <c r="D166" s="31">
        <v>0.35672514619883</v>
      </c>
      <c r="E166" s="16" t="s">
        <v>246</v>
      </c>
    </row>
    <row r="167" spans="1:5" x14ac:dyDescent="0.3">
      <c r="A167" s="13">
        <v>166</v>
      </c>
      <c r="B167" s="17" t="s">
        <v>37</v>
      </c>
      <c r="C167" s="18" t="s">
        <v>41</v>
      </c>
      <c r="D167" s="31">
        <v>0.10234899328859</v>
      </c>
      <c r="E167" s="16" t="s">
        <v>247</v>
      </c>
    </row>
    <row r="168" spans="1:5" x14ac:dyDescent="0.3">
      <c r="A168" s="16">
        <v>167</v>
      </c>
      <c r="B168" s="17" t="s">
        <v>41</v>
      </c>
      <c r="C168" s="18" t="s">
        <v>38</v>
      </c>
      <c r="D168" s="31">
        <v>0.175438596491228</v>
      </c>
      <c r="E168" s="16" t="s">
        <v>248</v>
      </c>
    </row>
    <row r="169" spans="1:5" x14ac:dyDescent="0.3">
      <c r="A169" s="16">
        <v>168</v>
      </c>
      <c r="B169" s="17" t="s">
        <v>39</v>
      </c>
      <c r="C169" s="18" t="s">
        <v>41</v>
      </c>
      <c r="D169" s="31">
        <v>0.119402985074626</v>
      </c>
      <c r="E169" s="16" t="s">
        <v>249</v>
      </c>
    </row>
    <row r="170" spans="1:5" x14ac:dyDescent="0.3">
      <c r="A170" s="13">
        <v>169</v>
      </c>
      <c r="B170" s="17" t="s">
        <v>41</v>
      </c>
      <c r="C170" s="18" t="s">
        <v>39</v>
      </c>
      <c r="D170" s="31">
        <v>0.17153996101364499</v>
      </c>
      <c r="E170" s="16" t="s">
        <v>250</v>
      </c>
    </row>
    <row r="171" spans="1:5" x14ac:dyDescent="0.3">
      <c r="A171" s="16">
        <v>170</v>
      </c>
      <c r="B171" s="17" t="s">
        <v>45</v>
      </c>
      <c r="C171" s="18" t="s">
        <v>17</v>
      </c>
      <c r="D171" s="31">
        <v>0.176842105263157</v>
      </c>
      <c r="E171" s="16" t="s">
        <v>251</v>
      </c>
    </row>
    <row r="172" spans="1:5" x14ac:dyDescent="0.3">
      <c r="A172" s="16">
        <v>171</v>
      </c>
      <c r="B172" s="17" t="s">
        <v>35</v>
      </c>
      <c r="C172" s="18" t="s">
        <v>45</v>
      </c>
      <c r="D172" s="31">
        <v>0.110082304526748</v>
      </c>
      <c r="E172" s="16" t="s">
        <v>252</v>
      </c>
    </row>
    <row r="173" spans="1:5" x14ac:dyDescent="0.3">
      <c r="A173" s="13">
        <v>172</v>
      </c>
      <c r="B173" s="17" t="s">
        <v>45</v>
      </c>
      <c r="C173" s="18" t="s">
        <v>35</v>
      </c>
      <c r="D173" s="31">
        <v>0.225263157894736</v>
      </c>
      <c r="E173" s="16" t="s">
        <v>253</v>
      </c>
    </row>
    <row r="174" spans="1:5" x14ac:dyDescent="0.3">
      <c r="A174" s="16">
        <v>173</v>
      </c>
      <c r="B174" s="17" t="s">
        <v>45</v>
      </c>
      <c r="C174" s="18" t="s">
        <v>36</v>
      </c>
      <c r="D174" s="31">
        <v>0.174736842105263</v>
      </c>
      <c r="E174" s="16" t="s">
        <v>254</v>
      </c>
    </row>
    <row r="175" spans="1:5" x14ac:dyDescent="0.3">
      <c r="A175" s="16">
        <v>174</v>
      </c>
      <c r="B175" s="17" t="s">
        <v>45</v>
      </c>
      <c r="C175" s="18" t="s">
        <v>37</v>
      </c>
      <c r="D175" s="31">
        <v>0.32</v>
      </c>
      <c r="E175" s="16" t="s">
        <v>255</v>
      </c>
    </row>
    <row r="176" spans="1:5" x14ac:dyDescent="0.3">
      <c r="A176" s="13">
        <v>175</v>
      </c>
      <c r="B176" s="17" t="s">
        <v>45</v>
      </c>
      <c r="C176" s="18" t="s">
        <v>38</v>
      </c>
      <c r="D176" s="31">
        <v>0.229473684210526</v>
      </c>
      <c r="E176" s="16" t="s">
        <v>256</v>
      </c>
    </row>
    <row r="177" spans="1:5" x14ac:dyDescent="0.3">
      <c r="A177" s="16">
        <v>176</v>
      </c>
      <c r="B177" s="17" t="s">
        <v>55</v>
      </c>
      <c r="C177" s="18" t="s">
        <v>17</v>
      </c>
      <c r="D177" s="31">
        <v>0.14925373134328301</v>
      </c>
      <c r="E177" s="16" t="s">
        <v>257</v>
      </c>
    </row>
    <row r="178" spans="1:5" x14ac:dyDescent="0.3">
      <c r="A178" s="16">
        <v>177</v>
      </c>
      <c r="B178" s="17" t="s">
        <v>17</v>
      </c>
      <c r="C178" s="18" t="s">
        <v>35</v>
      </c>
      <c r="D178" s="31">
        <v>0.13319878910191699</v>
      </c>
      <c r="E178" s="16" t="s">
        <v>258</v>
      </c>
    </row>
    <row r="179" spans="1:5" x14ac:dyDescent="0.3">
      <c r="A179" s="13">
        <v>178</v>
      </c>
      <c r="B179" s="17" t="s">
        <v>35</v>
      </c>
      <c r="C179" s="18" t="s">
        <v>17</v>
      </c>
      <c r="D179" s="31">
        <v>0.13580246913580199</v>
      </c>
      <c r="E179" s="16" t="s">
        <v>259</v>
      </c>
    </row>
    <row r="180" spans="1:5" x14ac:dyDescent="0.3">
      <c r="A180" s="16">
        <v>179</v>
      </c>
      <c r="B180" s="17" t="s">
        <v>17</v>
      </c>
      <c r="C180" s="18" t="s">
        <v>36</v>
      </c>
      <c r="D180" s="31">
        <v>0.19273461150353099</v>
      </c>
      <c r="E180" s="16" t="s">
        <v>260</v>
      </c>
    </row>
    <row r="181" spans="1:5" x14ac:dyDescent="0.3">
      <c r="A181" s="16">
        <v>180</v>
      </c>
      <c r="B181" s="17" t="s">
        <v>36</v>
      </c>
      <c r="C181" s="18" t="s">
        <v>17</v>
      </c>
      <c r="D181" s="31">
        <v>0.14169139465875299</v>
      </c>
      <c r="E181" s="16" t="s">
        <v>261</v>
      </c>
    </row>
    <row r="182" spans="1:5" x14ac:dyDescent="0.3">
      <c r="A182" s="13">
        <v>181</v>
      </c>
      <c r="B182" s="17" t="s">
        <v>50</v>
      </c>
      <c r="C182" s="18" t="s">
        <v>17</v>
      </c>
      <c r="D182" s="31">
        <v>0.197777777777777</v>
      </c>
      <c r="E182" s="16" t="s">
        <v>262</v>
      </c>
    </row>
    <row r="183" spans="1:5" x14ac:dyDescent="0.3">
      <c r="A183" s="16">
        <v>182</v>
      </c>
      <c r="B183" s="17" t="s">
        <v>17</v>
      </c>
      <c r="C183" s="18" t="s">
        <v>37</v>
      </c>
      <c r="D183" s="31">
        <v>0.23511604439959599</v>
      </c>
      <c r="E183" s="16" t="s">
        <v>263</v>
      </c>
    </row>
    <row r="184" spans="1:5" x14ac:dyDescent="0.3">
      <c r="A184" s="16">
        <v>183</v>
      </c>
      <c r="B184" s="17" t="s">
        <v>37</v>
      </c>
      <c r="C184" s="18" t="s">
        <v>17</v>
      </c>
      <c r="D184" s="31">
        <v>0.13031319910514499</v>
      </c>
      <c r="E184" s="16" t="s">
        <v>264</v>
      </c>
    </row>
    <row r="185" spans="1:5" x14ac:dyDescent="0.3">
      <c r="A185" s="13">
        <v>184</v>
      </c>
      <c r="B185" s="17" t="s">
        <v>17</v>
      </c>
      <c r="C185" s="18" t="s">
        <v>38</v>
      </c>
      <c r="D185" s="31">
        <v>0.215943491422805</v>
      </c>
      <c r="E185" s="16" t="s">
        <v>265</v>
      </c>
    </row>
    <row r="186" spans="1:5" x14ac:dyDescent="0.3">
      <c r="A186" s="16">
        <v>185</v>
      </c>
      <c r="B186" s="17" t="s">
        <v>38</v>
      </c>
      <c r="C186" s="18" t="s">
        <v>17</v>
      </c>
      <c r="D186" s="31">
        <v>0.166926677067082</v>
      </c>
      <c r="E186" s="16" t="s">
        <v>266</v>
      </c>
    </row>
    <row r="187" spans="1:5" x14ac:dyDescent="0.3">
      <c r="A187" s="16">
        <v>186</v>
      </c>
      <c r="B187" s="17" t="s">
        <v>17</v>
      </c>
      <c r="C187" s="18" t="s">
        <v>39</v>
      </c>
      <c r="D187" s="31">
        <v>0.112008072653884</v>
      </c>
      <c r="E187" s="16" t="s">
        <v>267</v>
      </c>
    </row>
    <row r="188" spans="1:5" x14ac:dyDescent="0.3">
      <c r="A188" s="13">
        <v>187</v>
      </c>
      <c r="B188" s="17" t="s">
        <v>39</v>
      </c>
      <c r="C188" s="18" t="s">
        <v>17</v>
      </c>
      <c r="D188" s="31">
        <v>0.15061058344640399</v>
      </c>
      <c r="E188" s="16" t="s">
        <v>268</v>
      </c>
    </row>
    <row r="189" spans="1:5" x14ac:dyDescent="0.3">
      <c r="A189" s="16">
        <v>188</v>
      </c>
      <c r="B189" s="17" t="s">
        <v>17</v>
      </c>
      <c r="C189" s="18" t="s">
        <v>40</v>
      </c>
      <c r="D189" s="31">
        <v>0.106962663975782</v>
      </c>
      <c r="E189" s="16" t="s">
        <v>269</v>
      </c>
    </row>
    <row r="190" spans="1:5" x14ac:dyDescent="0.3">
      <c r="A190" s="16">
        <v>189</v>
      </c>
      <c r="B190" s="17" t="s">
        <v>40</v>
      </c>
      <c r="C190" s="18" t="s">
        <v>17</v>
      </c>
      <c r="D190" s="31">
        <v>0.17434210526315699</v>
      </c>
      <c r="E190" s="16" t="s">
        <v>270</v>
      </c>
    </row>
    <row r="191" spans="1:5" x14ac:dyDescent="0.3">
      <c r="A191" s="13">
        <v>190</v>
      </c>
      <c r="B191" s="17" t="s">
        <v>42</v>
      </c>
      <c r="C191" s="18" t="s">
        <v>17</v>
      </c>
      <c r="D191" s="31">
        <v>0.18976545842217399</v>
      </c>
      <c r="E191" s="16" t="s">
        <v>271</v>
      </c>
    </row>
    <row r="192" spans="1:5" x14ac:dyDescent="0.3">
      <c r="A192" s="16">
        <v>191</v>
      </c>
      <c r="B192" s="17" t="s">
        <v>46</v>
      </c>
      <c r="C192" s="18" t="s">
        <v>35</v>
      </c>
      <c r="D192" s="31">
        <v>0.202733485193621</v>
      </c>
      <c r="E192" s="16" t="s">
        <v>272</v>
      </c>
    </row>
    <row r="193" spans="1:5" x14ac:dyDescent="0.3">
      <c r="A193" s="16">
        <v>192</v>
      </c>
      <c r="B193" s="17" t="s">
        <v>46</v>
      </c>
      <c r="C193" s="18" t="s">
        <v>36</v>
      </c>
      <c r="D193" s="31">
        <v>0.18678815489749401</v>
      </c>
      <c r="E193" s="16" t="s">
        <v>273</v>
      </c>
    </row>
    <row r="194" spans="1:5" x14ac:dyDescent="0.3">
      <c r="A194" s="13">
        <v>193</v>
      </c>
      <c r="B194" s="17" t="s">
        <v>46</v>
      </c>
      <c r="C194" s="18" t="s">
        <v>37</v>
      </c>
      <c r="D194" s="31">
        <v>0.34396355353075098</v>
      </c>
      <c r="E194" s="16" t="s">
        <v>274</v>
      </c>
    </row>
    <row r="195" spans="1:5" x14ac:dyDescent="0.3">
      <c r="A195" s="16">
        <v>194</v>
      </c>
      <c r="B195" s="17" t="s">
        <v>46</v>
      </c>
      <c r="C195" s="18" t="s">
        <v>38</v>
      </c>
      <c r="D195" s="31">
        <v>0.17995444191343901</v>
      </c>
      <c r="E195" s="16" t="s">
        <v>275</v>
      </c>
    </row>
    <row r="196" spans="1:5" x14ac:dyDescent="0.3">
      <c r="A196" s="16">
        <v>195</v>
      </c>
      <c r="B196" s="17" t="s">
        <v>47</v>
      </c>
      <c r="C196" s="18" t="s">
        <v>35</v>
      </c>
      <c r="D196" s="31">
        <v>0.30079155672823199</v>
      </c>
      <c r="E196" s="16" t="s">
        <v>276</v>
      </c>
    </row>
    <row r="197" spans="1:5" x14ac:dyDescent="0.3">
      <c r="A197" s="13">
        <v>196</v>
      </c>
      <c r="B197" s="17" t="s">
        <v>35</v>
      </c>
      <c r="C197" s="18" t="s">
        <v>47</v>
      </c>
      <c r="D197" s="31">
        <v>0.117283950617283</v>
      </c>
      <c r="E197" s="16" t="s">
        <v>277</v>
      </c>
    </row>
    <row r="198" spans="1:5" x14ac:dyDescent="0.3">
      <c r="A198" s="16">
        <v>197</v>
      </c>
      <c r="B198" s="17" t="s">
        <v>47</v>
      </c>
      <c r="C198" s="18" t="s">
        <v>37</v>
      </c>
      <c r="D198" s="31">
        <v>0.45646437994722899</v>
      </c>
      <c r="E198" s="16" t="s">
        <v>278</v>
      </c>
    </row>
    <row r="199" spans="1:5" x14ac:dyDescent="0.3">
      <c r="A199" s="16">
        <v>198</v>
      </c>
      <c r="B199" s="17" t="s">
        <v>55</v>
      </c>
      <c r="C199" s="18" t="s">
        <v>36</v>
      </c>
      <c r="D199" s="31">
        <v>0.13101160862354799</v>
      </c>
      <c r="E199" s="16" t="s">
        <v>279</v>
      </c>
    </row>
    <row r="200" spans="1:5" x14ac:dyDescent="0.3">
      <c r="A200" s="13">
        <v>199</v>
      </c>
      <c r="B200" s="17" t="s">
        <v>55</v>
      </c>
      <c r="C200" s="18" t="s">
        <v>38</v>
      </c>
      <c r="D200" s="31">
        <v>0.165837479270315</v>
      </c>
      <c r="E200" s="16" t="s">
        <v>280</v>
      </c>
    </row>
    <row r="201" spans="1:5" x14ac:dyDescent="0.3">
      <c r="A201" s="16">
        <v>200</v>
      </c>
      <c r="B201" s="17" t="s">
        <v>35</v>
      </c>
      <c r="C201" s="18" t="s">
        <v>36</v>
      </c>
      <c r="D201" s="31">
        <v>0.23765432098765399</v>
      </c>
      <c r="E201" s="16" t="s">
        <v>281</v>
      </c>
    </row>
    <row r="202" spans="1:5" x14ac:dyDescent="0.3">
      <c r="A202" s="16">
        <v>201</v>
      </c>
      <c r="B202" s="17" t="s">
        <v>36</v>
      </c>
      <c r="C202" s="18" t="s">
        <v>35</v>
      </c>
      <c r="D202" s="31">
        <v>0.171364985163204</v>
      </c>
      <c r="E202" s="16" t="s">
        <v>282</v>
      </c>
    </row>
    <row r="203" spans="1:5" x14ac:dyDescent="0.3">
      <c r="A203" s="13">
        <v>202</v>
      </c>
      <c r="B203" s="17" t="s">
        <v>50</v>
      </c>
      <c r="C203" s="18" t="s">
        <v>35</v>
      </c>
      <c r="D203" s="31">
        <v>0.24666666666666601</v>
      </c>
      <c r="E203" s="16" t="s">
        <v>283</v>
      </c>
    </row>
    <row r="204" spans="1:5" x14ac:dyDescent="0.3">
      <c r="A204" s="16">
        <v>203</v>
      </c>
      <c r="B204" s="17" t="s">
        <v>35</v>
      </c>
      <c r="C204" s="18" t="s">
        <v>50</v>
      </c>
      <c r="D204" s="31">
        <v>0.114197530864197</v>
      </c>
      <c r="E204" s="16" t="s">
        <v>284</v>
      </c>
    </row>
    <row r="205" spans="1:5" x14ac:dyDescent="0.3">
      <c r="A205" s="16">
        <v>204</v>
      </c>
      <c r="B205" s="17" t="s">
        <v>51</v>
      </c>
      <c r="C205" s="18" t="s">
        <v>35</v>
      </c>
      <c r="D205" s="31">
        <v>0.22454308093994699</v>
      </c>
      <c r="E205" s="16" t="s">
        <v>285</v>
      </c>
    </row>
    <row r="206" spans="1:5" x14ac:dyDescent="0.3">
      <c r="A206" s="13">
        <v>205</v>
      </c>
      <c r="B206" s="17" t="s">
        <v>35</v>
      </c>
      <c r="C206" s="18" t="s">
        <v>37</v>
      </c>
      <c r="D206" s="31">
        <v>0.37037037037037002</v>
      </c>
      <c r="E206" s="16" t="s">
        <v>286</v>
      </c>
    </row>
    <row r="207" spans="1:5" x14ac:dyDescent="0.3">
      <c r="A207" s="16">
        <v>206</v>
      </c>
      <c r="B207" s="17" t="s">
        <v>37</v>
      </c>
      <c r="C207" s="18" t="s">
        <v>35</v>
      </c>
      <c r="D207" s="31">
        <v>0.20134228187919401</v>
      </c>
      <c r="E207" s="16" t="s">
        <v>287</v>
      </c>
    </row>
    <row r="208" spans="1:5" x14ac:dyDescent="0.3">
      <c r="A208" s="16">
        <v>207</v>
      </c>
      <c r="B208" s="17" t="s">
        <v>35</v>
      </c>
      <c r="C208" s="18" t="s">
        <v>38</v>
      </c>
      <c r="D208" s="31">
        <v>0.18312757201645999</v>
      </c>
      <c r="E208" s="16" t="s">
        <v>288</v>
      </c>
    </row>
    <row r="209" spans="1:5" x14ac:dyDescent="0.3">
      <c r="A209" s="13">
        <v>208</v>
      </c>
      <c r="B209" s="17" t="s">
        <v>38</v>
      </c>
      <c r="C209" s="18" t="s">
        <v>35</v>
      </c>
      <c r="D209" s="31">
        <v>0.138845553822152</v>
      </c>
      <c r="E209" s="16" t="s">
        <v>289</v>
      </c>
    </row>
    <row r="210" spans="1:5" x14ac:dyDescent="0.3">
      <c r="A210" s="16">
        <v>209</v>
      </c>
      <c r="B210" s="17" t="s">
        <v>39</v>
      </c>
      <c r="C210" s="18" t="s">
        <v>35</v>
      </c>
      <c r="D210" s="31">
        <v>0.22388059701492499</v>
      </c>
      <c r="E210" s="16" t="s">
        <v>290</v>
      </c>
    </row>
    <row r="211" spans="1:5" x14ac:dyDescent="0.3">
      <c r="A211" s="16">
        <v>210</v>
      </c>
      <c r="B211" s="17" t="s">
        <v>35</v>
      </c>
      <c r="C211" s="18" t="s">
        <v>39</v>
      </c>
      <c r="D211" s="31">
        <v>0.16975308641975301</v>
      </c>
      <c r="E211" s="16" t="s">
        <v>291</v>
      </c>
    </row>
    <row r="212" spans="1:5" x14ac:dyDescent="0.3">
      <c r="A212" s="13">
        <v>211</v>
      </c>
      <c r="B212" s="17" t="s">
        <v>40</v>
      </c>
      <c r="C212" s="18" t="s">
        <v>35</v>
      </c>
      <c r="D212" s="31">
        <v>0.16447368421052599</v>
      </c>
      <c r="E212" s="16" t="s">
        <v>292</v>
      </c>
    </row>
    <row r="213" spans="1:5" x14ac:dyDescent="0.3">
      <c r="A213" s="16">
        <v>212</v>
      </c>
      <c r="B213" s="17" t="s">
        <v>35</v>
      </c>
      <c r="C213" s="18" t="s">
        <v>40</v>
      </c>
      <c r="D213" s="31">
        <v>0.102880658436214</v>
      </c>
      <c r="E213" s="16" t="s">
        <v>293</v>
      </c>
    </row>
    <row r="214" spans="1:5" x14ac:dyDescent="0.3">
      <c r="A214" s="16">
        <v>213</v>
      </c>
      <c r="B214" s="17" t="s">
        <v>35</v>
      </c>
      <c r="C214" s="18" t="s">
        <v>14</v>
      </c>
      <c r="D214" s="31">
        <v>0.131687242798353</v>
      </c>
      <c r="E214" s="16" t="s">
        <v>294</v>
      </c>
    </row>
    <row r="215" spans="1:5" x14ac:dyDescent="0.3">
      <c r="A215" s="13">
        <v>214</v>
      </c>
      <c r="B215" s="17" t="s">
        <v>14</v>
      </c>
      <c r="C215" s="18" t="s">
        <v>35</v>
      </c>
      <c r="D215" s="31">
        <v>0.25910931174089002</v>
      </c>
      <c r="E215" s="16" t="s">
        <v>295</v>
      </c>
    </row>
    <row r="216" spans="1:5" x14ac:dyDescent="0.3">
      <c r="A216" s="16">
        <v>215</v>
      </c>
      <c r="B216" s="17" t="s">
        <v>42</v>
      </c>
      <c r="C216" s="18" t="s">
        <v>35</v>
      </c>
      <c r="D216" s="31">
        <v>0.181236673773987</v>
      </c>
      <c r="E216" s="16" t="s">
        <v>296</v>
      </c>
    </row>
    <row r="217" spans="1:5" x14ac:dyDescent="0.3">
      <c r="A217" s="16">
        <v>216</v>
      </c>
      <c r="B217" s="17" t="s">
        <v>50</v>
      </c>
      <c r="C217" s="18" t="s">
        <v>36</v>
      </c>
      <c r="D217" s="31">
        <v>0.24</v>
      </c>
      <c r="E217" s="16" t="s">
        <v>297</v>
      </c>
    </row>
    <row r="218" spans="1:5" x14ac:dyDescent="0.3">
      <c r="A218" s="13">
        <v>217</v>
      </c>
      <c r="B218" s="17" t="s">
        <v>51</v>
      </c>
      <c r="C218" s="18" t="s">
        <v>36</v>
      </c>
      <c r="D218" s="31">
        <v>0.22976501305482999</v>
      </c>
      <c r="E218" s="16" t="s">
        <v>298</v>
      </c>
    </row>
    <row r="219" spans="1:5" x14ac:dyDescent="0.3">
      <c r="A219" s="16">
        <v>218</v>
      </c>
      <c r="B219" s="17" t="s">
        <v>37</v>
      </c>
      <c r="C219" s="18" t="s">
        <v>36</v>
      </c>
      <c r="D219" s="31">
        <v>0.213646532438478</v>
      </c>
      <c r="E219" s="16" t="s">
        <v>299</v>
      </c>
    </row>
    <row r="220" spans="1:5" x14ac:dyDescent="0.3">
      <c r="A220" s="16">
        <v>219</v>
      </c>
      <c r="B220" s="17" t="s">
        <v>36</v>
      </c>
      <c r="C220" s="18" t="s">
        <v>37</v>
      </c>
      <c r="D220" s="31">
        <v>0.28338278931750699</v>
      </c>
      <c r="E220" s="16" t="s">
        <v>300</v>
      </c>
    </row>
    <row r="221" spans="1:5" x14ac:dyDescent="0.3">
      <c r="A221" s="13">
        <v>220</v>
      </c>
      <c r="B221" s="17" t="s">
        <v>36</v>
      </c>
      <c r="C221" s="18" t="s">
        <v>38</v>
      </c>
      <c r="D221" s="31">
        <v>0.202522255192878</v>
      </c>
      <c r="E221" s="16" t="s">
        <v>301</v>
      </c>
    </row>
    <row r="222" spans="1:5" x14ac:dyDescent="0.3">
      <c r="A222" s="16">
        <v>221</v>
      </c>
      <c r="B222" s="17" t="s">
        <v>38</v>
      </c>
      <c r="C222" s="18" t="s">
        <v>36</v>
      </c>
      <c r="D222" s="31">
        <v>0.21294851794071701</v>
      </c>
      <c r="E222" s="16" t="s">
        <v>302</v>
      </c>
    </row>
    <row r="223" spans="1:5" x14ac:dyDescent="0.3">
      <c r="A223" s="16">
        <v>222</v>
      </c>
      <c r="B223" s="17" t="s">
        <v>39</v>
      </c>
      <c r="C223" s="18" t="s">
        <v>36</v>
      </c>
      <c r="D223" s="31">
        <v>0.20352781546811299</v>
      </c>
      <c r="E223" s="16" t="s">
        <v>303</v>
      </c>
    </row>
    <row r="224" spans="1:5" x14ac:dyDescent="0.3">
      <c r="A224" s="13">
        <v>223</v>
      </c>
      <c r="B224" s="17" t="s">
        <v>36</v>
      </c>
      <c r="C224" s="18" t="s">
        <v>39</v>
      </c>
      <c r="D224" s="31">
        <v>0.111275964391691</v>
      </c>
      <c r="E224" s="16" t="s">
        <v>304</v>
      </c>
    </row>
    <row r="225" spans="1:5" x14ac:dyDescent="0.3">
      <c r="A225" s="16">
        <v>224</v>
      </c>
      <c r="B225" s="17" t="s">
        <v>40</v>
      </c>
      <c r="C225" s="18" t="s">
        <v>36</v>
      </c>
      <c r="D225" s="31">
        <v>0.23519736842105199</v>
      </c>
      <c r="E225" s="16" t="s">
        <v>305</v>
      </c>
    </row>
    <row r="226" spans="1:5" x14ac:dyDescent="0.3">
      <c r="A226" s="16">
        <v>225</v>
      </c>
      <c r="B226" s="17" t="s">
        <v>36</v>
      </c>
      <c r="C226" s="18" t="s">
        <v>40</v>
      </c>
      <c r="D226" s="31">
        <v>0.106083086053412</v>
      </c>
      <c r="E226" s="16" t="s">
        <v>306</v>
      </c>
    </row>
    <row r="227" spans="1:5" x14ac:dyDescent="0.3">
      <c r="A227" s="13">
        <v>226</v>
      </c>
      <c r="B227" s="17" t="s">
        <v>53</v>
      </c>
      <c r="C227" s="18" t="s">
        <v>36</v>
      </c>
      <c r="D227" s="31">
        <v>0.25336927223719602</v>
      </c>
      <c r="E227" s="16" t="s">
        <v>307</v>
      </c>
    </row>
    <row r="228" spans="1:5" x14ac:dyDescent="0.3">
      <c r="A228" s="16">
        <v>227</v>
      </c>
      <c r="B228" s="17" t="s">
        <v>14</v>
      </c>
      <c r="C228" s="18" t="s">
        <v>36</v>
      </c>
      <c r="D228" s="31">
        <v>0.18218623481781299</v>
      </c>
      <c r="E228" s="16" t="s">
        <v>308</v>
      </c>
    </row>
    <row r="229" spans="1:5" x14ac:dyDescent="0.3">
      <c r="A229" s="16">
        <v>228</v>
      </c>
      <c r="B229" s="17" t="s">
        <v>36</v>
      </c>
      <c r="C229" s="18" t="s">
        <v>42</v>
      </c>
      <c r="D229" s="31">
        <v>0.10830860534124601</v>
      </c>
      <c r="E229" s="16" t="s">
        <v>309</v>
      </c>
    </row>
    <row r="230" spans="1:5" x14ac:dyDescent="0.3">
      <c r="A230" s="13">
        <v>229</v>
      </c>
      <c r="B230" s="17" t="s">
        <v>42</v>
      </c>
      <c r="C230" s="18" t="s">
        <v>36</v>
      </c>
      <c r="D230" s="31">
        <v>0.31130063965884802</v>
      </c>
      <c r="E230" s="16" t="s">
        <v>310</v>
      </c>
    </row>
    <row r="231" spans="1:5" x14ac:dyDescent="0.3">
      <c r="A231" s="16">
        <v>230</v>
      </c>
      <c r="B231" s="17" t="s">
        <v>48</v>
      </c>
      <c r="C231" s="18" t="s">
        <v>37</v>
      </c>
      <c r="D231" s="31">
        <v>0.40125391849529701</v>
      </c>
      <c r="E231" s="16" t="s">
        <v>311</v>
      </c>
    </row>
    <row r="232" spans="1:5" x14ac:dyDescent="0.3">
      <c r="A232" s="16">
        <v>231</v>
      </c>
      <c r="B232" s="17" t="s">
        <v>56</v>
      </c>
      <c r="C232" s="18" t="s">
        <v>37</v>
      </c>
      <c r="D232" s="31">
        <v>0.30959752321981399</v>
      </c>
      <c r="E232" s="16" t="s">
        <v>312</v>
      </c>
    </row>
    <row r="233" spans="1:5" x14ac:dyDescent="0.3">
      <c r="A233" s="13">
        <v>232</v>
      </c>
      <c r="B233" s="17" t="s">
        <v>49</v>
      </c>
      <c r="C233" s="18" t="s">
        <v>37</v>
      </c>
      <c r="D233" s="31">
        <v>0.38862559241706102</v>
      </c>
      <c r="E233" s="16" t="s">
        <v>313</v>
      </c>
    </row>
    <row r="234" spans="1:5" x14ac:dyDescent="0.3">
      <c r="A234" s="16">
        <v>233</v>
      </c>
      <c r="B234" s="17" t="s">
        <v>50</v>
      </c>
      <c r="C234" s="18" t="s">
        <v>37</v>
      </c>
      <c r="D234" s="31">
        <v>0.38</v>
      </c>
      <c r="E234" s="16" t="s">
        <v>314</v>
      </c>
    </row>
    <row r="235" spans="1:5" x14ac:dyDescent="0.3">
      <c r="A235" s="16">
        <v>234</v>
      </c>
      <c r="B235" s="17" t="s">
        <v>50</v>
      </c>
      <c r="C235" s="18" t="s">
        <v>38</v>
      </c>
      <c r="D235" s="31">
        <v>0.18444444444444399</v>
      </c>
      <c r="E235" s="16" t="s">
        <v>315</v>
      </c>
    </row>
    <row r="236" spans="1:5" x14ac:dyDescent="0.3">
      <c r="A236" s="13">
        <v>235</v>
      </c>
      <c r="B236" s="17" t="s">
        <v>51</v>
      </c>
      <c r="C236" s="18" t="s">
        <v>37</v>
      </c>
      <c r="D236" s="31">
        <v>0.39425587467362899</v>
      </c>
      <c r="E236" s="16" t="s">
        <v>316</v>
      </c>
    </row>
    <row r="237" spans="1:5" x14ac:dyDescent="0.3">
      <c r="A237" s="16">
        <v>236</v>
      </c>
      <c r="B237" s="17" t="s">
        <v>52</v>
      </c>
      <c r="C237" s="18" t="s">
        <v>37</v>
      </c>
      <c r="D237" s="31">
        <v>0.33333333333333298</v>
      </c>
      <c r="E237" s="16" t="s">
        <v>317</v>
      </c>
    </row>
    <row r="238" spans="1:5" x14ac:dyDescent="0.3">
      <c r="A238" s="16">
        <v>237</v>
      </c>
      <c r="B238" s="17" t="s">
        <v>37</v>
      </c>
      <c r="C238" s="18" t="s">
        <v>38</v>
      </c>
      <c r="D238" s="31">
        <v>0.141498881431767</v>
      </c>
      <c r="E238" s="16" t="s">
        <v>318</v>
      </c>
    </row>
    <row r="239" spans="1:5" x14ac:dyDescent="0.3">
      <c r="A239" s="13">
        <v>238</v>
      </c>
      <c r="B239" s="17" t="s">
        <v>38</v>
      </c>
      <c r="C239" s="18" t="s">
        <v>37</v>
      </c>
      <c r="D239" s="31">
        <v>0.197347893915756</v>
      </c>
      <c r="E239" s="16" t="s">
        <v>319</v>
      </c>
    </row>
    <row r="240" spans="1:5" x14ac:dyDescent="0.3">
      <c r="A240" s="16">
        <v>239</v>
      </c>
      <c r="B240" s="17" t="s">
        <v>39</v>
      </c>
      <c r="C240" s="18" t="s">
        <v>37</v>
      </c>
      <c r="D240" s="31">
        <v>0.41655359565807298</v>
      </c>
      <c r="E240" s="16" t="s">
        <v>320</v>
      </c>
    </row>
    <row r="241" spans="1:5" x14ac:dyDescent="0.3">
      <c r="A241" s="16">
        <v>240</v>
      </c>
      <c r="B241" s="17" t="s">
        <v>37</v>
      </c>
      <c r="C241" s="18" t="s">
        <v>39</v>
      </c>
      <c r="D241" s="31">
        <v>0.17170022371364599</v>
      </c>
      <c r="E241" s="16" t="s">
        <v>321</v>
      </c>
    </row>
    <row r="242" spans="1:5" x14ac:dyDescent="0.3">
      <c r="A242" s="13">
        <v>241</v>
      </c>
      <c r="B242" s="17" t="s">
        <v>40</v>
      </c>
      <c r="C242" s="18" t="s">
        <v>37</v>
      </c>
      <c r="D242" s="31">
        <v>0.33881578947368401</v>
      </c>
      <c r="E242" s="16" t="s">
        <v>322</v>
      </c>
    </row>
    <row r="243" spans="1:5" x14ac:dyDescent="0.3">
      <c r="A243" s="16">
        <v>242</v>
      </c>
      <c r="B243" s="17" t="s">
        <v>37</v>
      </c>
      <c r="C243" s="18" t="s">
        <v>40</v>
      </c>
      <c r="D243" s="31">
        <v>0.115212527964205</v>
      </c>
      <c r="E243" s="16" t="s">
        <v>323</v>
      </c>
    </row>
    <row r="244" spans="1:5" x14ac:dyDescent="0.3">
      <c r="A244" s="16">
        <v>243</v>
      </c>
      <c r="B244" s="17" t="s">
        <v>53</v>
      </c>
      <c r="C244" s="18" t="s">
        <v>37</v>
      </c>
      <c r="D244" s="31">
        <v>0.34501347708894797</v>
      </c>
      <c r="E244" s="16" t="s">
        <v>324</v>
      </c>
    </row>
    <row r="245" spans="1:5" x14ac:dyDescent="0.3">
      <c r="A245" s="13">
        <v>244</v>
      </c>
      <c r="B245" s="17" t="s">
        <v>14</v>
      </c>
      <c r="C245" s="18" t="s">
        <v>37</v>
      </c>
      <c r="D245" s="31">
        <v>0.41902834008097101</v>
      </c>
      <c r="E245" s="16" t="s">
        <v>325</v>
      </c>
    </row>
    <row r="246" spans="1:5" x14ac:dyDescent="0.3">
      <c r="A246" s="16">
        <v>245</v>
      </c>
      <c r="B246" s="17" t="s">
        <v>37</v>
      </c>
      <c r="C246" s="18" t="s">
        <v>14</v>
      </c>
      <c r="D246" s="31">
        <v>0.115771812080536</v>
      </c>
      <c r="E246" s="16" t="s">
        <v>326</v>
      </c>
    </row>
    <row r="247" spans="1:5" x14ac:dyDescent="0.3">
      <c r="A247" s="16">
        <v>246</v>
      </c>
      <c r="B247" s="17" t="s">
        <v>57</v>
      </c>
      <c r="C247" s="18" t="s">
        <v>37</v>
      </c>
      <c r="D247" s="31">
        <v>0.39896373056994799</v>
      </c>
      <c r="E247" s="16" t="s">
        <v>327</v>
      </c>
    </row>
    <row r="248" spans="1:5" x14ac:dyDescent="0.3">
      <c r="A248" s="13">
        <v>247</v>
      </c>
      <c r="B248" s="17" t="s">
        <v>42</v>
      </c>
      <c r="C248" s="18" t="s">
        <v>37</v>
      </c>
      <c r="D248" s="31">
        <v>0.30703624733475399</v>
      </c>
      <c r="E248" s="16" t="s">
        <v>328</v>
      </c>
    </row>
    <row r="249" spans="1:5" x14ac:dyDescent="0.3">
      <c r="A249" s="16">
        <v>248</v>
      </c>
      <c r="B249" s="17" t="s">
        <v>52</v>
      </c>
      <c r="C249" s="18" t="s">
        <v>38</v>
      </c>
      <c r="D249" s="31">
        <v>0.19847328244274801</v>
      </c>
      <c r="E249" s="16" t="s">
        <v>329</v>
      </c>
    </row>
    <row r="250" spans="1:5" x14ac:dyDescent="0.3">
      <c r="A250" s="16">
        <v>249</v>
      </c>
      <c r="B250" s="17" t="s">
        <v>39</v>
      </c>
      <c r="C250" s="18" t="s">
        <v>52</v>
      </c>
      <c r="D250" s="31">
        <v>0.11533242876526401</v>
      </c>
      <c r="E250" s="16" t="s">
        <v>330</v>
      </c>
    </row>
    <row r="251" spans="1:5" x14ac:dyDescent="0.3">
      <c r="A251" s="13">
        <v>250</v>
      </c>
      <c r="B251" s="17" t="s">
        <v>52</v>
      </c>
      <c r="C251" s="18" t="s">
        <v>39</v>
      </c>
      <c r="D251" s="31">
        <v>0.21628498727735301</v>
      </c>
      <c r="E251" s="16" t="s">
        <v>331</v>
      </c>
    </row>
    <row r="252" spans="1:5" x14ac:dyDescent="0.3">
      <c r="A252" s="16">
        <v>251</v>
      </c>
      <c r="B252" s="17" t="s">
        <v>39</v>
      </c>
      <c r="C252" s="18" t="s">
        <v>38</v>
      </c>
      <c r="D252" s="31">
        <v>0.14111261872455899</v>
      </c>
      <c r="E252" s="16" t="s">
        <v>332</v>
      </c>
    </row>
    <row r="253" spans="1:5" x14ac:dyDescent="0.3">
      <c r="A253" s="16">
        <v>252</v>
      </c>
      <c r="B253" s="17" t="s">
        <v>40</v>
      </c>
      <c r="C253" s="18" t="s">
        <v>38</v>
      </c>
      <c r="D253" s="31">
        <v>0.220394736842105</v>
      </c>
      <c r="E253" s="16" t="s">
        <v>333</v>
      </c>
    </row>
    <row r="254" spans="1:5" x14ac:dyDescent="0.3">
      <c r="A254" s="13">
        <v>253</v>
      </c>
      <c r="B254" s="17" t="s">
        <v>38</v>
      </c>
      <c r="C254" s="18" t="s">
        <v>40</v>
      </c>
      <c r="D254" s="31">
        <v>0.10452418096723801</v>
      </c>
      <c r="E254" s="16" t="s">
        <v>334</v>
      </c>
    </row>
    <row r="255" spans="1:5" x14ac:dyDescent="0.3">
      <c r="A255" s="16">
        <v>254</v>
      </c>
      <c r="B255" s="17" t="s">
        <v>42</v>
      </c>
      <c r="C255" s="18" t="s">
        <v>38</v>
      </c>
      <c r="D255" s="31">
        <v>0.170575692963752</v>
      </c>
      <c r="E255" s="16" t="s">
        <v>335</v>
      </c>
    </row>
    <row r="256" spans="1:5" x14ac:dyDescent="0.3">
      <c r="A256" s="16">
        <v>255</v>
      </c>
      <c r="B256" s="17" t="s">
        <v>39</v>
      </c>
      <c r="C256" s="18" t="s">
        <v>53</v>
      </c>
      <c r="D256" s="31">
        <v>0.16282225237449099</v>
      </c>
      <c r="E256" s="16" t="s">
        <v>336</v>
      </c>
    </row>
    <row r="257" spans="1:5" x14ac:dyDescent="0.3">
      <c r="A257" s="13">
        <v>256</v>
      </c>
      <c r="B257" s="17" t="s">
        <v>53</v>
      </c>
      <c r="C257" s="18" t="s">
        <v>39</v>
      </c>
      <c r="D257" s="31">
        <v>0.32345013477088902</v>
      </c>
      <c r="E257" s="16" t="s">
        <v>337</v>
      </c>
    </row>
    <row r="258" spans="1:5" x14ac:dyDescent="0.3">
      <c r="A258" s="16">
        <v>257</v>
      </c>
      <c r="B258" s="17" t="s">
        <v>39</v>
      </c>
      <c r="C258" s="18" t="s">
        <v>14</v>
      </c>
      <c r="D258" s="31">
        <v>0.1438263229308</v>
      </c>
      <c r="E258" s="16" t="s">
        <v>338</v>
      </c>
    </row>
    <row r="259" spans="1:5" x14ac:dyDescent="0.3">
      <c r="A259" s="16">
        <v>258</v>
      </c>
      <c r="B259" s="17" t="s">
        <v>14</v>
      </c>
      <c r="C259" s="18" t="s">
        <v>39</v>
      </c>
      <c r="D259" s="31">
        <v>0.21457489878542499</v>
      </c>
      <c r="E259" s="16" t="s">
        <v>339</v>
      </c>
    </row>
    <row r="260" spans="1:5" x14ac:dyDescent="0.3">
      <c r="A260" s="13">
        <v>259</v>
      </c>
      <c r="B260" s="17" t="s">
        <v>29</v>
      </c>
      <c r="C260" s="18" t="s">
        <v>58</v>
      </c>
      <c r="D260" s="31">
        <v>0.120617110799438</v>
      </c>
      <c r="E260" s="16" t="s">
        <v>340</v>
      </c>
    </row>
    <row r="261" spans="1:5" x14ac:dyDescent="0.3">
      <c r="A261" s="16">
        <v>260</v>
      </c>
      <c r="B261" s="17" t="s">
        <v>59</v>
      </c>
      <c r="C261" s="18" t="s">
        <v>37</v>
      </c>
      <c r="D261" s="31">
        <v>0.455026455026455</v>
      </c>
      <c r="E261" s="16" t="s">
        <v>341</v>
      </c>
    </row>
    <row r="262" spans="1:5" x14ac:dyDescent="0.3">
      <c r="A262" s="16">
        <v>261</v>
      </c>
      <c r="B262" s="17" t="s">
        <v>58</v>
      </c>
      <c r="C262" s="18" t="s">
        <v>29</v>
      </c>
      <c r="D262" s="31">
        <v>0.191964285714285</v>
      </c>
      <c r="E262" s="16" t="s">
        <v>342</v>
      </c>
    </row>
    <row r="263" spans="1:5" x14ac:dyDescent="0.3">
      <c r="A263" s="13">
        <v>262</v>
      </c>
      <c r="B263" s="17" t="s">
        <v>60</v>
      </c>
      <c r="C263" s="18" t="s">
        <v>32</v>
      </c>
      <c r="D263" s="31">
        <v>0.33992094861659999</v>
      </c>
      <c r="E263" s="16" t="s">
        <v>343</v>
      </c>
    </row>
    <row r="264" spans="1:5" x14ac:dyDescent="0.3">
      <c r="A264" s="16">
        <v>263</v>
      </c>
      <c r="B264" s="17" t="s">
        <v>58</v>
      </c>
      <c r="C264" s="18" t="s">
        <v>33</v>
      </c>
      <c r="D264" s="31">
        <v>0.20089285714285701</v>
      </c>
      <c r="E264" s="16" t="s">
        <v>344</v>
      </c>
    </row>
    <row r="265" spans="1:5" x14ac:dyDescent="0.3">
      <c r="A265" s="16">
        <v>264</v>
      </c>
      <c r="B265" s="17" t="s">
        <v>33</v>
      </c>
      <c r="C265" s="18" t="s">
        <v>58</v>
      </c>
      <c r="D265" s="31">
        <v>0.125874125874125</v>
      </c>
      <c r="E265" s="16" t="s">
        <v>345</v>
      </c>
    </row>
    <row r="266" spans="1:5" x14ac:dyDescent="0.3">
      <c r="A266" s="13">
        <v>265</v>
      </c>
      <c r="B266" s="17" t="s">
        <v>61</v>
      </c>
      <c r="C266" s="18" t="s">
        <v>37</v>
      </c>
      <c r="D266" s="31">
        <v>0.43062200956937702</v>
      </c>
      <c r="E266" s="16" t="s">
        <v>346</v>
      </c>
    </row>
    <row r="267" spans="1:5" x14ac:dyDescent="0.3">
      <c r="A267" s="16">
        <v>266</v>
      </c>
      <c r="B267" s="17" t="s">
        <v>62</v>
      </c>
      <c r="C267" s="18" t="s">
        <v>32</v>
      </c>
      <c r="D267" s="31">
        <v>0.33582089552238797</v>
      </c>
      <c r="E267" s="16" t="s">
        <v>347</v>
      </c>
    </row>
    <row r="268" spans="1:5" x14ac:dyDescent="0.3">
      <c r="A268" s="16">
        <v>267</v>
      </c>
      <c r="B268" s="17" t="s">
        <v>63</v>
      </c>
      <c r="C268" s="18" t="s">
        <v>34</v>
      </c>
      <c r="D268" s="31">
        <v>0.30827067669172897</v>
      </c>
      <c r="E268" s="16" t="s">
        <v>348</v>
      </c>
    </row>
    <row r="269" spans="1:5" x14ac:dyDescent="0.3">
      <c r="A269" s="13">
        <v>268</v>
      </c>
      <c r="B269" s="17" t="s">
        <v>64</v>
      </c>
      <c r="C269" s="18" t="s">
        <v>35</v>
      </c>
      <c r="D269" s="31">
        <v>0.27891156462584998</v>
      </c>
      <c r="E269" s="16" t="s">
        <v>349</v>
      </c>
    </row>
    <row r="270" spans="1:5" x14ac:dyDescent="0.3">
      <c r="A270" s="16">
        <v>269</v>
      </c>
      <c r="B270" s="17" t="s">
        <v>65</v>
      </c>
      <c r="C270" s="18" t="s">
        <v>32</v>
      </c>
      <c r="D270" s="31">
        <v>0.34024896265560101</v>
      </c>
      <c r="E270" s="16" t="s">
        <v>350</v>
      </c>
    </row>
    <row r="271" spans="1:5" x14ac:dyDescent="0.3">
      <c r="A271" s="16">
        <v>270</v>
      </c>
      <c r="B271" s="17" t="s">
        <v>66</v>
      </c>
      <c r="C271" s="18" t="s">
        <v>34</v>
      </c>
      <c r="D271" s="31">
        <v>0.28832116788321099</v>
      </c>
      <c r="E271" s="16" t="s">
        <v>351</v>
      </c>
    </row>
    <row r="272" spans="1:5" x14ac:dyDescent="0.3">
      <c r="A272" s="13">
        <v>271</v>
      </c>
      <c r="B272" s="17" t="s">
        <v>64</v>
      </c>
      <c r="C272" s="18" t="s">
        <v>36</v>
      </c>
      <c r="D272" s="31">
        <v>0.26870748299319702</v>
      </c>
      <c r="E272" s="16" t="s">
        <v>352</v>
      </c>
    </row>
    <row r="273" spans="1:5" x14ac:dyDescent="0.3">
      <c r="A273" s="16">
        <v>272</v>
      </c>
      <c r="B273" s="17" t="s">
        <v>67</v>
      </c>
      <c r="C273" s="18" t="s">
        <v>32</v>
      </c>
      <c r="D273" s="31">
        <v>0.31726907630522</v>
      </c>
      <c r="E273" s="16" t="s">
        <v>353</v>
      </c>
    </row>
    <row r="274" spans="1:5" x14ac:dyDescent="0.3">
      <c r="A274" s="16">
        <v>273</v>
      </c>
      <c r="B274" s="17" t="s">
        <v>58</v>
      </c>
      <c r="C274" s="18" t="s">
        <v>34</v>
      </c>
      <c r="D274" s="31">
        <v>0.265625</v>
      </c>
      <c r="E274" s="16" t="s">
        <v>354</v>
      </c>
    </row>
    <row r="275" spans="1:5" x14ac:dyDescent="0.3">
      <c r="A275" s="13">
        <v>274</v>
      </c>
      <c r="B275" s="17" t="s">
        <v>64</v>
      </c>
      <c r="C275" s="18" t="s">
        <v>37</v>
      </c>
      <c r="D275" s="31">
        <v>0.40476190476190399</v>
      </c>
      <c r="E275" s="16" t="s">
        <v>355</v>
      </c>
    </row>
    <row r="276" spans="1:5" x14ac:dyDescent="0.3">
      <c r="A276" s="16">
        <v>275</v>
      </c>
      <c r="B276" s="17" t="s">
        <v>68</v>
      </c>
      <c r="C276" s="18" t="s">
        <v>32</v>
      </c>
      <c r="D276" s="31">
        <v>0.30126582278481001</v>
      </c>
      <c r="E276" s="16" t="s">
        <v>356</v>
      </c>
    </row>
    <row r="277" spans="1:5" x14ac:dyDescent="0.3">
      <c r="A277" s="16">
        <v>276</v>
      </c>
      <c r="B277" s="17" t="s">
        <v>35</v>
      </c>
      <c r="C277" s="18" t="s">
        <v>58</v>
      </c>
      <c r="D277" s="31">
        <v>0.121399176954732</v>
      </c>
      <c r="E277" s="16" t="s">
        <v>357</v>
      </c>
    </row>
    <row r="278" spans="1:5" x14ac:dyDescent="0.3">
      <c r="A278" s="13">
        <v>277</v>
      </c>
      <c r="B278" s="17" t="s">
        <v>63</v>
      </c>
      <c r="C278" s="18" t="s">
        <v>37</v>
      </c>
      <c r="D278" s="31">
        <v>0.44360902255639001</v>
      </c>
      <c r="E278" s="16" t="s">
        <v>358</v>
      </c>
    </row>
    <row r="279" spans="1:5" x14ac:dyDescent="0.3">
      <c r="A279" s="16">
        <v>278</v>
      </c>
      <c r="B279" s="17" t="s">
        <v>58</v>
      </c>
      <c r="C279" s="18" t="s">
        <v>35</v>
      </c>
      <c r="D279" s="31">
        <v>0.26339285714285698</v>
      </c>
      <c r="E279" s="16" t="s">
        <v>359</v>
      </c>
    </row>
    <row r="280" spans="1:5" x14ac:dyDescent="0.3">
      <c r="A280" s="16">
        <v>279</v>
      </c>
      <c r="B280" s="17" t="s">
        <v>69</v>
      </c>
      <c r="C280" s="18" t="s">
        <v>32</v>
      </c>
      <c r="D280" s="31">
        <v>0.327777777777777</v>
      </c>
      <c r="E280" s="16" t="s">
        <v>360</v>
      </c>
    </row>
    <row r="281" spans="1:5" x14ac:dyDescent="0.3">
      <c r="A281" s="13">
        <v>280</v>
      </c>
      <c r="B281" s="17" t="s">
        <v>58</v>
      </c>
      <c r="C281" s="18" t="s">
        <v>36</v>
      </c>
      <c r="D281" s="31">
        <v>0.238839285714285</v>
      </c>
      <c r="E281" s="16" t="s">
        <v>361</v>
      </c>
    </row>
    <row r="282" spans="1:5" x14ac:dyDescent="0.3">
      <c r="A282" s="16">
        <v>281</v>
      </c>
      <c r="B282" s="17" t="s">
        <v>66</v>
      </c>
      <c r="C282" s="18" t="s">
        <v>37</v>
      </c>
      <c r="D282" s="31">
        <v>0.39051094890510901</v>
      </c>
      <c r="E282" s="16" t="s">
        <v>362</v>
      </c>
    </row>
    <row r="283" spans="1:5" x14ac:dyDescent="0.3">
      <c r="A283" s="16">
        <v>282</v>
      </c>
      <c r="B283" s="17" t="s">
        <v>70</v>
      </c>
      <c r="C283" s="18" t="s">
        <v>32</v>
      </c>
      <c r="D283" s="31">
        <v>0.28010471204188397</v>
      </c>
      <c r="E283" s="16" t="s">
        <v>363</v>
      </c>
    </row>
    <row r="284" spans="1:5" x14ac:dyDescent="0.3">
      <c r="A284" s="13">
        <v>283</v>
      </c>
      <c r="B284" s="17" t="s">
        <v>58</v>
      </c>
      <c r="C284" s="18" t="s">
        <v>38</v>
      </c>
      <c r="D284" s="31">
        <v>0.16964285714285701</v>
      </c>
      <c r="E284" s="16" t="s">
        <v>364</v>
      </c>
    </row>
    <row r="285" spans="1:5" x14ac:dyDescent="0.3">
      <c r="A285" s="16">
        <v>284</v>
      </c>
      <c r="B285" s="17" t="s">
        <v>71</v>
      </c>
      <c r="C285" s="18" t="s">
        <v>37</v>
      </c>
      <c r="D285" s="31">
        <v>0.36714975845410602</v>
      </c>
      <c r="E285" s="16" t="s">
        <v>365</v>
      </c>
    </row>
    <row r="286" spans="1:5" x14ac:dyDescent="0.3">
      <c r="A286" s="16">
        <v>285</v>
      </c>
      <c r="B286" s="17" t="s">
        <v>72</v>
      </c>
      <c r="C286" s="18" t="s">
        <v>32</v>
      </c>
      <c r="D286" s="31">
        <v>0.30039525691699598</v>
      </c>
      <c r="E286" s="16" t="s">
        <v>366</v>
      </c>
    </row>
    <row r="287" spans="1:5" x14ac:dyDescent="0.3">
      <c r="A287" s="13">
        <v>286</v>
      </c>
      <c r="B287" s="17" t="s">
        <v>39</v>
      </c>
      <c r="C287" s="18" t="s">
        <v>58</v>
      </c>
      <c r="D287" s="31">
        <v>0.173677069199457</v>
      </c>
      <c r="E287" s="16" t="s">
        <v>367</v>
      </c>
    </row>
    <row r="288" spans="1:5" x14ac:dyDescent="0.3">
      <c r="A288" s="16">
        <v>287</v>
      </c>
      <c r="B288" s="17" t="s">
        <v>73</v>
      </c>
      <c r="C288" s="18" t="s">
        <v>37</v>
      </c>
      <c r="D288" s="31">
        <v>0.43537414965986299</v>
      </c>
      <c r="E288" s="16" t="s">
        <v>368</v>
      </c>
    </row>
    <row r="289" spans="1:5" x14ac:dyDescent="0.3">
      <c r="A289" s="16">
        <v>288</v>
      </c>
      <c r="B289" s="17" t="s">
        <v>58</v>
      </c>
      <c r="C289" s="18" t="s">
        <v>39</v>
      </c>
      <c r="D289" s="31">
        <v>0.28571428571428498</v>
      </c>
      <c r="E289" s="16" t="s">
        <v>369</v>
      </c>
    </row>
    <row r="290" spans="1:5" x14ac:dyDescent="0.3">
      <c r="A290" s="13">
        <v>289</v>
      </c>
      <c r="B290" s="17" t="s">
        <v>74</v>
      </c>
      <c r="C290" s="18" t="s">
        <v>32</v>
      </c>
      <c r="D290" s="31">
        <v>0.41693811074918502</v>
      </c>
      <c r="E290" s="16" t="s">
        <v>370</v>
      </c>
    </row>
    <row r="291" spans="1:5" x14ac:dyDescent="0.3">
      <c r="A291" s="16">
        <v>290</v>
      </c>
      <c r="B291" s="17" t="s">
        <v>14</v>
      </c>
      <c r="C291" s="18" t="s">
        <v>58</v>
      </c>
      <c r="D291" s="31">
        <v>0.155870445344129</v>
      </c>
      <c r="E291" s="16" t="s">
        <v>371</v>
      </c>
    </row>
    <row r="292" spans="1:5" x14ac:dyDescent="0.3">
      <c r="A292" s="16">
        <v>291</v>
      </c>
      <c r="B292" s="17" t="s">
        <v>75</v>
      </c>
      <c r="C292" s="18" t="s">
        <v>37</v>
      </c>
      <c r="D292" s="31">
        <v>0.44767441860465101</v>
      </c>
      <c r="E292" s="16" t="s">
        <v>372</v>
      </c>
    </row>
    <row r="293" spans="1:5" x14ac:dyDescent="0.3">
      <c r="A293" s="13">
        <v>292</v>
      </c>
      <c r="B293" s="17" t="s">
        <v>58</v>
      </c>
      <c r="C293" s="18" t="s">
        <v>14</v>
      </c>
      <c r="D293" s="31">
        <v>0.171875</v>
      </c>
      <c r="E293" s="16" t="s">
        <v>373</v>
      </c>
    </row>
    <row r="294" spans="1:5" x14ac:dyDescent="0.3">
      <c r="A294" s="16">
        <v>293</v>
      </c>
      <c r="B294" s="17" t="s">
        <v>76</v>
      </c>
      <c r="C294" s="18" t="s">
        <v>32</v>
      </c>
      <c r="D294" s="31">
        <v>0.37198067632850201</v>
      </c>
      <c r="E294" s="16" t="s">
        <v>374</v>
      </c>
    </row>
    <row r="295" spans="1:5" x14ac:dyDescent="0.3">
      <c r="A295" s="16">
        <v>294</v>
      </c>
      <c r="B295" s="17" t="s">
        <v>69</v>
      </c>
      <c r="C295" s="18" t="s">
        <v>33</v>
      </c>
      <c r="D295" s="31">
        <v>0.23055555555555499</v>
      </c>
      <c r="E295" s="16" t="s">
        <v>375</v>
      </c>
    </row>
    <row r="296" spans="1:5" x14ac:dyDescent="0.3">
      <c r="A296" s="13">
        <v>295</v>
      </c>
      <c r="B296" s="17" t="s">
        <v>33</v>
      </c>
      <c r="C296" s="18" t="s">
        <v>69</v>
      </c>
      <c r="D296" s="31">
        <v>0.11608391608391599</v>
      </c>
      <c r="E296" s="16" t="s">
        <v>376</v>
      </c>
    </row>
    <row r="297" spans="1:5" x14ac:dyDescent="0.3">
      <c r="A297" s="16">
        <v>296</v>
      </c>
      <c r="B297" s="17" t="s">
        <v>62</v>
      </c>
      <c r="C297" s="18" t="s">
        <v>35</v>
      </c>
      <c r="D297" s="31">
        <v>0.30970149253731299</v>
      </c>
      <c r="E297" s="16" t="s">
        <v>377</v>
      </c>
    </row>
    <row r="298" spans="1:5" x14ac:dyDescent="0.3">
      <c r="A298" s="16">
        <v>297</v>
      </c>
      <c r="B298" s="17" t="s">
        <v>77</v>
      </c>
      <c r="C298" s="18" t="s">
        <v>37</v>
      </c>
      <c r="D298" s="31">
        <v>0.468926553672316</v>
      </c>
      <c r="E298" s="16" t="s">
        <v>378</v>
      </c>
    </row>
    <row r="299" spans="1:5" x14ac:dyDescent="0.3">
      <c r="A299" s="13">
        <v>298</v>
      </c>
      <c r="B299" s="17" t="s">
        <v>35</v>
      </c>
      <c r="C299" s="18" t="s">
        <v>68</v>
      </c>
      <c r="D299" s="31">
        <v>0.10802469135802401</v>
      </c>
      <c r="E299" s="16" t="s">
        <v>379</v>
      </c>
    </row>
    <row r="300" spans="1:5" x14ac:dyDescent="0.3">
      <c r="A300" s="16">
        <v>299</v>
      </c>
      <c r="B300" s="17" t="s">
        <v>69</v>
      </c>
      <c r="C300" s="18" t="s">
        <v>34</v>
      </c>
      <c r="D300" s="31">
        <v>0.29166666666666602</v>
      </c>
      <c r="E300" s="16" t="s">
        <v>380</v>
      </c>
    </row>
    <row r="301" spans="1:5" x14ac:dyDescent="0.3">
      <c r="A301" s="16">
        <v>300</v>
      </c>
      <c r="B301" s="17" t="s">
        <v>65</v>
      </c>
      <c r="C301" s="18" t="s">
        <v>37</v>
      </c>
      <c r="D301" s="31">
        <v>0.43568464730290402</v>
      </c>
      <c r="E301" s="16" t="s">
        <v>381</v>
      </c>
    </row>
    <row r="302" spans="1:5" x14ac:dyDescent="0.3">
      <c r="A302" s="13">
        <v>301</v>
      </c>
      <c r="B302" s="17" t="s">
        <v>68</v>
      </c>
      <c r="C302" s="18" t="s">
        <v>35</v>
      </c>
      <c r="D302" s="31">
        <v>0.265822784810126</v>
      </c>
      <c r="E302" s="16" t="s">
        <v>382</v>
      </c>
    </row>
    <row r="303" spans="1:5" x14ac:dyDescent="0.3">
      <c r="A303" s="16">
        <v>302</v>
      </c>
      <c r="B303" s="17" t="s">
        <v>70</v>
      </c>
      <c r="C303" s="18" t="s">
        <v>34</v>
      </c>
      <c r="D303" s="31">
        <v>0.264397905759162</v>
      </c>
      <c r="E303" s="16" t="s">
        <v>383</v>
      </c>
    </row>
    <row r="304" spans="1:5" x14ac:dyDescent="0.3">
      <c r="A304" s="16">
        <v>303</v>
      </c>
      <c r="B304" s="17" t="s">
        <v>68</v>
      </c>
      <c r="C304" s="18" t="s">
        <v>36</v>
      </c>
      <c r="D304" s="31">
        <v>0.25569620253164499</v>
      </c>
      <c r="E304" s="16" t="s">
        <v>384</v>
      </c>
    </row>
    <row r="305" spans="1:5" x14ac:dyDescent="0.3">
      <c r="A305" s="13">
        <v>304</v>
      </c>
      <c r="B305" s="17" t="s">
        <v>67</v>
      </c>
      <c r="C305" s="18" t="s">
        <v>37</v>
      </c>
      <c r="D305" s="31">
        <v>0.40562248995983902</v>
      </c>
      <c r="E305" s="16" t="s">
        <v>385</v>
      </c>
    </row>
    <row r="306" spans="1:5" x14ac:dyDescent="0.3">
      <c r="A306" s="16">
        <v>305</v>
      </c>
      <c r="B306" s="17" t="s">
        <v>39</v>
      </c>
      <c r="C306" s="18" t="s">
        <v>68</v>
      </c>
      <c r="D306" s="31">
        <v>0.11126187245590199</v>
      </c>
      <c r="E306" s="16" t="s">
        <v>386</v>
      </c>
    </row>
    <row r="307" spans="1:5" x14ac:dyDescent="0.3">
      <c r="A307" s="16">
        <v>306</v>
      </c>
      <c r="B307" s="17" t="s">
        <v>74</v>
      </c>
      <c r="C307" s="18" t="s">
        <v>34</v>
      </c>
      <c r="D307" s="31">
        <v>0.26710097719869702</v>
      </c>
      <c r="E307" s="16" t="s">
        <v>387</v>
      </c>
    </row>
    <row r="308" spans="1:5" x14ac:dyDescent="0.3">
      <c r="A308" s="13">
        <v>307</v>
      </c>
      <c r="B308" s="17" t="s">
        <v>78</v>
      </c>
      <c r="C308" s="18" t="s">
        <v>37</v>
      </c>
      <c r="D308" s="31">
        <v>0.47398843930635798</v>
      </c>
      <c r="E308" s="16" t="s">
        <v>388</v>
      </c>
    </row>
    <row r="309" spans="1:5" x14ac:dyDescent="0.3">
      <c r="A309" s="16">
        <v>308</v>
      </c>
      <c r="B309" s="17" t="s">
        <v>68</v>
      </c>
      <c r="C309" s="18" t="s">
        <v>39</v>
      </c>
      <c r="D309" s="31">
        <v>0.20759493670886001</v>
      </c>
      <c r="E309" s="16" t="s">
        <v>389</v>
      </c>
    </row>
    <row r="310" spans="1:5" x14ac:dyDescent="0.3">
      <c r="A310" s="16">
        <v>309</v>
      </c>
      <c r="B310" s="17" t="s">
        <v>35</v>
      </c>
      <c r="C310" s="18" t="s">
        <v>70</v>
      </c>
      <c r="D310" s="31">
        <v>0.100823045267489</v>
      </c>
      <c r="E310" s="16" t="s">
        <v>390</v>
      </c>
    </row>
    <row r="311" spans="1:5" x14ac:dyDescent="0.3">
      <c r="A311" s="13">
        <v>310</v>
      </c>
      <c r="B311" s="17" t="s">
        <v>69</v>
      </c>
      <c r="C311" s="18" t="s">
        <v>36</v>
      </c>
      <c r="D311" s="31">
        <v>0.27222222222222198</v>
      </c>
      <c r="E311" s="16" t="s">
        <v>391</v>
      </c>
    </row>
    <row r="312" spans="1:5" x14ac:dyDescent="0.3">
      <c r="A312" s="16">
        <v>311</v>
      </c>
      <c r="B312" s="17" t="s">
        <v>70</v>
      </c>
      <c r="C312" s="18" t="s">
        <v>35</v>
      </c>
      <c r="D312" s="31">
        <v>0.25654450261780098</v>
      </c>
      <c r="E312" s="16" t="s">
        <v>392</v>
      </c>
    </row>
    <row r="313" spans="1:5" x14ac:dyDescent="0.3">
      <c r="A313" s="16">
        <v>312</v>
      </c>
      <c r="B313" s="17" t="s">
        <v>79</v>
      </c>
      <c r="C313" s="18" t="s">
        <v>37</v>
      </c>
      <c r="D313" s="31">
        <v>0.42424242424242398</v>
      </c>
      <c r="E313" s="16" t="s">
        <v>393</v>
      </c>
    </row>
    <row r="314" spans="1:5" x14ac:dyDescent="0.3">
      <c r="A314" s="13">
        <v>313</v>
      </c>
      <c r="B314" s="17" t="s">
        <v>39</v>
      </c>
      <c r="C314" s="18" t="s">
        <v>69</v>
      </c>
      <c r="D314" s="31">
        <v>0.112618724559023</v>
      </c>
      <c r="E314" s="16" t="s">
        <v>394</v>
      </c>
    </row>
    <row r="315" spans="1:5" x14ac:dyDescent="0.3">
      <c r="A315" s="16">
        <v>314</v>
      </c>
      <c r="B315" s="17" t="s">
        <v>80</v>
      </c>
      <c r="C315" s="18" t="s">
        <v>37</v>
      </c>
      <c r="D315" s="31">
        <v>0.50303030303030305</v>
      </c>
      <c r="E315" s="16" t="s">
        <v>395</v>
      </c>
    </row>
    <row r="316" spans="1:5" x14ac:dyDescent="0.3">
      <c r="A316" s="16">
        <v>315</v>
      </c>
      <c r="B316" s="17" t="s">
        <v>74</v>
      </c>
      <c r="C316" s="18" t="s">
        <v>35</v>
      </c>
      <c r="D316" s="31">
        <v>0.27035830618892498</v>
      </c>
      <c r="E316" s="16" t="s">
        <v>396</v>
      </c>
    </row>
    <row r="317" spans="1:5" x14ac:dyDescent="0.3">
      <c r="A317" s="13">
        <v>316</v>
      </c>
      <c r="B317" s="17" t="s">
        <v>69</v>
      </c>
      <c r="C317" s="18" t="s">
        <v>39</v>
      </c>
      <c r="D317" s="31">
        <v>0.23055555555555499</v>
      </c>
      <c r="E317" s="16" t="s">
        <v>397</v>
      </c>
    </row>
    <row r="318" spans="1:5" x14ac:dyDescent="0.3">
      <c r="A318" s="16">
        <v>317</v>
      </c>
      <c r="B318" s="17" t="s">
        <v>39</v>
      </c>
      <c r="C318" s="18" t="s">
        <v>70</v>
      </c>
      <c r="D318" s="31">
        <v>0.103120759837177</v>
      </c>
      <c r="E318" s="16" t="s">
        <v>398</v>
      </c>
    </row>
    <row r="319" spans="1:5" x14ac:dyDescent="0.3">
      <c r="A319" s="16">
        <v>318</v>
      </c>
      <c r="B319" s="17" t="s">
        <v>74</v>
      </c>
      <c r="C319" s="18" t="s">
        <v>36</v>
      </c>
      <c r="D319" s="31">
        <v>0.24755700325732899</v>
      </c>
      <c r="E319" s="16" t="s">
        <v>399</v>
      </c>
    </row>
    <row r="320" spans="1:5" x14ac:dyDescent="0.3">
      <c r="A320" s="13">
        <v>319</v>
      </c>
      <c r="B320" s="17" t="s">
        <v>81</v>
      </c>
      <c r="C320" s="18" t="s">
        <v>37</v>
      </c>
      <c r="D320" s="31">
        <v>0.50666666666666604</v>
      </c>
      <c r="E320" s="16" t="s">
        <v>400</v>
      </c>
    </row>
    <row r="321" spans="1:5" x14ac:dyDescent="0.3">
      <c r="A321" s="16">
        <v>320</v>
      </c>
      <c r="B321" s="17" t="s">
        <v>70</v>
      </c>
      <c r="C321" s="18" t="s">
        <v>39</v>
      </c>
      <c r="D321" s="31">
        <v>0.19895287958115099</v>
      </c>
      <c r="E321" s="16" t="s">
        <v>401</v>
      </c>
    </row>
    <row r="322" spans="1:5" x14ac:dyDescent="0.3">
      <c r="A322" s="16"/>
      <c r="B322" s="17"/>
      <c r="C322" s="18"/>
      <c r="D322" s="31"/>
      <c r="E322" s="16"/>
    </row>
    <row r="323" spans="1:5" x14ac:dyDescent="0.3">
      <c r="A323" s="16"/>
      <c r="B323" s="17"/>
      <c r="C323" s="18"/>
      <c r="D323" s="31"/>
      <c r="E323" s="16"/>
    </row>
    <row r="324" spans="1:5" x14ac:dyDescent="0.3">
      <c r="A324" s="16"/>
      <c r="B324" s="17"/>
      <c r="C324" s="18"/>
      <c r="D324" s="31"/>
      <c r="E324" s="16"/>
    </row>
    <row r="325" spans="1:5" x14ac:dyDescent="0.3">
      <c r="A325" s="16"/>
      <c r="B325" s="17"/>
      <c r="C325" s="18"/>
      <c r="D325" s="31"/>
      <c r="E325" s="16"/>
    </row>
    <row r="326" spans="1:5" x14ac:dyDescent="0.3">
      <c r="A326" s="16"/>
      <c r="B326" s="17"/>
      <c r="C326" s="18"/>
      <c r="D326" s="31"/>
      <c r="E326" s="16"/>
    </row>
    <row r="327" spans="1:5" x14ac:dyDescent="0.3">
      <c r="A327" s="16"/>
      <c r="B327" s="17"/>
      <c r="C327" s="18"/>
      <c r="D327" s="31"/>
      <c r="E327" s="16"/>
    </row>
    <row r="328" spans="1:5" x14ac:dyDescent="0.3">
      <c r="A328" s="16"/>
      <c r="B328" s="17"/>
      <c r="C328" s="18"/>
      <c r="D328" s="31"/>
      <c r="E328" s="16"/>
    </row>
    <row r="329" spans="1:5" x14ac:dyDescent="0.3">
      <c r="A329" s="16"/>
      <c r="B329" s="17"/>
      <c r="C329" s="18"/>
      <c r="D329" s="31"/>
      <c r="E329" s="16"/>
    </row>
    <row r="330" spans="1:5" x14ac:dyDescent="0.3">
      <c r="A330" s="16"/>
      <c r="B330" s="17"/>
      <c r="C330" s="18"/>
      <c r="D330" s="31"/>
      <c r="E330" s="16"/>
    </row>
    <row r="331" spans="1:5" x14ac:dyDescent="0.3">
      <c r="A331" s="16"/>
      <c r="B331" s="17"/>
      <c r="C331" s="18"/>
      <c r="D331" s="31"/>
      <c r="E331" s="16"/>
    </row>
    <row r="332" spans="1:5" x14ac:dyDescent="0.3">
      <c r="A332" s="16"/>
      <c r="B332" s="17"/>
      <c r="C332" s="18"/>
      <c r="D332" s="31"/>
      <c r="E332" s="16"/>
    </row>
    <row r="333" spans="1:5" x14ac:dyDescent="0.3">
      <c r="A333" s="16"/>
      <c r="B333" s="17"/>
      <c r="C333" s="18"/>
      <c r="D333" s="31"/>
      <c r="E333" s="16"/>
    </row>
    <row r="334" spans="1:5" x14ac:dyDescent="0.3">
      <c r="A334" s="16"/>
      <c r="B334" s="17"/>
      <c r="C334" s="18"/>
      <c r="D334" s="31"/>
      <c r="E334" s="16"/>
    </row>
    <row r="335" spans="1:5" x14ac:dyDescent="0.3">
      <c r="A335" s="16"/>
      <c r="B335" s="17"/>
      <c r="C335" s="18"/>
      <c r="D335" s="31"/>
      <c r="E335" s="16"/>
    </row>
    <row r="336" spans="1:5" x14ac:dyDescent="0.3">
      <c r="A336" s="16"/>
      <c r="B336" s="17"/>
      <c r="C336" s="18"/>
      <c r="D336" s="31"/>
      <c r="E336" s="16"/>
    </row>
    <row r="337" spans="1:5" x14ac:dyDescent="0.3">
      <c r="A337" s="16"/>
      <c r="B337" s="17"/>
      <c r="C337" s="18"/>
      <c r="D337" s="31"/>
      <c r="E337" s="16"/>
    </row>
    <row r="338" spans="1:5" x14ac:dyDescent="0.3">
      <c r="A338" s="16"/>
      <c r="B338" s="17"/>
      <c r="C338" s="18"/>
      <c r="D338" s="31"/>
      <c r="E338" s="16"/>
    </row>
    <row r="339" spans="1:5" x14ac:dyDescent="0.3">
      <c r="A339" s="16"/>
      <c r="B339" s="17"/>
      <c r="C339" s="18"/>
      <c r="D339" s="31"/>
      <c r="E339" s="16"/>
    </row>
    <row r="340" spans="1:5" x14ac:dyDescent="0.3">
      <c r="A340" s="16"/>
      <c r="B340" s="17"/>
      <c r="C340" s="18"/>
      <c r="D340" s="31"/>
      <c r="E340" s="16"/>
    </row>
    <row r="341" spans="1:5" x14ac:dyDescent="0.3">
      <c r="A341" s="16"/>
      <c r="B341" s="17"/>
      <c r="C341" s="18"/>
      <c r="D341" s="31"/>
      <c r="E341" s="16"/>
    </row>
    <row r="342" spans="1:5" x14ac:dyDescent="0.3">
      <c r="A342" s="16"/>
      <c r="B342" s="17"/>
      <c r="C342" s="18"/>
      <c r="D342" s="31"/>
      <c r="E342" s="16"/>
    </row>
    <row r="343" spans="1:5" x14ac:dyDescent="0.3">
      <c r="A343" s="16"/>
      <c r="B343" s="17"/>
      <c r="C343" s="18"/>
      <c r="D343" s="31"/>
      <c r="E343" s="16"/>
    </row>
    <row r="344" spans="1:5" x14ac:dyDescent="0.3">
      <c r="A344" s="16"/>
      <c r="B344" s="17"/>
      <c r="C344" s="18"/>
      <c r="D344" s="31"/>
      <c r="E344" s="16"/>
    </row>
    <row r="345" spans="1:5" x14ac:dyDescent="0.3">
      <c r="A345" s="16"/>
      <c r="B345" s="17"/>
      <c r="C345" s="18"/>
      <c r="D345" s="31"/>
      <c r="E345" s="16"/>
    </row>
    <row r="346" spans="1:5" x14ac:dyDescent="0.3">
      <c r="A346" s="16"/>
      <c r="B346" s="17"/>
      <c r="C346" s="18"/>
      <c r="D346" s="31"/>
      <c r="E346" s="16"/>
    </row>
    <row r="347" spans="1:5" x14ac:dyDescent="0.3">
      <c r="A347" s="16"/>
      <c r="B347" s="17"/>
      <c r="C347" s="18"/>
      <c r="D347" s="31"/>
      <c r="E347" s="16"/>
    </row>
    <row r="348" spans="1:5" x14ac:dyDescent="0.3">
      <c r="A348" s="16"/>
      <c r="B348" s="17"/>
      <c r="C348" s="18"/>
      <c r="D348" s="31"/>
      <c r="E348" s="16"/>
    </row>
    <row r="349" spans="1:5" x14ac:dyDescent="0.3">
      <c r="A349" s="16"/>
      <c r="B349" s="17"/>
      <c r="C349" s="18"/>
      <c r="D349" s="31"/>
      <c r="E349" s="16"/>
    </row>
    <row r="350" spans="1:5" x14ac:dyDescent="0.3">
      <c r="A350" s="16"/>
      <c r="B350" s="17"/>
      <c r="C350" s="18"/>
      <c r="D350" s="31"/>
      <c r="E350" s="16"/>
    </row>
    <row r="351" spans="1:5" x14ac:dyDescent="0.3">
      <c r="A351" s="16"/>
      <c r="B351" s="17"/>
      <c r="C351" s="18"/>
      <c r="D351" s="31"/>
      <c r="E351" s="16"/>
    </row>
    <row r="352" spans="1:5" x14ac:dyDescent="0.3">
      <c r="A352" s="16"/>
      <c r="B352" s="17"/>
      <c r="C352" s="18"/>
      <c r="D352" s="31"/>
      <c r="E352" s="16"/>
    </row>
    <row r="353" spans="1:5" x14ac:dyDescent="0.3">
      <c r="A353" s="16"/>
      <c r="B353" s="17"/>
      <c r="C353" s="18"/>
      <c r="D353" s="31"/>
      <c r="E353" s="16"/>
    </row>
    <row r="354" spans="1:5" x14ac:dyDescent="0.3">
      <c r="A354" s="16"/>
      <c r="B354" s="17"/>
      <c r="C354" s="18"/>
      <c r="D354" s="31"/>
      <c r="E354" s="16"/>
    </row>
    <row r="355" spans="1:5" x14ac:dyDescent="0.3">
      <c r="A355" s="16"/>
      <c r="B355" s="17"/>
      <c r="C355" s="18"/>
      <c r="D355" s="31"/>
      <c r="E355" s="16"/>
    </row>
    <row r="356" spans="1:5" x14ac:dyDescent="0.3">
      <c r="A356" s="16"/>
      <c r="B356" s="17"/>
      <c r="C356" s="18"/>
      <c r="D356" s="31"/>
      <c r="E356" s="16"/>
    </row>
    <row r="357" spans="1:5" x14ac:dyDescent="0.3">
      <c r="A357" s="16"/>
      <c r="B357" s="17"/>
      <c r="C357" s="18"/>
      <c r="D357" s="31"/>
      <c r="E357" s="16"/>
    </row>
    <row r="358" spans="1:5" x14ac:dyDescent="0.3">
      <c r="A358" s="16"/>
      <c r="B358" s="17"/>
      <c r="C358" s="18"/>
      <c r="D358" s="31"/>
      <c r="E358" s="16"/>
    </row>
    <row r="359" spans="1:5" x14ac:dyDescent="0.3">
      <c r="A359" s="16"/>
      <c r="B359" s="17"/>
      <c r="C359" s="18"/>
      <c r="D359" s="31"/>
      <c r="E359" s="16"/>
    </row>
    <row r="360" spans="1:5" x14ac:dyDescent="0.3">
      <c r="A360" s="16"/>
      <c r="B360" s="17"/>
      <c r="C360" s="18"/>
      <c r="D360" s="31"/>
      <c r="E360" s="16"/>
    </row>
    <row r="361" spans="1:5" x14ac:dyDescent="0.3">
      <c r="A361" s="16"/>
      <c r="B361" s="17"/>
      <c r="C361" s="18"/>
      <c r="D361" s="31"/>
      <c r="E361" s="16"/>
    </row>
    <row r="362" spans="1:5" x14ac:dyDescent="0.3">
      <c r="A362" s="16"/>
      <c r="B362" s="17"/>
      <c r="C362" s="18"/>
      <c r="D362" s="31"/>
      <c r="E362" s="16"/>
    </row>
    <row r="363" spans="1:5" x14ac:dyDescent="0.3">
      <c r="A363" s="16"/>
      <c r="B363" s="17"/>
      <c r="C363" s="18"/>
      <c r="D363" s="31"/>
      <c r="E363" s="16"/>
    </row>
    <row r="364" spans="1:5" x14ac:dyDescent="0.3">
      <c r="A364" s="16"/>
      <c r="B364" s="17"/>
      <c r="C364" s="18"/>
      <c r="D364" s="31"/>
      <c r="E364" s="16"/>
    </row>
    <row r="365" spans="1:5" x14ac:dyDescent="0.3">
      <c r="A365" s="16"/>
      <c r="B365" s="17"/>
      <c r="C365" s="18"/>
      <c r="D365" s="31"/>
      <c r="E365" s="16"/>
    </row>
    <row r="366" spans="1:5" x14ac:dyDescent="0.3">
      <c r="A366" s="16"/>
      <c r="B366" s="17"/>
      <c r="C366" s="18"/>
      <c r="D366" s="31"/>
      <c r="E366" s="16"/>
    </row>
    <row r="367" spans="1:5" x14ac:dyDescent="0.3">
      <c r="A367" s="16"/>
      <c r="B367" s="17"/>
      <c r="C367" s="18"/>
      <c r="D367" s="31"/>
      <c r="E367" s="16"/>
    </row>
    <row r="368" spans="1:5" x14ac:dyDescent="0.3">
      <c r="A368" s="16"/>
      <c r="B368" s="17"/>
      <c r="C368" s="18"/>
      <c r="D368" s="31"/>
      <c r="E368" s="16"/>
    </row>
    <row r="369" spans="1:5" x14ac:dyDescent="0.3">
      <c r="A369" s="16"/>
      <c r="B369" s="17"/>
      <c r="C369" s="18"/>
      <c r="D369" s="31"/>
      <c r="E369" s="16"/>
    </row>
    <row r="370" spans="1:5" x14ac:dyDescent="0.3">
      <c r="A370" s="16"/>
      <c r="B370" s="17"/>
      <c r="C370" s="18"/>
      <c r="D370" s="31"/>
      <c r="E370" s="16"/>
    </row>
    <row r="371" spans="1:5" x14ac:dyDescent="0.3">
      <c r="A371" s="16"/>
      <c r="B371" s="17"/>
      <c r="C371" s="18"/>
      <c r="D371" s="31"/>
      <c r="E371" s="16"/>
    </row>
    <row r="372" spans="1:5" x14ac:dyDescent="0.3">
      <c r="A372" s="16"/>
      <c r="B372" s="17"/>
      <c r="C372" s="18"/>
      <c r="D372" s="31"/>
      <c r="E372" s="16"/>
    </row>
    <row r="373" spans="1:5" x14ac:dyDescent="0.3">
      <c r="A373" s="16"/>
      <c r="B373" s="17"/>
      <c r="C373" s="18"/>
      <c r="D373" s="31"/>
      <c r="E373" s="16"/>
    </row>
    <row r="374" spans="1:5" x14ac:dyDescent="0.3">
      <c r="A374" s="16"/>
      <c r="B374" s="17"/>
      <c r="C374" s="18"/>
      <c r="D374" s="31"/>
      <c r="E374" s="16"/>
    </row>
    <row r="375" spans="1:5" x14ac:dyDescent="0.3">
      <c r="A375" s="16"/>
      <c r="B375" s="17"/>
      <c r="C375" s="18"/>
      <c r="D375" s="31"/>
      <c r="E375" s="16"/>
    </row>
    <row r="376" spans="1:5" x14ac:dyDescent="0.3">
      <c r="A376" s="16"/>
      <c r="B376" s="17"/>
      <c r="C376" s="18"/>
      <c r="D376" s="31"/>
      <c r="E376" s="16"/>
    </row>
    <row r="377" spans="1:5" x14ac:dyDescent="0.3">
      <c r="A377" s="16"/>
      <c r="B377" s="17"/>
      <c r="C377" s="18"/>
      <c r="D377" s="31"/>
      <c r="E377" s="16"/>
    </row>
    <row r="378" spans="1:5" x14ac:dyDescent="0.3">
      <c r="A378" s="16"/>
      <c r="B378" s="17"/>
      <c r="C378" s="18"/>
      <c r="D378" s="31"/>
      <c r="E378" s="16"/>
    </row>
    <row r="379" spans="1:5" x14ac:dyDescent="0.3">
      <c r="A379" s="16"/>
      <c r="B379" s="17"/>
      <c r="C379" s="18"/>
      <c r="D379" s="31"/>
      <c r="E379" s="16"/>
    </row>
    <row r="380" spans="1:5" x14ac:dyDescent="0.3">
      <c r="A380" s="16"/>
      <c r="B380" s="17"/>
      <c r="C380" s="18"/>
      <c r="D380" s="31"/>
      <c r="E380" s="16"/>
    </row>
    <row r="381" spans="1:5" x14ac:dyDescent="0.3">
      <c r="A381" s="16"/>
      <c r="B381" s="17"/>
      <c r="C381" s="18"/>
      <c r="D381" s="31"/>
      <c r="E381" s="16"/>
    </row>
    <row r="382" spans="1:5" x14ac:dyDescent="0.3">
      <c r="A382" s="16"/>
      <c r="B382" s="17"/>
      <c r="C382" s="18"/>
      <c r="D382" s="31"/>
      <c r="E382" s="16"/>
    </row>
    <row r="383" spans="1:5" x14ac:dyDescent="0.3">
      <c r="A383" s="16"/>
      <c r="B383" s="17"/>
      <c r="C383" s="18"/>
      <c r="D383" s="31"/>
      <c r="E383" s="16"/>
    </row>
    <row r="384" spans="1:5" x14ac:dyDescent="0.3">
      <c r="A384" s="16"/>
      <c r="B384" s="17"/>
      <c r="C384" s="18"/>
      <c r="D384" s="31"/>
      <c r="E384" s="16"/>
    </row>
    <row r="385" spans="1:5" x14ac:dyDescent="0.3">
      <c r="A385" s="16"/>
      <c r="B385" s="17"/>
      <c r="C385" s="18"/>
      <c r="D385" s="31"/>
      <c r="E385" s="16"/>
    </row>
    <row r="386" spans="1:5" x14ac:dyDescent="0.3">
      <c r="A386" s="16"/>
      <c r="B386" s="17"/>
      <c r="C386" s="18"/>
      <c r="D386" s="31"/>
      <c r="E386" s="16"/>
    </row>
    <row r="387" spans="1:5" x14ac:dyDescent="0.3">
      <c r="A387" s="16"/>
      <c r="B387" s="17"/>
      <c r="C387" s="18"/>
      <c r="D387" s="31"/>
      <c r="E387" s="16"/>
    </row>
    <row r="388" spans="1:5" x14ac:dyDescent="0.3">
      <c r="A388" s="16"/>
      <c r="B388" s="17"/>
      <c r="C388" s="18"/>
      <c r="D388" s="31"/>
      <c r="E388" s="16"/>
    </row>
    <row r="389" spans="1:5" x14ac:dyDescent="0.3">
      <c r="A389" s="16"/>
      <c r="B389" s="17"/>
      <c r="C389" s="18"/>
      <c r="D389" s="31"/>
      <c r="E389" s="16"/>
    </row>
    <row r="390" spans="1:5" x14ac:dyDescent="0.3">
      <c r="A390" s="16"/>
      <c r="B390" s="17"/>
      <c r="C390" s="18"/>
      <c r="D390" s="31"/>
      <c r="E390" s="16"/>
    </row>
    <row r="391" spans="1:5" x14ac:dyDescent="0.3">
      <c r="A391" s="16"/>
      <c r="B391" s="17"/>
      <c r="C391" s="18"/>
      <c r="D391" s="31"/>
      <c r="E391" s="16"/>
    </row>
    <row r="392" spans="1:5" x14ac:dyDescent="0.3">
      <c r="A392" s="16"/>
      <c r="B392" s="17"/>
      <c r="C392" s="18"/>
      <c r="D392" s="31"/>
      <c r="E392" s="16"/>
    </row>
    <row r="393" spans="1:5" x14ac:dyDescent="0.3">
      <c r="A393" s="16"/>
      <c r="B393" s="17"/>
      <c r="C393" s="18"/>
      <c r="D393" s="31"/>
      <c r="E393" s="16"/>
    </row>
    <row r="394" spans="1:5" x14ac:dyDescent="0.3">
      <c r="A394" s="16"/>
      <c r="B394" s="17"/>
      <c r="C394" s="18"/>
      <c r="D394" s="31"/>
      <c r="E394" s="16"/>
    </row>
    <row r="395" spans="1:5" x14ac:dyDescent="0.3">
      <c r="A395" s="16"/>
      <c r="B395" s="17"/>
      <c r="C395" s="18"/>
      <c r="D395" s="31"/>
      <c r="E395" s="16"/>
    </row>
    <row r="396" spans="1:5" x14ac:dyDescent="0.3">
      <c r="A396" s="16"/>
      <c r="B396" s="17"/>
      <c r="C396" s="18"/>
      <c r="D396" s="31"/>
      <c r="E396" s="16"/>
    </row>
    <row r="397" spans="1:5" x14ac:dyDescent="0.3">
      <c r="A397" s="16"/>
      <c r="B397" s="17"/>
      <c r="C397" s="18"/>
      <c r="D397" s="31"/>
      <c r="E397" s="16"/>
    </row>
    <row r="398" spans="1:5" x14ac:dyDescent="0.3">
      <c r="A398" s="16"/>
      <c r="B398" s="17"/>
      <c r="C398" s="18"/>
      <c r="D398" s="31"/>
      <c r="E398" s="16"/>
    </row>
    <row r="399" spans="1:5" x14ac:dyDescent="0.3">
      <c r="A399" s="16"/>
      <c r="B399" s="17"/>
      <c r="C399" s="18"/>
      <c r="D399" s="31"/>
      <c r="E399" s="16"/>
    </row>
    <row r="400" spans="1:5" ht="15" thickBot="1" x14ac:dyDescent="0.35">
      <c r="A400" s="19"/>
      <c r="B400" s="20"/>
      <c r="C400" s="21"/>
      <c r="D400" s="32"/>
      <c r="E40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B54B-6ECB-4CB4-B63F-4915A2CAF2AE}">
  <sheetPr filterMode="1"/>
  <dimension ref="A1:R918"/>
  <sheetViews>
    <sheetView topLeftCell="A673" workbookViewId="0">
      <selection activeCell="A886" sqref="A886"/>
    </sheetView>
  </sheetViews>
  <sheetFormatPr defaultRowHeight="14.4" x14ac:dyDescent="0.3"/>
  <cols>
    <col min="2" max="2" width="18.21875" customWidth="1"/>
    <col min="8" max="8" width="16" customWidth="1"/>
    <col min="10" max="10" width="20.5546875" customWidth="1"/>
    <col min="13" max="13" width="23.33203125" customWidth="1"/>
  </cols>
  <sheetData>
    <row r="1" spans="1:16" ht="29.4" thickBot="1" x14ac:dyDescent="0.35">
      <c r="A1" s="9" t="s">
        <v>3</v>
      </c>
      <c r="B1" s="10" t="s">
        <v>0</v>
      </c>
      <c r="C1" s="11" t="s">
        <v>1</v>
      </c>
      <c r="D1" s="38" t="s">
        <v>2</v>
      </c>
      <c r="E1" s="9" t="s">
        <v>8</v>
      </c>
    </row>
    <row r="2" spans="1:16" x14ac:dyDescent="0.3">
      <c r="A2" s="13">
        <v>1</v>
      </c>
      <c r="B2" s="14" t="s">
        <v>29</v>
      </c>
      <c r="C2" s="15" t="s">
        <v>30</v>
      </c>
      <c r="D2" s="39">
        <v>0.11079943899018201</v>
      </c>
      <c r="E2" s="13" t="s">
        <v>82</v>
      </c>
      <c r="J2" s="24" t="s">
        <v>31</v>
      </c>
      <c r="M2" t="s">
        <v>20</v>
      </c>
    </row>
    <row r="3" spans="1:16" x14ac:dyDescent="0.3">
      <c r="A3" s="16">
        <v>2</v>
      </c>
      <c r="B3" s="17" t="s">
        <v>30</v>
      </c>
      <c r="C3" s="18" t="s">
        <v>29</v>
      </c>
      <c r="D3" s="31">
        <v>0.14738805970149199</v>
      </c>
      <c r="E3" s="16" t="s">
        <v>83</v>
      </c>
      <c r="J3" t="str">
        <f>VLOOKUP($J$2,apriori_rules!$B$2:$E$321,4,FALSE)</f>
        <v>['burgers']--&gt;['pancakes']</v>
      </c>
      <c r="K3">
        <f>VLOOKUP($J$2,$B2:$E$321,3,FALSE)</f>
        <v>0.12079510703363899</v>
      </c>
      <c r="M3" t="str">
        <f>VLOOKUP($M$2,$B2:$E$321,4,FALSE)</f>
        <v>['avocado']--&gt;['mineral water']</v>
      </c>
      <c r="P3">
        <f>VLOOKUP($M$2,$B2:$E$321,3,FALSE)</f>
        <v>0.34799999999999998</v>
      </c>
    </row>
    <row r="4" spans="1:16" x14ac:dyDescent="0.3">
      <c r="A4" s="16">
        <v>3</v>
      </c>
      <c r="B4" s="17" t="s">
        <v>31</v>
      </c>
      <c r="C4" s="18" t="s">
        <v>29</v>
      </c>
      <c r="D4" s="31">
        <v>0.12079510703363899</v>
      </c>
      <c r="E4" s="16" t="s">
        <v>84</v>
      </c>
      <c r="J4" t="str">
        <f>VLOOKUP($J$2,$B3:$E$321,4,FALSE)</f>
        <v>['burgers']--&gt;['pancakes']</v>
      </c>
      <c r="K4">
        <f>VLOOKUP($J$2,$B3:$E$321,3,FALSE)</f>
        <v>0.12079510703363899</v>
      </c>
      <c r="M4" t="str">
        <f>VLOOKUP($M$2,$B3:$E$321,4,FALSE)</f>
        <v>['avocado']--&gt;['mineral water']</v>
      </c>
      <c r="P4">
        <f>VLOOKUP($M$2,$B3:$E$321,3,FALSE)</f>
        <v>0.34799999999999998</v>
      </c>
    </row>
    <row r="5" spans="1:16" hidden="1" x14ac:dyDescent="0.3">
      <c r="A5" s="13">
        <v>4</v>
      </c>
      <c r="B5" s="17" t="s">
        <v>29</v>
      </c>
      <c r="C5" s="18" t="s">
        <v>31</v>
      </c>
      <c r="D5" s="31">
        <v>0.11079943899018201</v>
      </c>
      <c r="E5" s="16" t="s">
        <v>85</v>
      </c>
      <c r="J5" t="str">
        <f>VLOOKUP($J$2,$B4:$E$321,4,FALSE)</f>
        <v>['burgers']--&gt;['pancakes']</v>
      </c>
      <c r="K5">
        <f>VLOOKUP($J$2,$B4:$E$321,3,FALSE)</f>
        <v>0.12079510703363899</v>
      </c>
      <c r="M5" t="str">
        <f>VLOOKUP($M$2,$B4:$E$321,4,FALSE)</f>
        <v>['avocado']--&gt;['mineral water']</v>
      </c>
      <c r="P5">
        <f>VLOOKUP($M$2,$B4:$E$321,3,FALSE)</f>
        <v>0.34799999999999998</v>
      </c>
    </row>
    <row r="6" spans="1:16" hidden="1" x14ac:dyDescent="0.3">
      <c r="A6" s="16">
        <v>5</v>
      </c>
      <c r="B6" s="17" t="s">
        <v>32</v>
      </c>
      <c r="C6" s="18" t="s">
        <v>29</v>
      </c>
      <c r="D6" s="31">
        <v>0.144716692189892</v>
      </c>
      <c r="E6" s="16" t="s">
        <v>86</v>
      </c>
      <c r="J6" t="str">
        <f>VLOOKUP($J$2,apriori_rules!$B$2:$E$321,4,FALSE)</f>
        <v>['burgers']--&gt;['pancakes']</v>
      </c>
      <c r="K6">
        <f>VLOOKUP($J$2,$B5:$E$321,3,FALSE)</f>
        <v>0.24617737003058099</v>
      </c>
    </row>
    <row r="7" spans="1:16" x14ac:dyDescent="0.3">
      <c r="A7" s="16">
        <v>6</v>
      </c>
      <c r="B7" s="17" t="s">
        <v>29</v>
      </c>
      <c r="C7" s="18" t="s">
        <v>32</v>
      </c>
      <c r="D7" s="31">
        <v>0.26507713884992901</v>
      </c>
      <c r="E7" s="16" t="s">
        <v>87</v>
      </c>
      <c r="J7" t="str">
        <f>VLOOKUP($J$2,$B6:$E$321,4,FALSE)</f>
        <v>['burgers']--&gt;['spaghetti']</v>
      </c>
      <c r="K7">
        <f>VLOOKUP($J$2,$B6:$E$321,3,FALSE)</f>
        <v>0.24617737003058099</v>
      </c>
      <c r="M7" t="str">
        <f>VLOOKUP($M$2,$B6:$E$321,4,FALSE)</f>
        <v>['avocado']--&gt;['mineral water']</v>
      </c>
      <c r="P7">
        <f>VLOOKUP($M$2,$B6:$E$321,3,FALSE)</f>
        <v>0.34799999999999998</v>
      </c>
    </row>
    <row r="8" spans="1:16" hidden="1" x14ac:dyDescent="0.3">
      <c r="A8" s="13">
        <v>7</v>
      </c>
      <c r="B8" s="17" t="s">
        <v>29</v>
      </c>
      <c r="C8" s="18" t="s">
        <v>33</v>
      </c>
      <c r="D8" s="31">
        <v>0.141654978962131</v>
      </c>
      <c r="E8" s="16" t="s">
        <v>88</v>
      </c>
      <c r="J8" t="str">
        <f>VLOOKUP($J$2,$B7:$E$321,4,FALSE)</f>
        <v>['burgers']--&gt;['spaghetti']</v>
      </c>
      <c r="K8">
        <f>VLOOKUP($J$2,$B7:$E$321,3,FALSE)</f>
        <v>0.24617737003058099</v>
      </c>
      <c r="M8" t="str">
        <f>VLOOKUP($M$2,$B7:$E$321,4,FALSE)</f>
        <v>['avocado']--&gt;['mineral water']</v>
      </c>
      <c r="P8">
        <f>VLOOKUP($M$2,$B7:$E$321,3,FALSE)</f>
        <v>0.34799999999999998</v>
      </c>
    </row>
    <row r="9" spans="1:16" hidden="1" x14ac:dyDescent="0.3">
      <c r="A9" s="16">
        <v>8</v>
      </c>
      <c r="B9" s="17" t="s">
        <v>33</v>
      </c>
      <c r="C9" s="18" t="s">
        <v>29</v>
      </c>
      <c r="D9" s="31">
        <v>0.14125874125874099</v>
      </c>
      <c r="E9" s="16" t="s">
        <v>89</v>
      </c>
      <c r="J9" t="str">
        <f>VLOOKUP($J$2,$B8:$E$321,4,FALSE)</f>
        <v>['burgers']--&gt;['spaghetti']</v>
      </c>
      <c r="K9">
        <f>VLOOKUP($J$2,$B8:$E$321,3,FALSE)</f>
        <v>0.24617737003058099</v>
      </c>
      <c r="M9" t="str">
        <f>VLOOKUP($M$2,$B8:$E$321,4,FALSE)</f>
        <v>['avocado']--&gt;['mineral water']</v>
      </c>
      <c r="P9">
        <f>VLOOKUP($M$2,$B8:$E$321,3,FALSE)</f>
        <v>0.34799999999999998</v>
      </c>
    </row>
    <row r="10" spans="1:16" hidden="1" x14ac:dyDescent="0.3">
      <c r="A10" s="16">
        <v>9</v>
      </c>
      <c r="B10" s="17" t="s">
        <v>29</v>
      </c>
      <c r="C10" s="18" t="s">
        <v>34</v>
      </c>
      <c r="D10" s="31">
        <v>0.208976157082748</v>
      </c>
      <c r="E10" s="16" t="s">
        <v>90</v>
      </c>
      <c r="J10" t="str">
        <f>VLOOKUP($J$2,$B9:$E$321,4,FALSE)</f>
        <v>['burgers']--&gt;['spaghetti']</v>
      </c>
      <c r="K10">
        <f>VLOOKUP($J$2,$B9:$E$321,3,FALSE)</f>
        <v>0.24617737003058099</v>
      </c>
      <c r="M10" t="str">
        <f>VLOOKUP($M$2,$B9:$E$321,4,FALSE)</f>
        <v>['avocado']--&gt;['mineral water']</v>
      </c>
      <c r="P10">
        <f>VLOOKUP($M$2,$B9:$E$321,3,FALSE)</f>
        <v>0.34799999999999998</v>
      </c>
    </row>
    <row r="11" spans="1:16" hidden="1" x14ac:dyDescent="0.3">
      <c r="A11" s="13">
        <v>10</v>
      </c>
      <c r="B11" s="17" t="s">
        <v>34</v>
      </c>
      <c r="C11" s="18" t="s">
        <v>29</v>
      </c>
      <c r="D11" s="31">
        <v>0.121236777868185</v>
      </c>
      <c r="E11" s="16" t="s">
        <v>91</v>
      </c>
      <c r="J11" t="str">
        <f>VLOOKUP($J$2,$B10:$E$321,4,FALSE)</f>
        <v>['burgers']--&gt;['spaghetti']</v>
      </c>
      <c r="K11">
        <f>VLOOKUP($J$2,$B10:$E$321,3,FALSE)</f>
        <v>0.24617737003058099</v>
      </c>
      <c r="M11" t="str">
        <f>VLOOKUP($M$2,$B10:$E$321,4,FALSE)</f>
        <v>['avocado']--&gt;['mineral water']</v>
      </c>
      <c r="P11">
        <f>VLOOKUP($M$2,$B10:$E$321,3,FALSE)</f>
        <v>0.34799999999999998</v>
      </c>
    </row>
    <row r="12" spans="1:16" hidden="1" x14ac:dyDescent="0.3">
      <c r="A12" s="16">
        <v>11</v>
      </c>
      <c r="B12" s="17" t="s">
        <v>17</v>
      </c>
      <c r="C12" s="18" t="s">
        <v>29</v>
      </c>
      <c r="D12" s="31">
        <v>0.12411705348133199</v>
      </c>
      <c r="E12" s="16" t="s">
        <v>92</v>
      </c>
      <c r="J12" t="str">
        <f>VLOOKUP($J$2,$B11:$E$321,4,FALSE)</f>
        <v>['burgers']--&gt;['spaghetti']</v>
      </c>
      <c r="K12">
        <f>VLOOKUP($J$2,$B11:$E$321,3,FALSE)</f>
        <v>0.24617737003058099</v>
      </c>
      <c r="M12" t="str">
        <f>VLOOKUP($M$2,$B11:$E$321,4,FALSE)</f>
        <v>['avocado']--&gt;['mineral water']</v>
      </c>
      <c r="P12">
        <f>VLOOKUP($M$2,$B11:$E$321,3,FALSE)</f>
        <v>0.34799999999999998</v>
      </c>
    </row>
    <row r="13" spans="1:16" hidden="1" x14ac:dyDescent="0.3">
      <c r="A13" s="16">
        <v>12</v>
      </c>
      <c r="B13" s="17" t="s">
        <v>29</v>
      </c>
      <c r="C13" s="18" t="s">
        <v>17</v>
      </c>
      <c r="D13" s="31">
        <v>0.17251051893408101</v>
      </c>
      <c r="E13" s="16" t="s">
        <v>93</v>
      </c>
      <c r="J13" t="str">
        <f>VLOOKUP($J$2,$B12:$E$321,4,FALSE)</f>
        <v>['burgers']--&gt;['spaghetti']</v>
      </c>
      <c r="K13">
        <f>VLOOKUP($J$2,$B12:$E$321,3,FALSE)</f>
        <v>0.24617737003058099</v>
      </c>
      <c r="M13" t="str">
        <f>VLOOKUP($M$2,$B12:$E$321,4,FALSE)</f>
        <v>['avocado']--&gt;['mineral water']</v>
      </c>
      <c r="P13">
        <f>VLOOKUP($M$2,$B12:$E$321,3,FALSE)</f>
        <v>0.34799999999999998</v>
      </c>
    </row>
    <row r="14" spans="1:16" hidden="1" x14ac:dyDescent="0.3">
      <c r="A14" s="13">
        <v>13</v>
      </c>
      <c r="B14" s="17" t="s">
        <v>29</v>
      </c>
      <c r="C14" s="18" t="s">
        <v>35</v>
      </c>
      <c r="D14" s="31">
        <v>0.17391304347826</v>
      </c>
      <c r="E14" s="16" t="s">
        <v>94</v>
      </c>
      <c r="J14" t="str">
        <f>VLOOKUP($J$2,$B13:$E$321,4,FALSE)</f>
        <v>['burgers']--&gt;['spaghetti']</v>
      </c>
      <c r="K14">
        <f>VLOOKUP($J$2,$B13:$E$321,3,FALSE)</f>
        <v>0.24617737003058099</v>
      </c>
      <c r="M14" t="str">
        <f>VLOOKUP($M$2,$B13:$E$321,4,FALSE)</f>
        <v>['avocado']--&gt;['mineral water']</v>
      </c>
      <c r="P14">
        <f>VLOOKUP($M$2,$B13:$E$321,3,FALSE)</f>
        <v>0.34799999999999998</v>
      </c>
    </row>
    <row r="15" spans="1:16" hidden="1" x14ac:dyDescent="0.3">
      <c r="A15" s="16">
        <v>14</v>
      </c>
      <c r="B15" s="17" t="s">
        <v>35</v>
      </c>
      <c r="C15" s="18" t="s">
        <v>29</v>
      </c>
      <c r="D15" s="31">
        <v>0.12757201646090499</v>
      </c>
      <c r="E15" s="16" t="s">
        <v>95</v>
      </c>
      <c r="J15" t="str">
        <f>VLOOKUP($J$2,$B14:$E$321,4,FALSE)</f>
        <v>['burgers']--&gt;['spaghetti']</v>
      </c>
      <c r="K15">
        <f>VLOOKUP($J$2,$B14:$E$321,3,FALSE)</f>
        <v>0.24617737003058099</v>
      </c>
      <c r="M15" t="str">
        <f>VLOOKUP($M$2,$B14:$E$321,4,FALSE)</f>
        <v>['avocado']--&gt;['mineral water']</v>
      </c>
      <c r="P15">
        <f>VLOOKUP($M$2,$B14:$E$321,3,FALSE)</f>
        <v>0.34799999999999998</v>
      </c>
    </row>
    <row r="16" spans="1:16" hidden="1" x14ac:dyDescent="0.3">
      <c r="A16" s="16">
        <v>15</v>
      </c>
      <c r="B16" s="17" t="s">
        <v>29</v>
      </c>
      <c r="C16" s="18" t="s">
        <v>36</v>
      </c>
      <c r="D16" s="31">
        <v>0.22861150070126199</v>
      </c>
      <c r="E16" s="16" t="s">
        <v>96</v>
      </c>
      <c r="J16" t="str">
        <f>VLOOKUP($J$2,$B15:$E$321,4,FALSE)</f>
        <v>['burgers']--&gt;['spaghetti']</v>
      </c>
      <c r="K16">
        <f>VLOOKUP($J$2,$B15:$E$321,3,FALSE)</f>
        <v>0.24617737003058099</v>
      </c>
      <c r="M16" t="str">
        <f>VLOOKUP($M$2,$B15:$E$321,4,FALSE)</f>
        <v>['avocado']--&gt;['mineral water']</v>
      </c>
      <c r="P16">
        <f>VLOOKUP($M$2,$B15:$E$321,3,FALSE)</f>
        <v>0.34799999999999998</v>
      </c>
    </row>
    <row r="17" spans="1:15" hidden="1" x14ac:dyDescent="0.3">
      <c r="A17" s="13">
        <v>16</v>
      </c>
      <c r="B17" s="17" t="s">
        <v>36</v>
      </c>
      <c r="C17" s="18" t="s">
        <v>29</v>
      </c>
      <c r="D17" s="31">
        <v>0.12091988130563699</v>
      </c>
      <c r="E17" s="16" t="s">
        <v>97</v>
      </c>
      <c r="J17" t="str">
        <f>VLOOKUP($J$2,$B16:$E$321,4,FALSE)</f>
        <v>['burgers']--&gt;['spaghetti']</v>
      </c>
      <c r="K17">
        <f>VLOOKUP($J$2,$B16:$E$321,3,FALSE)</f>
        <v>0.24617737003058099</v>
      </c>
    </row>
    <row r="18" spans="1:15" hidden="1" x14ac:dyDescent="0.3">
      <c r="A18" s="16">
        <v>17</v>
      </c>
      <c r="B18" s="17" t="s">
        <v>29</v>
      </c>
      <c r="C18" s="18" t="s">
        <v>37</v>
      </c>
      <c r="D18" s="31">
        <v>0.35483870967741898</v>
      </c>
      <c r="E18" s="16" t="s">
        <v>98</v>
      </c>
      <c r="J18" t="str">
        <f>VLOOKUP($J$2,$B17:$E$321,4,FALSE)</f>
        <v>['burgers']--&gt;['spaghetti']</v>
      </c>
      <c r="K18">
        <f>VLOOKUP($J$2,$B17:$E$321,3,FALSE)</f>
        <v>0.24617737003058099</v>
      </c>
    </row>
    <row r="19" spans="1:15" hidden="1" x14ac:dyDescent="0.3">
      <c r="A19" s="16">
        <v>18</v>
      </c>
      <c r="B19" s="17" t="s">
        <v>37</v>
      </c>
      <c r="C19" s="18" t="s">
        <v>29</v>
      </c>
      <c r="D19" s="31">
        <v>0.141498881431767</v>
      </c>
      <c r="E19" s="16" t="s">
        <v>99</v>
      </c>
      <c r="J19" t="str">
        <f>VLOOKUP($J$2,$B18:$E$321,4,FALSE)</f>
        <v>['burgers']--&gt;['spaghetti']</v>
      </c>
      <c r="K19">
        <f>VLOOKUP($J$2,$B18:$E$321,3,FALSE)</f>
        <v>0.24617737003058099</v>
      </c>
      <c r="M19" t="s">
        <v>13</v>
      </c>
      <c r="O19" t="s">
        <v>48</v>
      </c>
    </row>
    <row r="20" spans="1:15" hidden="1" x14ac:dyDescent="0.3">
      <c r="A20" s="13">
        <v>19</v>
      </c>
      <c r="B20" s="17" t="s">
        <v>29</v>
      </c>
      <c r="C20" s="18" t="s">
        <v>38</v>
      </c>
      <c r="D20" s="31">
        <v>0.21178120617110799</v>
      </c>
      <c r="E20" s="16" t="s">
        <v>100</v>
      </c>
      <c r="J20" t="str">
        <f>VLOOKUP($J$2,$B19:$E$321,4,FALSE)</f>
        <v>['burgers']--&gt;['spaghetti']</v>
      </c>
      <c r="K20">
        <f>VLOOKUP($J$2,$B19:$E$321,3,FALSE)</f>
        <v>0.24617737003058099</v>
      </c>
      <c r="M20" t="str">
        <f>VLOOKUP($M$19,$B$2:$E$321,4,FALSE)</f>
        <v>['low fat yogurt']--&gt;['spaghetti']</v>
      </c>
    </row>
    <row r="21" spans="1:15" hidden="1" x14ac:dyDescent="0.3">
      <c r="A21" s="16">
        <v>20</v>
      </c>
      <c r="B21" s="17" t="s">
        <v>38</v>
      </c>
      <c r="C21" s="18" t="s">
        <v>29</v>
      </c>
      <c r="D21" s="31">
        <v>0.117784711388455</v>
      </c>
      <c r="E21" s="16" t="s">
        <v>101</v>
      </c>
      <c r="J21" t="str">
        <f>VLOOKUP($J$2,$B20:$E$321,4,FALSE)</f>
        <v>['burgers']--&gt;['spaghetti']</v>
      </c>
      <c r="K21">
        <f>VLOOKUP($J$2,$B20:$E$321,3,FALSE)</f>
        <v>0.24617737003058099</v>
      </c>
      <c r="M21" t="str">
        <f t="shared" ref="M21:M43" si="0">VLOOKUP($M$19,$B$2:$E$321,4,FALSE)</f>
        <v>['low fat yogurt']--&gt;['spaghetti']</v>
      </c>
    </row>
    <row r="22" spans="1:15" hidden="1" x14ac:dyDescent="0.3">
      <c r="A22" s="16">
        <v>21</v>
      </c>
      <c r="B22" s="17" t="s">
        <v>39</v>
      </c>
      <c r="C22" s="18" t="s">
        <v>29</v>
      </c>
      <c r="D22" s="31">
        <v>0.14789687924016201</v>
      </c>
      <c r="E22" s="16" t="s">
        <v>102</v>
      </c>
      <c r="J22" t="str">
        <f>VLOOKUP($J$2,$B21:$E$321,4,FALSE)</f>
        <v>['burgers']--&gt;['spaghetti']</v>
      </c>
      <c r="K22">
        <f>VLOOKUP($J$2,$B21:$E$321,3,FALSE)</f>
        <v>0.24617737003058099</v>
      </c>
      <c r="M22" t="str">
        <f t="shared" si="0"/>
        <v>['low fat yogurt']--&gt;['spaghetti']</v>
      </c>
    </row>
    <row r="23" spans="1:15" hidden="1" x14ac:dyDescent="0.3">
      <c r="A23" s="13">
        <v>22</v>
      </c>
      <c r="B23" s="17" t="s">
        <v>29</v>
      </c>
      <c r="C23" s="18" t="s">
        <v>39</v>
      </c>
      <c r="D23" s="31">
        <v>0.15287517531556799</v>
      </c>
      <c r="E23" s="16" t="s">
        <v>103</v>
      </c>
      <c r="J23" t="str">
        <f>VLOOKUP($J$2,$B22:$E$321,4,FALSE)</f>
        <v>['burgers']--&gt;['spaghetti']</v>
      </c>
      <c r="K23">
        <f>VLOOKUP($J$2,$B22:$E$321,3,FALSE)</f>
        <v>0.24617737003058099</v>
      </c>
      <c r="M23" t="str">
        <f t="shared" si="0"/>
        <v>['low fat yogurt']--&gt;['spaghetti']</v>
      </c>
    </row>
    <row r="24" spans="1:15" hidden="1" x14ac:dyDescent="0.3">
      <c r="A24" s="16">
        <v>23</v>
      </c>
      <c r="B24" s="17" t="s">
        <v>40</v>
      </c>
      <c r="C24" s="18" t="s">
        <v>29</v>
      </c>
      <c r="D24" s="31">
        <v>0.146381578947368</v>
      </c>
      <c r="E24" s="16" t="s">
        <v>104</v>
      </c>
      <c r="J24" t="str">
        <f>VLOOKUP($J$2,$B23:$E$321,4,FALSE)</f>
        <v>['burgers']--&gt;['spaghetti']</v>
      </c>
      <c r="K24">
        <f>VLOOKUP($J$2,$B23:$E$321,3,FALSE)</f>
        <v>0.24617737003058099</v>
      </c>
      <c r="M24" t="str">
        <f t="shared" si="0"/>
        <v>['low fat yogurt']--&gt;['spaghetti']</v>
      </c>
    </row>
    <row r="25" spans="1:15" hidden="1" x14ac:dyDescent="0.3">
      <c r="A25" s="16">
        <v>24</v>
      </c>
      <c r="B25" s="17" t="s">
        <v>29</v>
      </c>
      <c r="C25" s="18" t="s">
        <v>40</v>
      </c>
      <c r="D25" s="31">
        <v>0.124824684431977</v>
      </c>
      <c r="E25" s="16" t="s">
        <v>105</v>
      </c>
      <c r="J25" t="str">
        <f>VLOOKUP($J$2,$B24:$E$321,4,FALSE)</f>
        <v>['burgers']--&gt;['spaghetti']</v>
      </c>
      <c r="K25">
        <f>VLOOKUP($J$2,$B24:$E$321,3,FALSE)</f>
        <v>0.24617737003058099</v>
      </c>
      <c r="M25" t="str">
        <f t="shared" si="0"/>
        <v>['low fat yogurt']--&gt;['spaghetti']</v>
      </c>
    </row>
    <row r="26" spans="1:15" hidden="1" x14ac:dyDescent="0.3">
      <c r="A26" s="13">
        <v>25</v>
      </c>
      <c r="B26" s="17" t="s">
        <v>29</v>
      </c>
      <c r="C26" s="18" t="s">
        <v>14</v>
      </c>
      <c r="D26" s="31">
        <v>0.113604488078541</v>
      </c>
      <c r="E26" s="16" t="s">
        <v>106</v>
      </c>
      <c r="J26" t="str">
        <f>VLOOKUP($J$2,$B25:$E$321,4,FALSE)</f>
        <v>['burgers']--&gt;['spaghetti']</v>
      </c>
      <c r="K26">
        <f>VLOOKUP($J$2,$B25:$E$321,3,FALSE)</f>
        <v>0.24617737003058099</v>
      </c>
      <c r="M26" t="str">
        <f t="shared" si="0"/>
        <v>['low fat yogurt']--&gt;['spaghetti']</v>
      </c>
    </row>
    <row r="27" spans="1:15" hidden="1" x14ac:dyDescent="0.3">
      <c r="A27" s="16">
        <v>26</v>
      </c>
      <c r="B27" s="17" t="s">
        <v>14</v>
      </c>
      <c r="C27" s="18" t="s">
        <v>29</v>
      </c>
      <c r="D27" s="31">
        <v>0.16396761133603199</v>
      </c>
      <c r="E27" s="16" t="s">
        <v>107</v>
      </c>
      <c r="J27" t="str">
        <f>VLOOKUP($J$2,$B26:$E$321,4,FALSE)</f>
        <v>['burgers']--&gt;['spaghetti']</v>
      </c>
      <c r="K27">
        <f>VLOOKUP($J$2,$B26:$E$321,3,FALSE)</f>
        <v>0.24617737003058099</v>
      </c>
      <c r="M27" t="str">
        <f t="shared" si="0"/>
        <v>['low fat yogurt']--&gt;['spaghetti']</v>
      </c>
    </row>
    <row r="28" spans="1:15" hidden="1" x14ac:dyDescent="0.3">
      <c r="A28" s="16">
        <v>27</v>
      </c>
      <c r="B28" s="17" t="s">
        <v>32</v>
      </c>
      <c r="C28" s="18" t="s">
        <v>30</v>
      </c>
      <c r="D28" s="31">
        <v>0.121745788667687</v>
      </c>
      <c r="E28" s="16" t="s">
        <v>108</v>
      </c>
      <c r="J28" t="str">
        <f>VLOOKUP($J$2,$B27:$E$321,4,FALSE)</f>
        <v>['burgers']--&gt;['spaghetti']</v>
      </c>
      <c r="K28">
        <f>VLOOKUP($J$2,$B27:$E$321,3,FALSE)</f>
        <v>0.24617737003058099</v>
      </c>
      <c r="M28" t="str">
        <f t="shared" si="0"/>
        <v>['low fat yogurt']--&gt;['spaghetti']</v>
      </c>
    </row>
    <row r="29" spans="1:15" hidden="1" x14ac:dyDescent="0.3">
      <c r="A29" s="13">
        <v>28</v>
      </c>
      <c r="B29" s="17" t="s">
        <v>30</v>
      </c>
      <c r="C29" s="18" t="s">
        <v>32</v>
      </c>
      <c r="D29" s="31">
        <v>0.296641791044776</v>
      </c>
      <c r="E29" s="16" t="s">
        <v>109</v>
      </c>
      <c r="J29" t="str">
        <f>VLOOKUP($J$2,$B28:$E$321,4,FALSE)</f>
        <v>['burgers']--&gt;['spaghetti']</v>
      </c>
      <c r="K29">
        <f>VLOOKUP($J$2,$B28:$E$321,3,FALSE)</f>
        <v>0.24617737003058099</v>
      </c>
      <c r="M29" t="str">
        <f t="shared" si="0"/>
        <v>['low fat yogurt']--&gt;['spaghetti']</v>
      </c>
    </row>
    <row r="30" spans="1:15" hidden="1" x14ac:dyDescent="0.3">
      <c r="A30" s="16">
        <v>29</v>
      </c>
      <c r="B30" s="17" t="s">
        <v>30</v>
      </c>
      <c r="C30" s="18" t="s">
        <v>33</v>
      </c>
      <c r="D30" s="31">
        <v>0.23320895522387999</v>
      </c>
      <c r="E30" s="16" t="s">
        <v>110</v>
      </c>
      <c r="J30" t="str">
        <f>VLOOKUP($J$2,$B29:$E$321,4,FALSE)</f>
        <v>['burgers']--&gt;['spaghetti']</v>
      </c>
      <c r="K30">
        <f>VLOOKUP($J$2,$B29:$E$321,3,FALSE)</f>
        <v>0.24617737003058099</v>
      </c>
      <c r="M30" t="str">
        <f t="shared" si="0"/>
        <v>['low fat yogurt']--&gt;['spaghetti']</v>
      </c>
    </row>
    <row r="31" spans="1:15" hidden="1" x14ac:dyDescent="0.3">
      <c r="A31" s="16">
        <v>30</v>
      </c>
      <c r="B31" s="17" t="s">
        <v>33</v>
      </c>
      <c r="C31" s="18" t="s">
        <v>30</v>
      </c>
      <c r="D31" s="31">
        <v>0.17482517482517401</v>
      </c>
      <c r="E31" s="16" t="s">
        <v>111</v>
      </c>
      <c r="J31" t="str">
        <f>VLOOKUP($J$2,$B30:$E$321,4,FALSE)</f>
        <v>['burgers']--&gt;['spaghetti']</v>
      </c>
      <c r="K31">
        <f>VLOOKUP($J$2,$B30:$E$321,3,FALSE)</f>
        <v>0.24617737003058099</v>
      </c>
      <c r="M31" t="str">
        <f t="shared" si="0"/>
        <v>['low fat yogurt']--&gt;['spaghetti']</v>
      </c>
    </row>
    <row r="32" spans="1:15" hidden="1" x14ac:dyDescent="0.3">
      <c r="A32" s="13">
        <v>31</v>
      </c>
      <c r="B32" s="17" t="s">
        <v>30</v>
      </c>
      <c r="C32" s="18" t="s">
        <v>34</v>
      </c>
      <c r="D32" s="31">
        <v>0.25186567164179102</v>
      </c>
      <c r="E32" s="16" t="s">
        <v>112</v>
      </c>
      <c r="J32" t="str">
        <f>VLOOKUP($J$2,$B31:$E$321,4,FALSE)</f>
        <v>['burgers']--&gt;['spaghetti']</v>
      </c>
      <c r="K32">
        <f>VLOOKUP($J$2,$B31:$E$321,3,FALSE)</f>
        <v>0.24617737003058099</v>
      </c>
      <c r="M32" t="str">
        <f t="shared" si="0"/>
        <v>['low fat yogurt']--&gt;['spaghetti']</v>
      </c>
    </row>
    <row r="33" spans="1:13" hidden="1" x14ac:dyDescent="0.3">
      <c r="A33" s="16">
        <v>32</v>
      </c>
      <c r="B33" s="17" t="s">
        <v>34</v>
      </c>
      <c r="C33" s="18" t="s">
        <v>30</v>
      </c>
      <c r="D33" s="31">
        <v>0.109845402766476</v>
      </c>
      <c r="E33" s="16" t="s">
        <v>113</v>
      </c>
      <c r="J33" t="str">
        <f>VLOOKUP($J$2,$B32:$E$321,4,FALSE)</f>
        <v>['burgers']--&gt;['spaghetti']</v>
      </c>
      <c r="K33">
        <f>VLOOKUP($J$2,$B32:$E$321,3,FALSE)</f>
        <v>0.24617737003058099</v>
      </c>
      <c r="M33" t="str">
        <f t="shared" si="0"/>
        <v>['low fat yogurt']--&gt;['spaghetti']</v>
      </c>
    </row>
    <row r="34" spans="1:13" hidden="1" x14ac:dyDescent="0.3">
      <c r="A34" s="16">
        <v>33</v>
      </c>
      <c r="B34" s="17" t="s">
        <v>30</v>
      </c>
      <c r="C34" s="18" t="s">
        <v>41</v>
      </c>
      <c r="D34" s="31">
        <v>0.15671641791044699</v>
      </c>
      <c r="E34" s="16" t="s">
        <v>114</v>
      </c>
      <c r="J34" t="str">
        <f>VLOOKUP($J$2,$B33:$E$321,4,FALSE)</f>
        <v>['burgers']--&gt;['spaghetti']</v>
      </c>
      <c r="K34">
        <f>VLOOKUP($J$2,$B33:$E$321,3,FALSE)</f>
        <v>0.24617737003058099</v>
      </c>
      <c r="M34" t="str">
        <f t="shared" si="0"/>
        <v>['low fat yogurt']--&gt;['spaghetti']</v>
      </c>
    </row>
    <row r="35" spans="1:13" hidden="1" x14ac:dyDescent="0.3">
      <c r="A35" s="13">
        <v>34</v>
      </c>
      <c r="B35" s="17" t="s">
        <v>41</v>
      </c>
      <c r="C35" s="18" t="s">
        <v>30</v>
      </c>
      <c r="D35" s="31">
        <v>0.163742690058479</v>
      </c>
      <c r="E35" s="16" t="s">
        <v>115</v>
      </c>
      <c r="J35" t="str">
        <f>VLOOKUP($J$2,$B34:$E$321,4,FALSE)</f>
        <v>['burgers']--&gt;['spaghetti']</v>
      </c>
      <c r="K35">
        <f>VLOOKUP($J$2,$B34:$E$321,3,FALSE)</f>
        <v>0.24617737003058099</v>
      </c>
      <c r="M35" t="str">
        <f t="shared" si="0"/>
        <v>['low fat yogurt']--&gt;['spaghetti']</v>
      </c>
    </row>
    <row r="36" spans="1:13" hidden="1" x14ac:dyDescent="0.3">
      <c r="A36" s="16">
        <v>35</v>
      </c>
      <c r="B36" s="17" t="s">
        <v>30</v>
      </c>
      <c r="C36" s="18" t="s">
        <v>17</v>
      </c>
      <c r="D36" s="31">
        <v>0.16044776119402901</v>
      </c>
      <c r="E36" s="16" t="s">
        <v>116</v>
      </c>
      <c r="J36" t="str">
        <f>VLOOKUP($J$2,$B35:$E$321,4,FALSE)</f>
        <v>['burgers']--&gt;['spaghetti']</v>
      </c>
      <c r="K36">
        <f>VLOOKUP($J$2,$B35:$E$321,3,FALSE)</f>
        <v>0.24617737003058099</v>
      </c>
      <c r="M36" t="str">
        <f t="shared" si="0"/>
        <v>['low fat yogurt']--&gt;['spaghetti']</v>
      </c>
    </row>
    <row r="37" spans="1:13" hidden="1" x14ac:dyDescent="0.3">
      <c r="A37" s="16">
        <v>36</v>
      </c>
      <c r="B37" s="17" t="s">
        <v>35</v>
      </c>
      <c r="C37" s="18" t="s">
        <v>30</v>
      </c>
      <c r="D37" s="31">
        <v>0.13580246913580199</v>
      </c>
      <c r="E37" s="16" t="s">
        <v>117</v>
      </c>
      <c r="J37" t="str">
        <f>VLOOKUP($J$2,$B36:$E$321,4,FALSE)</f>
        <v>['burgers']--&gt;['spaghetti']</v>
      </c>
      <c r="K37">
        <f>VLOOKUP($J$2,$B36:$E$321,3,FALSE)</f>
        <v>0.24617737003058099</v>
      </c>
      <c r="M37" t="str">
        <f t="shared" si="0"/>
        <v>['low fat yogurt']--&gt;['spaghetti']</v>
      </c>
    </row>
    <row r="38" spans="1:13" hidden="1" x14ac:dyDescent="0.3">
      <c r="A38" s="13">
        <v>37</v>
      </c>
      <c r="B38" s="17" t="s">
        <v>30</v>
      </c>
      <c r="C38" s="18" t="s">
        <v>35</v>
      </c>
      <c r="D38" s="31">
        <v>0.24626865671641701</v>
      </c>
      <c r="E38" s="16" t="s">
        <v>118</v>
      </c>
      <c r="J38" t="str">
        <f>VLOOKUP($J$2,$B37:$E$321,4,FALSE)</f>
        <v>['burgers']--&gt;['spaghetti']</v>
      </c>
      <c r="K38">
        <f>VLOOKUP($J$2,$B37:$E$321,3,FALSE)</f>
        <v>0.24617737003058099</v>
      </c>
      <c r="M38" t="str">
        <f t="shared" si="0"/>
        <v>['low fat yogurt']--&gt;['spaghetti']</v>
      </c>
    </row>
    <row r="39" spans="1:13" hidden="1" x14ac:dyDescent="0.3">
      <c r="A39" s="16">
        <v>38</v>
      </c>
      <c r="B39" s="17" t="s">
        <v>30</v>
      </c>
      <c r="C39" s="18" t="s">
        <v>36</v>
      </c>
      <c r="D39" s="31">
        <v>0.19776119402985001</v>
      </c>
      <c r="E39" s="16" t="s">
        <v>119</v>
      </c>
      <c r="J39" t="str">
        <f>VLOOKUP($J$2,$B38:$E$321,4,FALSE)</f>
        <v>['burgers']--&gt;['spaghetti']</v>
      </c>
      <c r="K39">
        <f>VLOOKUP($J$2,$B38:$E$321,3,FALSE)</f>
        <v>0.24617737003058099</v>
      </c>
      <c r="M39" t="str">
        <f t="shared" si="0"/>
        <v>['low fat yogurt']--&gt;['spaghetti']</v>
      </c>
    </row>
    <row r="40" spans="1:13" hidden="1" x14ac:dyDescent="0.3">
      <c r="A40" s="16">
        <v>39</v>
      </c>
      <c r="B40" s="17" t="s">
        <v>30</v>
      </c>
      <c r="C40" s="18" t="s">
        <v>37</v>
      </c>
      <c r="D40" s="31">
        <v>0.33022388059701402</v>
      </c>
      <c r="E40" s="16" t="s">
        <v>120</v>
      </c>
      <c r="J40" t="str">
        <f>VLOOKUP($J$2,$B39:$E$321,4,FALSE)</f>
        <v>['burgers']--&gt;['spaghetti']</v>
      </c>
      <c r="K40">
        <f>VLOOKUP($J$2,$B39:$E$321,3,FALSE)</f>
        <v>0.24617737003058099</v>
      </c>
      <c r="M40" t="str">
        <f t="shared" si="0"/>
        <v>['low fat yogurt']--&gt;['spaghetti']</v>
      </c>
    </row>
    <row r="41" spans="1:13" hidden="1" x14ac:dyDescent="0.3">
      <c r="A41" s="13">
        <v>40</v>
      </c>
      <c r="B41" s="17" t="s">
        <v>39</v>
      </c>
      <c r="C41" s="18" t="s">
        <v>30</v>
      </c>
      <c r="D41" s="31">
        <v>0.116689280868385</v>
      </c>
      <c r="E41" s="16" t="s">
        <v>121</v>
      </c>
      <c r="J41" t="str">
        <f>VLOOKUP($J$2,$B40:$E$321,4,FALSE)</f>
        <v>['burgers']--&gt;['spaghetti']</v>
      </c>
      <c r="K41">
        <f>VLOOKUP($J$2,$B40:$E$321,3,FALSE)</f>
        <v>0.24617737003058099</v>
      </c>
      <c r="M41" t="str">
        <f t="shared" si="0"/>
        <v>['low fat yogurt']--&gt;['spaghetti']</v>
      </c>
    </row>
    <row r="42" spans="1:13" hidden="1" x14ac:dyDescent="0.3">
      <c r="A42" s="16">
        <v>41</v>
      </c>
      <c r="B42" s="17" t="s">
        <v>30</v>
      </c>
      <c r="C42" s="18" t="s">
        <v>39</v>
      </c>
      <c r="D42" s="31">
        <v>0.16044776119402901</v>
      </c>
      <c r="E42" s="16" t="s">
        <v>122</v>
      </c>
      <c r="J42" t="str">
        <f>VLOOKUP($J$2,$B41:$E$321,4,FALSE)</f>
        <v>['burgers']--&gt;['spaghetti']</v>
      </c>
      <c r="K42">
        <f>VLOOKUP($J$2,$B41:$E$321,3,FALSE)</f>
        <v>0.24617737003058099</v>
      </c>
      <c r="M42" t="str">
        <f t="shared" si="0"/>
        <v>['low fat yogurt']--&gt;['spaghetti']</v>
      </c>
    </row>
    <row r="43" spans="1:13" hidden="1" x14ac:dyDescent="0.3">
      <c r="A43" s="16">
        <v>42</v>
      </c>
      <c r="B43" s="17" t="s">
        <v>31</v>
      </c>
      <c r="C43" s="18" t="s">
        <v>32</v>
      </c>
      <c r="D43" s="31">
        <v>0.24617737003058099</v>
      </c>
      <c r="E43" s="16" t="s">
        <v>123</v>
      </c>
      <c r="J43" t="str">
        <f>VLOOKUP($J$2,$B42:$E$321,4,FALSE)</f>
        <v>['burgers']--&gt;['spaghetti']</v>
      </c>
      <c r="K43">
        <f>VLOOKUP($J$2,$B42:$E$321,3,FALSE)</f>
        <v>0.24617737003058099</v>
      </c>
      <c r="M43" t="str">
        <f t="shared" si="0"/>
        <v>['low fat yogurt']--&gt;['spaghetti']</v>
      </c>
    </row>
    <row r="44" spans="1:13" hidden="1" x14ac:dyDescent="0.3">
      <c r="A44" s="13">
        <v>43</v>
      </c>
      <c r="B44" s="17" t="s">
        <v>32</v>
      </c>
      <c r="C44" s="18" t="s">
        <v>31</v>
      </c>
      <c r="D44" s="31">
        <v>0.123277182235834</v>
      </c>
      <c r="E44" s="16" t="s">
        <v>124</v>
      </c>
      <c r="J44" t="str">
        <f>VLOOKUP($J$2,$B43:$E$321,4,FALSE)</f>
        <v>['burgers']--&gt;['spaghetti']</v>
      </c>
      <c r="K44">
        <f>VLOOKUP($J$2,$B43:$E$321,3,FALSE)</f>
        <v>0.24617737003058099</v>
      </c>
    </row>
    <row r="45" spans="1:13" hidden="1" x14ac:dyDescent="0.3">
      <c r="A45" s="16">
        <v>44</v>
      </c>
      <c r="B45" s="17" t="s">
        <v>31</v>
      </c>
      <c r="C45" s="18" t="s">
        <v>33</v>
      </c>
      <c r="D45" s="31">
        <v>0.12079510703363899</v>
      </c>
      <c r="E45" s="16" t="s">
        <v>125</v>
      </c>
      <c r="J45" t="str">
        <f>VLOOKUP($J$2,apriori_rules!$B$2:$E$321,4,FALSE)</f>
        <v>['burgers']--&gt;['pancakes']</v>
      </c>
      <c r="K45">
        <f>VLOOKUP($J$2,$B44:$E$321,3,FALSE)</f>
        <v>0.12079510703363899</v>
      </c>
    </row>
    <row r="46" spans="1:13" x14ac:dyDescent="0.3">
      <c r="A46" s="16">
        <v>45</v>
      </c>
      <c r="B46" s="17" t="s">
        <v>33</v>
      </c>
      <c r="C46" s="18" t="s">
        <v>31</v>
      </c>
      <c r="D46" s="31">
        <v>0.11048951048951</v>
      </c>
      <c r="E46" s="16" t="s">
        <v>126</v>
      </c>
      <c r="J46" t="str">
        <f>VLOOKUP($J$2,$B45:$E$321,4,FALSE)</f>
        <v>['burgers']--&gt;['frozen vegetables']</v>
      </c>
      <c r="K46">
        <f>VLOOKUP($J$2,$B45:$E$321,3,FALSE)</f>
        <v>0.12079510703363899</v>
      </c>
    </row>
    <row r="47" spans="1:13" hidden="1" x14ac:dyDescent="0.3">
      <c r="A47" s="13">
        <v>46</v>
      </c>
      <c r="B47" s="17" t="s">
        <v>31</v>
      </c>
      <c r="C47" s="18" t="s">
        <v>34</v>
      </c>
      <c r="D47" s="31">
        <v>0.19571865443424999</v>
      </c>
      <c r="E47" s="16" t="s">
        <v>127</v>
      </c>
      <c r="J47" t="str">
        <f>VLOOKUP($J$2,apriori_rules!$B$2:$E$321,4,FALSE)</f>
        <v>['burgers']--&gt;['pancakes']</v>
      </c>
      <c r="K47">
        <f>VLOOKUP($J$2,$B46:$E$321,3,FALSE)</f>
        <v>0.19571865443424999</v>
      </c>
    </row>
    <row r="48" spans="1:13" x14ac:dyDescent="0.3">
      <c r="A48" s="16">
        <v>47</v>
      </c>
      <c r="B48" s="17" t="s">
        <v>34</v>
      </c>
      <c r="C48" s="18" t="s">
        <v>31</v>
      </c>
      <c r="D48" s="31">
        <v>0.104149715215622</v>
      </c>
      <c r="E48" s="16" t="s">
        <v>128</v>
      </c>
      <c r="J48" t="str">
        <f>VLOOKUP($J$2,$B47:$E$321,4,FALSE)</f>
        <v>['burgers']--&gt;['chocolate']</v>
      </c>
      <c r="K48">
        <f>VLOOKUP($J$2,$B47:$E$321,3,FALSE)</f>
        <v>0.19571865443424999</v>
      </c>
    </row>
    <row r="49" spans="1:11" hidden="1" x14ac:dyDescent="0.3">
      <c r="A49" s="16">
        <v>48</v>
      </c>
      <c r="B49" s="17" t="s">
        <v>31</v>
      </c>
      <c r="C49" s="18" t="s">
        <v>17</v>
      </c>
      <c r="D49" s="31">
        <v>0.20030581039755299</v>
      </c>
      <c r="E49" s="16" t="s">
        <v>129</v>
      </c>
      <c r="J49" t="str">
        <f>VLOOKUP($J$2,apriori_rules!$B$2:$E$321,4,FALSE)</f>
        <v>['burgers']--&gt;['pancakes']</v>
      </c>
      <c r="K49">
        <f>VLOOKUP($J$2,$B48:$E$321,3,FALSE)</f>
        <v>0.20030581039755299</v>
      </c>
    </row>
    <row r="50" spans="1:11" x14ac:dyDescent="0.3">
      <c r="A50" s="13">
        <v>49</v>
      </c>
      <c r="B50" s="17" t="s">
        <v>17</v>
      </c>
      <c r="C50" s="18" t="s">
        <v>31</v>
      </c>
      <c r="D50" s="31">
        <v>0.13218970736629601</v>
      </c>
      <c r="E50" s="16" t="s">
        <v>130</v>
      </c>
      <c r="J50" t="str">
        <f>VLOOKUP($J$2,$B49:$E$321,4,FALSE)</f>
        <v>['burgers']--&gt;['green tea']</v>
      </c>
      <c r="K50">
        <f>VLOOKUP($J$2,$B49:$E$321,3,FALSE)</f>
        <v>0.20030581039755299</v>
      </c>
    </row>
    <row r="51" spans="1:11" hidden="1" x14ac:dyDescent="0.3">
      <c r="A51" s="16">
        <v>50</v>
      </c>
      <c r="B51" s="17" t="s">
        <v>31</v>
      </c>
      <c r="C51" s="18" t="s">
        <v>35</v>
      </c>
      <c r="D51" s="31">
        <v>0.20489296636085599</v>
      </c>
      <c r="E51" s="16" t="s">
        <v>131</v>
      </c>
      <c r="J51" t="str">
        <f>VLOOKUP($J$2,apriori_rules!$B$2:$E$321,4,FALSE)</f>
        <v>['burgers']--&gt;['pancakes']</v>
      </c>
      <c r="K51">
        <f>VLOOKUP($J$2,$B50:$E$321,3,FALSE)</f>
        <v>0.20489296636085599</v>
      </c>
    </row>
    <row r="52" spans="1:11" x14ac:dyDescent="0.3">
      <c r="A52" s="16">
        <v>51</v>
      </c>
      <c r="B52" s="17" t="s">
        <v>35</v>
      </c>
      <c r="C52" s="18" t="s">
        <v>31</v>
      </c>
      <c r="D52" s="31">
        <v>0.13786008230452601</v>
      </c>
      <c r="E52" s="16" t="s">
        <v>132</v>
      </c>
      <c r="J52" t="str">
        <f>VLOOKUP($J$2,$B51:$E$321,4,FALSE)</f>
        <v>['burgers']--&gt;['milk']</v>
      </c>
      <c r="K52">
        <f>VLOOKUP($J$2,$B51:$E$321,3,FALSE)</f>
        <v>0.20489296636085599</v>
      </c>
    </row>
    <row r="53" spans="1:11" hidden="1" x14ac:dyDescent="0.3">
      <c r="A53" s="13">
        <v>52</v>
      </c>
      <c r="B53" s="17" t="s">
        <v>31</v>
      </c>
      <c r="C53" s="18" t="s">
        <v>36</v>
      </c>
      <c r="D53" s="31">
        <v>0.33027522935779802</v>
      </c>
      <c r="E53" s="16" t="s">
        <v>133</v>
      </c>
      <c r="J53" t="str">
        <f>VLOOKUP($J$2,apriori_rules!$B$2:$E$321,4,FALSE)</f>
        <v>['burgers']--&gt;['pancakes']</v>
      </c>
      <c r="K53">
        <f>VLOOKUP($J$2,$B52:$E$321,3,FALSE)</f>
        <v>0.33027522935779802</v>
      </c>
    </row>
    <row r="54" spans="1:11" x14ac:dyDescent="0.3">
      <c r="A54" s="16">
        <v>53</v>
      </c>
      <c r="B54" s="17" t="s">
        <v>36</v>
      </c>
      <c r="C54" s="18" t="s">
        <v>31</v>
      </c>
      <c r="D54" s="31">
        <v>0.16023738872403501</v>
      </c>
      <c r="E54" s="16" t="s">
        <v>134</v>
      </c>
      <c r="J54" t="str">
        <f>VLOOKUP($J$2,$B53:$E$321,4,FALSE)</f>
        <v>['burgers']--&gt;['eggs']</v>
      </c>
      <c r="K54">
        <f>VLOOKUP($J$2,$B53:$E$321,3,FALSE)</f>
        <v>0.33027522935779802</v>
      </c>
    </row>
    <row r="55" spans="1:11" hidden="1" x14ac:dyDescent="0.3">
      <c r="A55" s="16">
        <v>54</v>
      </c>
      <c r="B55" s="17" t="s">
        <v>31</v>
      </c>
      <c r="C55" s="18" t="s">
        <v>37</v>
      </c>
      <c r="D55" s="31">
        <v>0.27981651376146699</v>
      </c>
      <c r="E55" s="16" t="s">
        <v>135</v>
      </c>
      <c r="J55" t="str">
        <f>VLOOKUP($J$2,apriori_rules!$B$2:$E$321,4,FALSE)</f>
        <v>['burgers']--&gt;['pancakes']</v>
      </c>
      <c r="K55">
        <f>VLOOKUP($J$2,$B54:$E$321,3,FALSE)</f>
        <v>0.27981651376146699</v>
      </c>
    </row>
    <row r="56" spans="1:11" x14ac:dyDescent="0.3">
      <c r="A56" s="13">
        <v>55</v>
      </c>
      <c r="B56" s="17" t="s">
        <v>37</v>
      </c>
      <c r="C56" s="18" t="s">
        <v>31</v>
      </c>
      <c r="D56" s="31">
        <v>0.10234899328859</v>
      </c>
      <c r="E56" s="16" t="s">
        <v>136</v>
      </c>
      <c r="J56" t="str">
        <f>VLOOKUP($J$2,$B55:$E$321,4,FALSE)</f>
        <v>['burgers']--&gt;['mineral water']</v>
      </c>
      <c r="K56">
        <f>VLOOKUP($J$2,$B55:$E$321,3,FALSE)</f>
        <v>0.27981651376146699</v>
      </c>
    </row>
    <row r="57" spans="1:11" hidden="1" x14ac:dyDescent="0.3">
      <c r="A57" s="16">
        <v>56</v>
      </c>
      <c r="B57" s="17" t="s">
        <v>31</v>
      </c>
      <c r="C57" s="18" t="s">
        <v>38</v>
      </c>
      <c r="D57" s="31">
        <v>0.25229357798165097</v>
      </c>
      <c r="E57" s="16" t="s">
        <v>137</v>
      </c>
      <c r="J57" t="str">
        <f>VLOOKUP($J$2,apriori_rules!$B$2:$E$321,4,FALSE)</f>
        <v>['burgers']--&gt;['pancakes']</v>
      </c>
      <c r="K57">
        <f>VLOOKUP($J$2,$B56:$E$321,3,FALSE)</f>
        <v>0.25229357798165097</v>
      </c>
    </row>
    <row r="58" spans="1:11" x14ac:dyDescent="0.3">
      <c r="A58" s="16">
        <v>57</v>
      </c>
      <c r="B58" s="17" t="s">
        <v>38</v>
      </c>
      <c r="C58" s="18" t="s">
        <v>31</v>
      </c>
      <c r="D58" s="31">
        <v>0.12870514820592799</v>
      </c>
      <c r="E58" s="16" t="s">
        <v>138</v>
      </c>
      <c r="J58" t="str">
        <f>VLOOKUP($J$2,$B57:$E$321,4,FALSE)</f>
        <v>['burgers']--&gt;['french fries']</v>
      </c>
      <c r="K58">
        <f>VLOOKUP($J$2,$B57:$E$321,3,FALSE)</f>
        <v>0.25229357798165097</v>
      </c>
    </row>
    <row r="59" spans="1:11" hidden="1" x14ac:dyDescent="0.3">
      <c r="A59" s="13">
        <v>58</v>
      </c>
      <c r="B59" s="17" t="s">
        <v>31</v>
      </c>
      <c r="C59" s="18" t="s">
        <v>39</v>
      </c>
      <c r="D59" s="31">
        <v>0.13761467889908199</v>
      </c>
      <c r="E59" s="16" t="s">
        <v>139</v>
      </c>
      <c r="J59" t="str">
        <f>VLOOKUP($J$2,apriori_rules!$B$2:$E$321,4,FALSE)</f>
        <v>['burgers']--&gt;['pancakes']</v>
      </c>
      <c r="K59">
        <f>VLOOKUP($J$2,$B58:$E$321,3,FALSE)</f>
        <v>0.13761467889908199</v>
      </c>
    </row>
    <row r="60" spans="1:11" x14ac:dyDescent="0.3">
      <c r="A60" s="16">
        <v>59</v>
      </c>
      <c r="B60" s="17" t="s">
        <v>39</v>
      </c>
      <c r="C60" s="18" t="s">
        <v>31</v>
      </c>
      <c r="D60" s="31">
        <v>0.122116689280868</v>
      </c>
      <c r="E60" s="16" t="s">
        <v>140</v>
      </c>
      <c r="J60" t="str">
        <f>VLOOKUP($J$2,$B59:$E$321,4,FALSE)</f>
        <v>['burgers']--&gt;['ground beef']</v>
      </c>
      <c r="K60">
        <f>VLOOKUP($J$2,$B59:$E$321,3,FALSE)</f>
        <v>0.13761467889908199</v>
      </c>
    </row>
    <row r="61" spans="1:11" hidden="1" x14ac:dyDescent="0.3">
      <c r="A61" s="16">
        <v>60</v>
      </c>
      <c r="B61" s="17" t="s">
        <v>31</v>
      </c>
      <c r="C61" s="18" t="s">
        <v>40</v>
      </c>
      <c r="D61" s="31">
        <v>0.13149847094801201</v>
      </c>
      <c r="E61" s="16" t="s">
        <v>141</v>
      </c>
      <c r="J61" t="str">
        <f>VLOOKUP($J$2,apriori_rules!$B$2:$E$321,4,FALSE)</f>
        <v>['burgers']--&gt;['pancakes']</v>
      </c>
      <c r="K61">
        <f>VLOOKUP($J$2,$B60:$E$321,3,FALSE)</f>
        <v>0.13149847094801201</v>
      </c>
    </row>
    <row r="62" spans="1:11" x14ac:dyDescent="0.3">
      <c r="A62" s="13">
        <v>61</v>
      </c>
      <c r="B62" s="17" t="s">
        <v>40</v>
      </c>
      <c r="C62" s="18" t="s">
        <v>31</v>
      </c>
      <c r="D62" s="31">
        <v>0.14144736842105199</v>
      </c>
      <c r="E62" s="16" t="s">
        <v>142</v>
      </c>
      <c r="J62" t="str">
        <f>VLOOKUP($J$2,$B61:$E$321,4,FALSE)</f>
        <v>['burgers']--&gt;['cake']</v>
      </c>
      <c r="K62">
        <f>VLOOKUP($J$2,$B61:$E$321,3,FALSE)</f>
        <v>0.13149847094801201</v>
      </c>
    </row>
    <row r="63" spans="1:11" hidden="1" x14ac:dyDescent="0.3">
      <c r="A63" s="16">
        <v>62</v>
      </c>
      <c r="B63" s="17" t="s">
        <v>31</v>
      </c>
      <c r="C63" s="18" t="s">
        <v>42</v>
      </c>
      <c r="D63" s="31">
        <v>0.122324159021406</v>
      </c>
      <c r="E63" s="16" t="s">
        <v>143</v>
      </c>
      <c r="J63" t="str">
        <f>VLOOKUP($J$2,apriori_rules!$B$2:$E$321,4,FALSE)</f>
        <v>['burgers']--&gt;['pancakes']</v>
      </c>
      <c r="K63">
        <f>VLOOKUP($J$2,$B62:$E$321,3,FALSE)</f>
        <v>0.122324159021406</v>
      </c>
    </row>
    <row r="64" spans="1:11" hidden="1" x14ac:dyDescent="0.3">
      <c r="A64" s="16">
        <v>63</v>
      </c>
      <c r="B64" s="17" t="s">
        <v>42</v>
      </c>
      <c r="C64" s="18" t="s">
        <v>31</v>
      </c>
      <c r="D64" s="31">
        <v>0.170575692963752</v>
      </c>
      <c r="E64" s="16" t="s">
        <v>144</v>
      </c>
      <c r="J64" t="str">
        <f>VLOOKUP($J$2,$B63:$E$321,4,FALSE)</f>
        <v>['burgers']--&gt;['turkey']</v>
      </c>
      <c r="K64">
        <f>VLOOKUP($J$2,$B63:$E$321,3,FALSE)</f>
        <v>0.122324159021406</v>
      </c>
    </row>
    <row r="65" spans="1:18" x14ac:dyDescent="0.3">
      <c r="A65" s="13">
        <v>64</v>
      </c>
      <c r="B65" s="17" t="s">
        <v>32</v>
      </c>
      <c r="C65" s="18" t="s">
        <v>33</v>
      </c>
      <c r="D65" s="31">
        <v>0.16003062787136199</v>
      </c>
      <c r="E65" s="16" t="s">
        <v>145</v>
      </c>
      <c r="K65">
        <f>MAX(K3:K64)</f>
        <v>0.33027522935779802</v>
      </c>
    </row>
    <row r="66" spans="1:18" x14ac:dyDescent="0.3">
      <c r="A66" s="16">
        <v>65</v>
      </c>
      <c r="B66" s="17" t="s">
        <v>33</v>
      </c>
      <c r="C66" s="18" t="s">
        <v>32</v>
      </c>
      <c r="D66" s="31">
        <v>0.29230769230769199</v>
      </c>
      <c r="E66" s="16" t="s">
        <v>146</v>
      </c>
    </row>
    <row r="67" spans="1:18" x14ac:dyDescent="0.3">
      <c r="A67" s="16">
        <v>66</v>
      </c>
      <c r="B67" s="17" t="s">
        <v>43</v>
      </c>
      <c r="C67" s="18" t="s">
        <v>32</v>
      </c>
      <c r="D67" s="31">
        <v>0.17647058823529399</v>
      </c>
      <c r="E67" s="16" t="s">
        <v>147</v>
      </c>
    </row>
    <row r="68" spans="1:18" x14ac:dyDescent="0.3">
      <c r="A68" s="13">
        <v>67</v>
      </c>
      <c r="B68" s="17" t="s">
        <v>32</v>
      </c>
      <c r="C68" s="18" t="s">
        <v>34</v>
      </c>
      <c r="D68" s="31">
        <v>0.22511485451761101</v>
      </c>
      <c r="E68" s="16" t="s">
        <v>148</v>
      </c>
      <c r="J68" t="s">
        <v>13</v>
      </c>
      <c r="O68" t="s">
        <v>48</v>
      </c>
    </row>
    <row r="69" spans="1:18" x14ac:dyDescent="0.3">
      <c r="A69" s="16">
        <v>68</v>
      </c>
      <c r="B69" s="17" t="s">
        <v>34</v>
      </c>
      <c r="C69" s="18" t="s">
        <v>32</v>
      </c>
      <c r="D69" s="31">
        <v>0.239218877135882</v>
      </c>
      <c r="E69" s="16" t="s">
        <v>149</v>
      </c>
      <c r="J69" t="str">
        <f>VLOOKUP($J$68,$B2:$E$321,4,FALSE)</f>
        <v>['low fat yogurt']--&gt;['spaghetti']</v>
      </c>
      <c r="M69">
        <f>VLOOKUP( $J$68,$B2:$E$321,3,FALSE)</f>
        <v>0.19860627177700299</v>
      </c>
      <c r="O69" t="str">
        <f>VLOOKUP($O$68,$B2:$E$321,4,FALSE)</f>
        <v>['salmon']--&gt;['spaghetti']</v>
      </c>
      <c r="R69">
        <f>VLOOKUP( $O$68,$B2:$E$321,3,FALSE)</f>
        <v>0.31661442006269502</v>
      </c>
    </row>
    <row r="70" spans="1:18" x14ac:dyDescent="0.3">
      <c r="A70" s="16">
        <v>69</v>
      </c>
      <c r="B70" s="17" t="s">
        <v>44</v>
      </c>
      <c r="C70" s="18" t="s">
        <v>32</v>
      </c>
      <c r="D70" s="31">
        <v>0.25</v>
      </c>
      <c r="E70" s="16" t="s">
        <v>150</v>
      </c>
      <c r="J70" t="str">
        <f>VLOOKUP($J$68,$B3:$E$321,4,FALSE)</f>
        <v>['low fat yogurt']--&gt;['spaghetti']</v>
      </c>
      <c r="M70">
        <f>VLOOKUP( $J$68,$B3:$E$321,3,FALSE)</f>
        <v>0.19860627177700299</v>
      </c>
      <c r="O70" t="str">
        <f>VLOOKUP($O$68,$B3:$E$321,4,FALSE)</f>
        <v>['salmon']--&gt;['spaghetti']</v>
      </c>
      <c r="R70">
        <f>VLOOKUP( $O$68,$B3:$E$321,3,FALSE)</f>
        <v>0.31661442006269502</v>
      </c>
    </row>
    <row r="71" spans="1:18" hidden="1" x14ac:dyDescent="0.3">
      <c r="A71" s="13">
        <v>70</v>
      </c>
      <c r="B71" s="17" t="s">
        <v>13</v>
      </c>
      <c r="C71" s="18" t="s">
        <v>32</v>
      </c>
      <c r="D71" s="31">
        <v>0.19860627177700299</v>
      </c>
      <c r="E71" s="16" t="s">
        <v>151</v>
      </c>
      <c r="J71" t="str">
        <f>VLOOKUP($J$68,$B4:$E$321,4,FALSE)</f>
        <v>['low fat yogurt']--&gt;['spaghetti']</v>
      </c>
    </row>
    <row r="72" spans="1:18" hidden="1" x14ac:dyDescent="0.3">
      <c r="A72" s="16">
        <v>71</v>
      </c>
      <c r="B72" s="17" t="s">
        <v>32</v>
      </c>
      <c r="C72" s="18" t="s">
        <v>41</v>
      </c>
      <c r="D72" s="31">
        <v>0.12021439509954</v>
      </c>
      <c r="E72" s="16" t="s">
        <v>152</v>
      </c>
      <c r="J72" t="str">
        <f>VLOOKUP($J$68,$B5:$E$321,4,FALSE)</f>
        <v>['low fat yogurt']--&gt;['spaghetti']</v>
      </c>
    </row>
    <row r="73" spans="1:18" hidden="1" x14ac:dyDescent="0.3">
      <c r="A73" s="16">
        <v>72</v>
      </c>
      <c r="B73" s="17" t="s">
        <v>41</v>
      </c>
      <c r="C73" s="18" t="s">
        <v>32</v>
      </c>
      <c r="D73" s="31">
        <v>0.30604288499025301</v>
      </c>
      <c r="E73" s="16" t="s">
        <v>153</v>
      </c>
      <c r="J73" t="str">
        <f>VLOOKUP($J$68,$B6:$E$321,4,FALSE)</f>
        <v>['low fat yogurt']--&gt;['spaghetti']</v>
      </c>
    </row>
    <row r="74" spans="1:18" hidden="1" x14ac:dyDescent="0.3">
      <c r="A74" s="13">
        <v>73</v>
      </c>
      <c r="B74" s="17" t="s">
        <v>45</v>
      </c>
      <c r="C74" s="18" t="s">
        <v>32</v>
      </c>
      <c r="D74" s="31">
        <v>0.24631578947368399</v>
      </c>
      <c r="E74" s="16" t="s">
        <v>154</v>
      </c>
      <c r="J74" t="str">
        <f>VLOOKUP($J$68,$B7:$E$321,4,FALSE)</f>
        <v>['low fat yogurt']--&gt;['spaghetti']</v>
      </c>
    </row>
    <row r="75" spans="1:18" hidden="1" x14ac:dyDescent="0.3">
      <c r="A75" s="16">
        <v>74</v>
      </c>
      <c r="B75" s="17" t="s">
        <v>32</v>
      </c>
      <c r="C75" s="18" t="s">
        <v>17</v>
      </c>
      <c r="D75" s="31">
        <v>0.152373660030627</v>
      </c>
      <c r="E75" s="16" t="s">
        <v>155</v>
      </c>
      <c r="J75" t="str">
        <f>VLOOKUP($J$68,$B8:$E$321,4,FALSE)</f>
        <v>['low fat yogurt']--&gt;['spaghetti']</v>
      </c>
    </row>
    <row r="76" spans="1:18" hidden="1" x14ac:dyDescent="0.3">
      <c r="A76" s="16">
        <v>75</v>
      </c>
      <c r="B76" s="17" t="s">
        <v>17</v>
      </c>
      <c r="C76" s="18" t="s">
        <v>32</v>
      </c>
      <c r="D76" s="31">
        <v>0.200807265388496</v>
      </c>
      <c r="E76" s="16" t="s">
        <v>156</v>
      </c>
      <c r="J76" t="str">
        <f>VLOOKUP($J$68,$B9:$E$321,4,FALSE)</f>
        <v>['low fat yogurt']--&gt;['spaghetti']</v>
      </c>
    </row>
    <row r="77" spans="1:18" hidden="1" x14ac:dyDescent="0.3">
      <c r="A77" s="13">
        <v>76</v>
      </c>
      <c r="B77" s="17" t="s">
        <v>46</v>
      </c>
      <c r="C77" s="18" t="s">
        <v>32</v>
      </c>
      <c r="D77" s="31">
        <v>0.24145785876993101</v>
      </c>
      <c r="E77" s="16" t="s">
        <v>157</v>
      </c>
      <c r="J77" t="str">
        <f>VLOOKUP($J$68,$B10:$E$321,4,FALSE)</f>
        <v>['low fat yogurt']--&gt;['spaghetti']</v>
      </c>
    </row>
    <row r="78" spans="1:18" hidden="1" x14ac:dyDescent="0.3">
      <c r="A78" s="16">
        <v>77</v>
      </c>
      <c r="B78" s="17" t="s">
        <v>47</v>
      </c>
      <c r="C78" s="18" t="s">
        <v>32</v>
      </c>
      <c r="D78" s="31">
        <v>0.28232189973614702</v>
      </c>
      <c r="E78" s="16" t="s">
        <v>158</v>
      </c>
      <c r="J78" t="str">
        <f>VLOOKUP($J$68,$B11:$E$321,4,FALSE)</f>
        <v>['low fat yogurt']--&gt;['spaghetti']</v>
      </c>
    </row>
    <row r="79" spans="1:18" hidden="1" x14ac:dyDescent="0.3">
      <c r="A79" s="16">
        <v>78</v>
      </c>
      <c r="B79" s="17" t="s">
        <v>32</v>
      </c>
      <c r="C79" s="18" t="s">
        <v>35</v>
      </c>
      <c r="D79" s="31">
        <v>0.20367534456355199</v>
      </c>
      <c r="E79" s="16" t="s">
        <v>159</v>
      </c>
      <c r="J79" t="str">
        <f>VLOOKUP($J$68,$B12:$E$321,4,FALSE)</f>
        <v>['low fat yogurt']--&gt;['spaghetti']</v>
      </c>
    </row>
    <row r="80" spans="1:18" hidden="1" x14ac:dyDescent="0.3">
      <c r="A80" s="13">
        <v>79</v>
      </c>
      <c r="B80" s="17" t="s">
        <v>35</v>
      </c>
      <c r="C80" s="18" t="s">
        <v>32</v>
      </c>
      <c r="D80" s="31">
        <v>0.27366255144032903</v>
      </c>
      <c r="E80" s="16" t="s">
        <v>160</v>
      </c>
      <c r="J80" t="str">
        <f>VLOOKUP($J$68,$B13:$E$321,4,FALSE)</f>
        <v>['low fat yogurt']--&gt;['spaghetti']</v>
      </c>
    </row>
    <row r="81" spans="1:10" hidden="1" x14ac:dyDescent="0.3">
      <c r="A81" s="16">
        <v>80</v>
      </c>
      <c r="B81" s="17" t="s">
        <v>32</v>
      </c>
      <c r="C81" s="18" t="s">
        <v>36</v>
      </c>
      <c r="D81" s="31">
        <v>0.20980091883613999</v>
      </c>
      <c r="E81" s="16" t="s">
        <v>161</v>
      </c>
      <c r="J81" t="str">
        <f>VLOOKUP($J$68,$B14:$E$321,4,FALSE)</f>
        <v>['low fat yogurt']--&gt;['spaghetti']</v>
      </c>
    </row>
    <row r="82" spans="1:10" hidden="1" x14ac:dyDescent="0.3">
      <c r="A82" s="16">
        <v>81</v>
      </c>
      <c r="B82" s="17" t="s">
        <v>36</v>
      </c>
      <c r="C82" s="18" t="s">
        <v>32</v>
      </c>
      <c r="D82" s="31">
        <v>0.203264094955489</v>
      </c>
      <c r="E82" s="16" t="s">
        <v>162</v>
      </c>
      <c r="J82" t="str">
        <f>VLOOKUP($J$68,$B15:$E$321,4,FALSE)</f>
        <v>['low fat yogurt']--&gt;['spaghetti']</v>
      </c>
    </row>
    <row r="83" spans="1:10" hidden="1" x14ac:dyDescent="0.3">
      <c r="A83" s="13">
        <v>82</v>
      </c>
      <c r="B83" s="17" t="s">
        <v>48</v>
      </c>
      <c r="C83" s="18" t="s">
        <v>32</v>
      </c>
      <c r="D83" s="31">
        <v>0.31661442006269502</v>
      </c>
      <c r="E83" s="16" t="s">
        <v>163</v>
      </c>
      <c r="J83" t="str">
        <f>VLOOKUP($J$68,$B16:$E$321,4,FALSE)</f>
        <v>['low fat yogurt']--&gt;['spaghetti']</v>
      </c>
    </row>
    <row r="84" spans="1:10" hidden="1" x14ac:dyDescent="0.3">
      <c r="A84" s="16">
        <v>83</v>
      </c>
      <c r="B84" s="17" t="s">
        <v>49</v>
      </c>
      <c r="C84" s="18" t="s">
        <v>32</v>
      </c>
      <c r="D84" s="31">
        <v>0.36492890995260602</v>
      </c>
      <c r="E84" s="16" t="s">
        <v>164</v>
      </c>
      <c r="J84" t="str">
        <f>VLOOKUP($J$68,$B17:$E$321,4,FALSE)</f>
        <v>['low fat yogurt']--&gt;['spaghetti']</v>
      </c>
    </row>
    <row r="85" spans="1:10" hidden="1" x14ac:dyDescent="0.3">
      <c r="A85" s="16">
        <v>84</v>
      </c>
      <c r="B85" s="17" t="s">
        <v>50</v>
      </c>
      <c r="C85" s="18" t="s">
        <v>32</v>
      </c>
      <c r="D85" s="31">
        <v>0.28666666666666601</v>
      </c>
      <c r="E85" s="16" t="s">
        <v>165</v>
      </c>
      <c r="J85" t="str">
        <f>VLOOKUP($J$68,$B18:$E$321,4,FALSE)</f>
        <v>['low fat yogurt']--&gt;['spaghetti']</v>
      </c>
    </row>
    <row r="86" spans="1:10" hidden="1" x14ac:dyDescent="0.3">
      <c r="A86" s="13">
        <v>85</v>
      </c>
      <c r="B86" s="17" t="s">
        <v>51</v>
      </c>
      <c r="C86" s="18" t="s">
        <v>32</v>
      </c>
      <c r="D86" s="31">
        <v>0.31070496083550903</v>
      </c>
      <c r="E86" s="16" t="s">
        <v>166</v>
      </c>
      <c r="J86" t="str">
        <f>VLOOKUP($J$68,$B19:$E$321,4,FALSE)</f>
        <v>['low fat yogurt']--&gt;['spaghetti']</v>
      </c>
    </row>
    <row r="87" spans="1:10" hidden="1" x14ac:dyDescent="0.3">
      <c r="A87" s="16">
        <v>86</v>
      </c>
      <c r="B87" s="17" t="s">
        <v>32</v>
      </c>
      <c r="C87" s="18" t="s">
        <v>37</v>
      </c>
      <c r="D87" s="31">
        <v>0.34303215926493102</v>
      </c>
      <c r="E87" s="16" t="s">
        <v>167</v>
      </c>
      <c r="J87" t="str">
        <f>VLOOKUP($J$68,$B20:$E$321,4,FALSE)</f>
        <v>['low fat yogurt']--&gt;['spaghetti']</v>
      </c>
    </row>
    <row r="88" spans="1:10" hidden="1" x14ac:dyDescent="0.3">
      <c r="A88" s="16">
        <v>87</v>
      </c>
      <c r="B88" s="17" t="s">
        <v>37</v>
      </c>
      <c r="C88" s="18" t="s">
        <v>32</v>
      </c>
      <c r="D88" s="31">
        <v>0.25055928411633099</v>
      </c>
      <c r="E88" s="16" t="s">
        <v>168</v>
      </c>
      <c r="J88" t="str">
        <f>VLOOKUP($J$68,$B21:$E$321,4,FALSE)</f>
        <v>['low fat yogurt']--&gt;['spaghetti']</v>
      </c>
    </row>
    <row r="89" spans="1:10" hidden="1" x14ac:dyDescent="0.3">
      <c r="A89" s="13">
        <v>88</v>
      </c>
      <c r="B89" s="17" t="s">
        <v>52</v>
      </c>
      <c r="C89" s="18" t="s">
        <v>32</v>
      </c>
      <c r="D89" s="31">
        <v>0.315521628498727</v>
      </c>
      <c r="E89" s="16" t="s">
        <v>169</v>
      </c>
      <c r="J89" t="str">
        <f>VLOOKUP($J$68,$B22:$E$321,4,FALSE)</f>
        <v>['low fat yogurt']--&gt;['spaghetti']</v>
      </c>
    </row>
    <row r="90" spans="1:10" hidden="1" x14ac:dyDescent="0.3">
      <c r="A90" s="16">
        <v>89</v>
      </c>
      <c r="B90" s="17" t="s">
        <v>32</v>
      </c>
      <c r="C90" s="18" t="s">
        <v>38</v>
      </c>
      <c r="D90" s="31">
        <v>0.158499234303215</v>
      </c>
      <c r="E90" s="16" t="s">
        <v>170</v>
      </c>
      <c r="J90" t="str">
        <f>VLOOKUP($J$68,$B23:$E$321,4,FALSE)</f>
        <v>['low fat yogurt']--&gt;['spaghetti']</v>
      </c>
    </row>
    <row r="91" spans="1:10" hidden="1" x14ac:dyDescent="0.3">
      <c r="A91" s="16">
        <v>90</v>
      </c>
      <c r="B91" s="17" t="s">
        <v>38</v>
      </c>
      <c r="C91" s="18" t="s">
        <v>32</v>
      </c>
      <c r="D91" s="31">
        <v>0.161466458658346</v>
      </c>
      <c r="E91" s="16" t="s">
        <v>171</v>
      </c>
      <c r="J91" t="str">
        <f>VLOOKUP($J$68,$B24:$E$321,4,FALSE)</f>
        <v>['low fat yogurt']--&gt;['spaghetti']</v>
      </c>
    </row>
    <row r="92" spans="1:10" hidden="1" x14ac:dyDescent="0.3">
      <c r="A92" s="13">
        <v>91</v>
      </c>
      <c r="B92" s="17" t="s">
        <v>32</v>
      </c>
      <c r="C92" s="18" t="s">
        <v>39</v>
      </c>
      <c r="D92" s="31">
        <v>0.22511485451761101</v>
      </c>
      <c r="E92" s="16" t="s">
        <v>172</v>
      </c>
      <c r="J92" t="str">
        <f>VLOOKUP($J$68,$B25:$E$321,4,FALSE)</f>
        <v>['low fat yogurt']--&gt;['spaghetti']</v>
      </c>
    </row>
    <row r="93" spans="1:10" hidden="1" x14ac:dyDescent="0.3">
      <c r="A93" s="16">
        <v>92</v>
      </c>
      <c r="B93" s="17" t="s">
        <v>39</v>
      </c>
      <c r="C93" s="18" t="s">
        <v>32</v>
      </c>
      <c r="D93" s="31">
        <v>0.39891451831750302</v>
      </c>
      <c r="E93" s="16" t="s">
        <v>173</v>
      </c>
      <c r="J93" t="str">
        <f>VLOOKUP($J$68,$B26:$E$321,4,FALSE)</f>
        <v>['low fat yogurt']--&gt;['spaghetti']</v>
      </c>
    </row>
    <row r="94" spans="1:10" hidden="1" x14ac:dyDescent="0.3">
      <c r="A94" s="16">
        <v>93</v>
      </c>
      <c r="B94" s="17" t="s">
        <v>32</v>
      </c>
      <c r="C94" s="18" t="s">
        <v>40</v>
      </c>
      <c r="D94" s="31">
        <v>0.104134762633996</v>
      </c>
      <c r="E94" s="16" t="s">
        <v>174</v>
      </c>
      <c r="J94" t="str">
        <f>VLOOKUP($J$68,$B27:$E$321,4,FALSE)</f>
        <v>['low fat yogurt']--&gt;['spaghetti']</v>
      </c>
    </row>
    <row r="95" spans="1:10" hidden="1" x14ac:dyDescent="0.3">
      <c r="A95" s="13">
        <v>94</v>
      </c>
      <c r="B95" s="17" t="s">
        <v>40</v>
      </c>
      <c r="C95" s="18" t="s">
        <v>32</v>
      </c>
      <c r="D95" s="31">
        <v>0.22368421052631501</v>
      </c>
      <c r="E95" s="16" t="s">
        <v>175</v>
      </c>
      <c r="J95" t="str">
        <f>VLOOKUP($J$68,$B28:$E$321,4,FALSE)</f>
        <v>['low fat yogurt']--&gt;['spaghetti']</v>
      </c>
    </row>
    <row r="96" spans="1:10" hidden="1" x14ac:dyDescent="0.3">
      <c r="A96" s="16">
        <v>95</v>
      </c>
      <c r="B96" s="17" t="s">
        <v>53</v>
      </c>
      <c r="C96" s="18" t="s">
        <v>32</v>
      </c>
      <c r="D96" s="31">
        <v>0.32884097035040399</v>
      </c>
      <c r="E96" s="16" t="s">
        <v>176</v>
      </c>
      <c r="J96" t="str">
        <f>VLOOKUP($J$68,$B29:$E$321,4,FALSE)</f>
        <v>['low fat yogurt']--&gt;['spaghetti']</v>
      </c>
    </row>
    <row r="97" spans="1:10" hidden="1" x14ac:dyDescent="0.3">
      <c r="A97" s="16">
        <v>96</v>
      </c>
      <c r="B97" s="17" t="s">
        <v>32</v>
      </c>
      <c r="C97" s="18" t="s">
        <v>14</v>
      </c>
      <c r="D97" s="31">
        <v>0.13169984686064301</v>
      </c>
      <c r="E97" s="16" t="s">
        <v>177</v>
      </c>
      <c r="J97" t="str">
        <f>VLOOKUP($J$68,$B30:$E$321,4,FALSE)</f>
        <v>['low fat yogurt']--&gt;['spaghetti']</v>
      </c>
    </row>
    <row r="98" spans="1:10" hidden="1" x14ac:dyDescent="0.3">
      <c r="A98" s="13">
        <v>97</v>
      </c>
      <c r="B98" s="17" t="s">
        <v>14</v>
      </c>
      <c r="C98" s="18" t="s">
        <v>32</v>
      </c>
      <c r="D98" s="31">
        <v>0.34817813765182098</v>
      </c>
      <c r="E98" s="16" t="s">
        <v>178</v>
      </c>
      <c r="J98" t="str">
        <f>VLOOKUP($J$68,$B31:$E$321,4,FALSE)</f>
        <v>['low fat yogurt']--&gt;['spaghetti']</v>
      </c>
    </row>
    <row r="99" spans="1:10" hidden="1" x14ac:dyDescent="0.3">
      <c r="A99" s="16">
        <v>98</v>
      </c>
      <c r="B99" s="17" t="s">
        <v>42</v>
      </c>
      <c r="C99" s="18" t="s">
        <v>32</v>
      </c>
      <c r="D99" s="31">
        <v>0.26439232409381602</v>
      </c>
      <c r="E99" s="16" t="s">
        <v>179</v>
      </c>
      <c r="J99" t="str">
        <f>VLOOKUP($J$68,$B32:$E$321,4,FALSE)</f>
        <v>['low fat yogurt']--&gt;['spaghetti']</v>
      </c>
    </row>
    <row r="100" spans="1:10" hidden="1" x14ac:dyDescent="0.3">
      <c r="A100" s="16">
        <v>99</v>
      </c>
      <c r="B100" s="17" t="s">
        <v>33</v>
      </c>
      <c r="C100" s="18" t="s">
        <v>34</v>
      </c>
      <c r="D100" s="31">
        <v>0.24055944055944001</v>
      </c>
      <c r="E100" s="16" t="s">
        <v>180</v>
      </c>
      <c r="J100" t="str">
        <f>VLOOKUP($J$68,$B33:$E$321,4,FALSE)</f>
        <v>['low fat yogurt']--&gt;['spaghetti']</v>
      </c>
    </row>
    <row r="101" spans="1:10" hidden="1" x14ac:dyDescent="0.3">
      <c r="A101" s="13">
        <v>100</v>
      </c>
      <c r="B101" s="17" t="s">
        <v>34</v>
      </c>
      <c r="C101" s="18" t="s">
        <v>33</v>
      </c>
      <c r="D101" s="31">
        <v>0.13995117982099201</v>
      </c>
      <c r="E101" s="16" t="s">
        <v>181</v>
      </c>
      <c r="J101" t="str">
        <f>VLOOKUP($J$68,$B34:$E$321,4,FALSE)</f>
        <v>['low fat yogurt']--&gt;['spaghetti']</v>
      </c>
    </row>
    <row r="102" spans="1:10" hidden="1" x14ac:dyDescent="0.3">
      <c r="A102" s="16">
        <v>101</v>
      </c>
      <c r="B102" s="17" t="s">
        <v>13</v>
      </c>
      <c r="C102" s="18" t="s">
        <v>33</v>
      </c>
      <c r="D102" s="31">
        <v>0.13240418118466801</v>
      </c>
      <c r="E102" s="16" t="s">
        <v>182</v>
      </c>
      <c r="J102" t="str">
        <f>VLOOKUP($J$68,$B35:$E$321,4,FALSE)</f>
        <v>['low fat yogurt']--&gt;['spaghetti']</v>
      </c>
    </row>
    <row r="103" spans="1:10" hidden="1" x14ac:dyDescent="0.3">
      <c r="A103" s="16">
        <v>102</v>
      </c>
      <c r="B103" s="17" t="s">
        <v>33</v>
      </c>
      <c r="C103" s="18" t="s">
        <v>13</v>
      </c>
      <c r="D103" s="31">
        <v>0.10629370629370601</v>
      </c>
      <c r="E103" s="16" t="s">
        <v>183</v>
      </c>
      <c r="J103" t="str">
        <f>VLOOKUP($J$68,$B36:$E$321,4,FALSE)</f>
        <v>['low fat yogurt']--&gt;['spaghetti']</v>
      </c>
    </row>
    <row r="104" spans="1:10" hidden="1" x14ac:dyDescent="0.3">
      <c r="A104" s="13">
        <v>103</v>
      </c>
      <c r="B104" s="17" t="s">
        <v>41</v>
      </c>
      <c r="C104" s="18" t="s">
        <v>33</v>
      </c>
      <c r="D104" s="31">
        <v>0.235867446393762</v>
      </c>
      <c r="E104" s="16" t="s">
        <v>184</v>
      </c>
      <c r="J104" t="str">
        <f>VLOOKUP($J$68,$B37:$E$321,4,FALSE)</f>
        <v>['low fat yogurt']--&gt;['spaghetti']</v>
      </c>
    </row>
    <row r="105" spans="1:10" hidden="1" x14ac:dyDescent="0.3">
      <c r="A105" s="16">
        <v>104</v>
      </c>
      <c r="B105" s="17" t="s">
        <v>33</v>
      </c>
      <c r="C105" s="18" t="s">
        <v>41</v>
      </c>
      <c r="D105" s="31">
        <v>0.16923076923076899</v>
      </c>
      <c r="E105" s="16" t="s">
        <v>185</v>
      </c>
      <c r="J105" t="str">
        <f>VLOOKUP($J$68,$B38:$E$321,4,FALSE)</f>
        <v>['low fat yogurt']--&gt;['spaghetti']</v>
      </c>
    </row>
    <row r="106" spans="1:10" hidden="1" x14ac:dyDescent="0.3">
      <c r="A106" s="16">
        <v>105</v>
      </c>
      <c r="B106" s="17" t="s">
        <v>17</v>
      </c>
      <c r="C106" s="18" t="s">
        <v>33</v>
      </c>
      <c r="D106" s="31">
        <v>0.108980827447023</v>
      </c>
      <c r="E106" s="16" t="s">
        <v>186</v>
      </c>
      <c r="J106" t="str">
        <f>VLOOKUP($J$68,$B39:$E$321,4,FALSE)</f>
        <v>['low fat yogurt']--&gt;['spaghetti']</v>
      </c>
    </row>
    <row r="107" spans="1:10" hidden="1" x14ac:dyDescent="0.3">
      <c r="A107" s="13">
        <v>106</v>
      </c>
      <c r="B107" s="17" t="s">
        <v>33</v>
      </c>
      <c r="C107" s="18" t="s">
        <v>17</v>
      </c>
      <c r="D107" s="31">
        <v>0.151048951048951</v>
      </c>
      <c r="E107" s="16" t="s">
        <v>187</v>
      </c>
      <c r="J107" t="str">
        <f>VLOOKUP($J$68,$B40:$E$321,4,FALSE)</f>
        <v>['low fat yogurt']--&gt;['spaghetti']</v>
      </c>
    </row>
    <row r="108" spans="1:10" hidden="1" x14ac:dyDescent="0.3">
      <c r="A108" s="16">
        <v>107</v>
      </c>
      <c r="B108" s="17" t="s">
        <v>35</v>
      </c>
      <c r="C108" s="18" t="s">
        <v>33</v>
      </c>
      <c r="D108" s="31">
        <v>0.18209876543209799</v>
      </c>
      <c r="E108" s="16" t="s">
        <v>188</v>
      </c>
      <c r="J108" t="str">
        <f>VLOOKUP($J$68,$B41:$E$321,4,FALSE)</f>
        <v>['low fat yogurt']--&gt;['spaghetti']</v>
      </c>
    </row>
    <row r="109" spans="1:10" hidden="1" x14ac:dyDescent="0.3">
      <c r="A109" s="16">
        <v>108</v>
      </c>
      <c r="B109" s="17" t="s">
        <v>33</v>
      </c>
      <c r="C109" s="18" t="s">
        <v>35</v>
      </c>
      <c r="D109" s="31">
        <v>0.24755244755244701</v>
      </c>
      <c r="E109" s="16" t="s">
        <v>189</v>
      </c>
      <c r="J109" t="str">
        <f>VLOOKUP($J$68,$B42:$E$321,4,FALSE)</f>
        <v>['low fat yogurt']--&gt;['spaghetti']</v>
      </c>
    </row>
    <row r="110" spans="1:10" hidden="1" x14ac:dyDescent="0.3">
      <c r="A110" s="13">
        <v>109</v>
      </c>
      <c r="B110" s="17" t="s">
        <v>33</v>
      </c>
      <c r="C110" s="18" t="s">
        <v>36</v>
      </c>
      <c r="D110" s="31">
        <v>0.22797202797202701</v>
      </c>
      <c r="E110" s="16" t="s">
        <v>190</v>
      </c>
      <c r="J110" t="str">
        <f>VLOOKUP($J$68,$B43:$E$321,4,FALSE)</f>
        <v>['low fat yogurt']--&gt;['spaghetti']</v>
      </c>
    </row>
    <row r="111" spans="1:10" hidden="1" x14ac:dyDescent="0.3">
      <c r="A111" s="16">
        <v>110</v>
      </c>
      <c r="B111" s="17" t="s">
        <v>36</v>
      </c>
      <c r="C111" s="18" t="s">
        <v>33</v>
      </c>
      <c r="D111" s="31">
        <v>0.12091988130563699</v>
      </c>
      <c r="E111" s="16" t="s">
        <v>191</v>
      </c>
      <c r="J111" t="str">
        <f>VLOOKUP($J$68,$B44:$E$321,4,FALSE)</f>
        <v>['low fat yogurt']--&gt;['spaghetti']</v>
      </c>
    </row>
    <row r="112" spans="1:10" hidden="1" x14ac:dyDescent="0.3">
      <c r="A112" s="16">
        <v>111</v>
      </c>
      <c r="B112" s="17" t="s">
        <v>37</v>
      </c>
      <c r="C112" s="18" t="s">
        <v>33</v>
      </c>
      <c r="D112" s="31">
        <v>0.14988814317673299</v>
      </c>
      <c r="E112" s="16" t="s">
        <v>192</v>
      </c>
      <c r="J112" t="str">
        <f>VLOOKUP($J$68,$B45:$E$321,4,FALSE)</f>
        <v>['low fat yogurt']--&gt;['spaghetti']</v>
      </c>
    </row>
    <row r="113" spans="1:10" hidden="1" x14ac:dyDescent="0.3">
      <c r="A113" s="13">
        <v>112</v>
      </c>
      <c r="B113" s="17" t="s">
        <v>33</v>
      </c>
      <c r="C113" s="18" t="s">
        <v>37</v>
      </c>
      <c r="D113" s="31">
        <v>0.37482517482517402</v>
      </c>
      <c r="E113" s="16" t="s">
        <v>193</v>
      </c>
      <c r="J113" t="str">
        <f>VLOOKUP($J$68,$B46:$E$321,4,FALSE)</f>
        <v>['low fat yogurt']--&gt;['spaghetti']</v>
      </c>
    </row>
    <row r="114" spans="1:10" hidden="1" x14ac:dyDescent="0.3">
      <c r="A114" s="16">
        <v>113</v>
      </c>
      <c r="B114" s="17" t="s">
        <v>33</v>
      </c>
      <c r="C114" s="18" t="s">
        <v>38</v>
      </c>
      <c r="D114" s="31">
        <v>0.19999999999999901</v>
      </c>
      <c r="E114" s="16" t="s">
        <v>194</v>
      </c>
      <c r="J114" t="str">
        <f>VLOOKUP($J$68,$B47:$E$321,4,FALSE)</f>
        <v>['low fat yogurt']--&gt;['spaghetti']</v>
      </c>
    </row>
    <row r="115" spans="1:10" hidden="1" x14ac:dyDescent="0.3">
      <c r="A115" s="16">
        <v>114</v>
      </c>
      <c r="B115" s="17" t="s">
        <v>38</v>
      </c>
      <c r="C115" s="18" t="s">
        <v>33</v>
      </c>
      <c r="D115" s="31">
        <v>0.11154446177847099</v>
      </c>
      <c r="E115" s="16" t="s">
        <v>195</v>
      </c>
      <c r="J115" t="str">
        <f>VLOOKUP($J$68,$B48:$E$321,4,FALSE)</f>
        <v>['low fat yogurt']--&gt;['spaghetti']</v>
      </c>
    </row>
    <row r="116" spans="1:10" hidden="1" x14ac:dyDescent="0.3">
      <c r="A116" s="13">
        <v>115</v>
      </c>
      <c r="B116" s="17" t="s">
        <v>39</v>
      </c>
      <c r="C116" s="18" t="s">
        <v>33</v>
      </c>
      <c r="D116" s="31">
        <v>0.17232021709633599</v>
      </c>
      <c r="E116" s="16" t="s">
        <v>196</v>
      </c>
      <c r="J116" t="str">
        <f>VLOOKUP($J$68,$B49:$E$321,4,FALSE)</f>
        <v>['low fat yogurt']--&gt;['spaghetti']</v>
      </c>
    </row>
    <row r="117" spans="1:10" hidden="1" x14ac:dyDescent="0.3">
      <c r="A117" s="16">
        <v>116</v>
      </c>
      <c r="B117" s="17" t="s">
        <v>33</v>
      </c>
      <c r="C117" s="18" t="s">
        <v>39</v>
      </c>
      <c r="D117" s="31">
        <v>0.17762237762237701</v>
      </c>
      <c r="E117" s="16" t="s">
        <v>197</v>
      </c>
      <c r="J117" t="str">
        <f>VLOOKUP($J$68,$B50:$E$321,4,FALSE)</f>
        <v>['low fat yogurt']--&gt;['spaghetti']</v>
      </c>
    </row>
    <row r="118" spans="1:10" hidden="1" x14ac:dyDescent="0.3">
      <c r="A118" s="16">
        <v>117</v>
      </c>
      <c r="B118" s="17" t="s">
        <v>40</v>
      </c>
      <c r="C118" s="18" t="s">
        <v>33</v>
      </c>
      <c r="D118" s="31">
        <v>0.126644736842105</v>
      </c>
      <c r="E118" s="16" t="s">
        <v>198</v>
      </c>
      <c r="J118" t="str">
        <f>VLOOKUP($J$68,$B51:$E$321,4,FALSE)</f>
        <v>['low fat yogurt']--&gt;['spaghetti']</v>
      </c>
    </row>
    <row r="119" spans="1:10" hidden="1" x14ac:dyDescent="0.3">
      <c r="A119" s="13">
        <v>118</v>
      </c>
      <c r="B119" s="17" t="s">
        <v>33</v>
      </c>
      <c r="C119" s="18" t="s">
        <v>40</v>
      </c>
      <c r="D119" s="31">
        <v>0.107692307692307</v>
      </c>
      <c r="E119" s="16" t="s">
        <v>199</v>
      </c>
      <c r="J119" t="str">
        <f>VLOOKUP($J$68,$B52:$E$321,4,FALSE)</f>
        <v>['low fat yogurt']--&gt;['spaghetti']</v>
      </c>
    </row>
    <row r="120" spans="1:10" hidden="1" x14ac:dyDescent="0.3">
      <c r="A120" s="16">
        <v>119</v>
      </c>
      <c r="B120" s="17" t="s">
        <v>14</v>
      </c>
      <c r="C120" s="18" t="s">
        <v>33</v>
      </c>
      <c r="D120" s="31">
        <v>0.17206477732793499</v>
      </c>
      <c r="E120" s="16" t="s">
        <v>200</v>
      </c>
      <c r="J120" t="str">
        <f>VLOOKUP($J$68,$B53:$E$321,4,FALSE)</f>
        <v>['low fat yogurt']--&gt;['spaghetti']</v>
      </c>
    </row>
    <row r="121" spans="1:10" hidden="1" x14ac:dyDescent="0.3">
      <c r="A121" s="16">
        <v>120</v>
      </c>
      <c r="B121" s="17" t="s">
        <v>33</v>
      </c>
      <c r="C121" s="18" t="s">
        <v>14</v>
      </c>
      <c r="D121" s="31">
        <v>0.11888111888111801</v>
      </c>
      <c r="E121" s="16" t="s">
        <v>201</v>
      </c>
      <c r="J121" t="str">
        <f>VLOOKUP($J$68,$B54:$E$321,4,FALSE)</f>
        <v>['low fat yogurt']--&gt;['spaghetti']</v>
      </c>
    </row>
    <row r="122" spans="1:10" hidden="1" x14ac:dyDescent="0.3">
      <c r="A122" s="13">
        <v>121</v>
      </c>
      <c r="B122" s="17" t="s">
        <v>43</v>
      </c>
      <c r="C122" s="18" t="s">
        <v>34</v>
      </c>
      <c r="D122" s="31">
        <v>0.221848739495798</v>
      </c>
      <c r="E122" s="16" t="s">
        <v>202</v>
      </c>
      <c r="J122" t="str">
        <f>VLOOKUP($J$68,$B55:$E$321,4,FALSE)</f>
        <v>['low fat yogurt']--&gt;['spaghetti']</v>
      </c>
    </row>
    <row r="123" spans="1:10" hidden="1" x14ac:dyDescent="0.3">
      <c r="A123" s="16">
        <v>122</v>
      </c>
      <c r="B123" s="17" t="s">
        <v>34</v>
      </c>
      <c r="C123" s="18" t="s">
        <v>43</v>
      </c>
      <c r="D123" s="31">
        <v>0.10740439381611</v>
      </c>
      <c r="E123" s="16" t="s">
        <v>203</v>
      </c>
      <c r="J123" t="str">
        <f>VLOOKUP($J$68,$B56:$E$321,4,FALSE)</f>
        <v>['low fat yogurt']--&gt;['spaghetti']</v>
      </c>
    </row>
    <row r="124" spans="1:10" hidden="1" x14ac:dyDescent="0.3">
      <c r="A124" s="16">
        <v>123</v>
      </c>
      <c r="B124" s="17" t="s">
        <v>43</v>
      </c>
      <c r="C124" s="18" t="s">
        <v>36</v>
      </c>
      <c r="D124" s="31">
        <v>0.13949579831932701</v>
      </c>
      <c r="E124" s="16" t="s">
        <v>204</v>
      </c>
      <c r="J124" t="str">
        <f>VLOOKUP($J$68,$B57:$E$321,4,FALSE)</f>
        <v>['low fat yogurt']--&gt;['spaghetti']</v>
      </c>
    </row>
    <row r="125" spans="1:10" hidden="1" x14ac:dyDescent="0.3">
      <c r="A125" s="13">
        <v>124</v>
      </c>
      <c r="B125" s="17" t="s">
        <v>43</v>
      </c>
      <c r="C125" s="18" t="s">
        <v>37</v>
      </c>
      <c r="D125" s="31">
        <v>0.215126050420168</v>
      </c>
      <c r="E125" s="16" t="s">
        <v>205</v>
      </c>
      <c r="J125" t="str">
        <f>VLOOKUP($J$68,$B58:$E$321,4,FALSE)</f>
        <v>['low fat yogurt']--&gt;['spaghetti']</v>
      </c>
    </row>
    <row r="126" spans="1:10" hidden="1" x14ac:dyDescent="0.3">
      <c r="A126" s="16">
        <v>125</v>
      </c>
      <c r="B126" s="17" t="s">
        <v>43</v>
      </c>
      <c r="C126" s="18" t="s">
        <v>38</v>
      </c>
      <c r="D126" s="31">
        <v>0.20672268907562999</v>
      </c>
      <c r="E126" s="16" t="s">
        <v>206</v>
      </c>
      <c r="J126" t="str">
        <f>VLOOKUP($J$68,$B59:$E$321,4,FALSE)</f>
        <v>['low fat yogurt']--&gt;['spaghetti']</v>
      </c>
    </row>
    <row r="127" spans="1:10" hidden="1" x14ac:dyDescent="0.3">
      <c r="A127" s="16">
        <v>126</v>
      </c>
      <c r="B127" s="17" t="s">
        <v>13</v>
      </c>
      <c r="C127" s="18" t="s">
        <v>34</v>
      </c>
      <c r="D127" s="31">
        <v>0.19337979094076599</v>
      </c>
      <c r="E127" s="16" t="s">
        <v>207</v>
      </c>
      <c r="J127" t="str">
        <f>VLOOKUP($J$68,$B60:$E$321,4,FALSE)</f>
        <v>['low fat yogurt']--&gt;['spaghetti']</v>
      </c>
    </row>
    <row r="128" spans="1:10" hidden="1" x14ac:dyDescent="0.3">
      <c r="A128" s="13">
        <v>127</v>
      </c>
      <c r="B128" s="17" t="s">
        <v>54</v>
      </c>
      <c r="C128" s="18" t="s">
        <v>34</v>
      </c>
      <c r="D128" s="31">
        <v>0.24786324786324701</v>
      </c>
      <c r="E128" s="16" t="s">
        <v>208</v>
      </c>
      <c r="J128" t="str">
        <f>VLOOKUP($J$68,$B61:$E$321,4,FALSE)</f>
        <v>['low fat yogurt']--&gt;['spaghetti']</v>
      </c>
    </row>
    <row r="129" spans="1:18" hidden="1" x14ac:dyDescent="0.3">
      <c r="A129" s="16">
        <v>128</v>
      </c>
      <c r="B129" s="17" t="s">
        <v>41</v>
      </c>
      <c r="C129" s="18" t="s">
        <v>34</v>
      </c>
      <c r="D129" s="31">
        <v>0.20467836257309899</v>
      </c>
      <c r="E129" s="16" t="s">
        <v>209</v>
      </c>
      <c r="J129" t="str">
        <f>VLOOKUP($J$68,$B62:$E$321,4,FALSE)</f>
        <v>['low fat yogurt']--&gt;['spaghetti']</v>
      </c>
    </row>
    <row r="130" spans="1:18" hidden="1" x14ac:dyDescent="0.3">
      <c r="A130" s="16">
        <v>129</v>
      </c>
      <c r="B130" s="17" t="s">
        <v>45</v>
      </c>
      <c r="C130" s="18" t="s">
        <v>34</v>
      </c>
      <c r="D130" s="31">
        <v>0.23578947368420999</v>
      </c>
      <c r="E130" s="16" t="s">
        <v>210</v>
      </c>
      <c r="J130" t="str">
        <f>VLOOKUP($J$68,$B63:$E$321,4,FALSE)</f>
        <v>['low fat yogurt']--&gt;['spaghetti']</v>
      </c>
    </row>
    <row r="131" spans="1:18" hidden="1" x14ac:dyDescent="0.3">
      <c r="A131" s="13">
        <v>130</v>
      </c>
      <c r="B131" s="17" t="s">
        <v>17</v>
      </c>
      <c r="C131" s="18" t="s">
        <v>34</v>
      </c>
      <c r="D131" s="31">
        <v>0.17759838546922299</v>
      </c>
      <c r="E131" s="16" t="s">
        <v>211</v>
      </c>
      <c r="J131" t="str">
        <f>VLOOKUP($J$68,$B64:$E$321,4,FALSE)</f>
        <v>['low fat yogurt']--&gt;['spaghetti']</v>
      </c>
    </row>
    <row r="132" spans="1:18" hidden="1" x14ac:dyDescent="0.3">
      <c r="A132" s="16">
        <v>131</v>
      </c>
      <c r="B132" s="17" t="s">
        <v>34</v>
      </c>
      <c r="C132" s="18" t="s">
        <v>17</v>
      </c>
      <c r="D132" s="31">
        <v>0.14320585842148001</v>
      </c>
      <c r="E132" s="16" t="s">
        <v>212</v>
      </c>
      <c r="J132" t="str">
        <f>VLOOKUP($J$68,$B65:$E$321,4,FALSE)</f>
        <v>['low fat yogurt']--&gt;['spaghetti']</v>
      </c>
    </row>
    <row r="133" spans="1:18" hidden="1" x14ac:dyDescent="0.3">
      <c r="A133" s="16">
        <v>132</v>
      </c>
      <c r="B133" s="17" t="s">
        <v>46</v>
      </c>
      <c r="C133" s="18" t="s">
        <v>34</v>
      </c>
      <c r="D133" s="31">
        <v>0.20501138952164</v>
      </c>
      <c r="E133" s="16" t="s">
        <v>213</v>
      </c>
      <c r="J133" t="str">
        <f>VLOOKUP($J$68,$B66:$E$321,4,FALSE)</f>
        <v>['low fat yogurt']--&gt;['spaghetti']</v>
      </c>
    </row>
    <row r="134" spans="1:18" hidden="1" x14ac:dyDescent="0.3">
      <c r="A134" s="13">
        <v>133</v>
      </c>
      <c r="B134" s="17" t="s">
        <v>47</v>
      </c>
      <c r="C134" s="18" t="s">
        <v>34</v>
      </c>
      <c r="D134" s="31">
        <v>0.20052770448548801</v>
      </c>
      <c r="E134" s="16" t="s">
        <v>214</v>
      </c>
      <c r="J134" t="str">
        <f>VLOOKUP($J$68,$B67:$E$321,4,FALSE)</f>
        <v>['low fat yogurt']--&gt;['spaghetti']</v>
      </c>
    </row>
    <row r="135" spans="1:18" hidden="1" x14ac:dyDescent="0.3">
      <c r="A135" s="16">
        <v>134</v>
      </c>
      <c r="B135" s="17" t="s">
        <v>55</v>
      </c>
      <c r="C135" s="18" t="s">
        <v>34</v>
      </c>
      <c r="D135" s="31">
        <v>0.12935323383084499</v>
      </c>
      <c r="E135" s="16" t="s">
        <v>215</v>
      </c>
      <c r="J135" t="str">
        <f>VLOOKUP($J$68,$B68:$E$321,4,FALSE)</f>
        <v>['low fat yogurt']--&gt;['spaghetti']</v>
      </c>
    </row>
    <row r="136" spans="1:18" hidden="1" x14ac:dyDescent="0.3">
      <c r="A136" s="16">
        <v>135</v>
      </c>
      <c r="B136" s="17" t="s">
        <v>35</v>
      </c>
      <c r="C136" s="18" t="s">
        <v>34</v>
      </c>
      <c r="D136" s="31">
        <v>0.24794238683127501</v>
      </c>
      <c r="E136" s="16" t="s">
        <v>216</v>
      </c>
      <c r="J136" t="str">
        <f>VLOOKUP($J$68,$B69:$E$321,4,FALSE)</f>
        <v>['low fat yogurt']--&gt;['spaghetti']</v>
      </c>
    </row>
    <row r="137" spans="1:18" hidden="1" x14ac:dyDescent="0.3">
      <c r="A137" s="13">
        <v>136</v>
      </c>
      <c r="B137" s="17" t="s">
        <v>34</v>
      </c>
      <c r="C137" s="18" t="s">
        <v>35</v>
      </c>
      <c r="D137" s="31">
        <v>0.19609438567941401</v>
      </c>
      <c r="E137" s="16" t="s">
        <v>217</v>
      </c>
      <c r="J137" t="str">
        <f>VLOOKUP($J$68,$B70:$E$321,4,FALSE)</f>
        <v>['low fat yogurt']--&gt;['spaghetti']</v>
      </c>
    </row>
    <row r="138" spans="1:18" hidden="1" x14ac:dyDescent="0.3">
      <c r="A138" s="16">
        <v>137</v>
      </c>
      <c r="B138" s="17" t="s">
        <v>36</v>
      </c>
      <c r="C138" s="18" t="s">
        <v>34</v>
      </c>
      <c r="D138" s="31">
        <v>0.18471810089020699</v>
      </c>
      <c r="E138" s="16" t="s">
        <v>218</v>
      </c>
      <c r="J138" t="str">
        <f>VLOOKUP($J$68,$B71:$E$321,4,FALSE)</f>
        <v>['low fat yogurt']--&gt;['spaghetti']</v>
      </c>
    </row>
    <row r="139" spans="1:18" x14ac:dyDescent="0.3">
      <c r="A139" s="16">
        <v>138</v>
      </c>
      <c r="B139" s="17" t="s">
        <v>34</v>
      </c>
      <c r="C139" s="18" t="s">
        <v>36</v>
      </c>
      <c r="D139" s="31">
        <v>0.20260374288038999</v>
      </c>
      <c r="E139" s="16" t="s">
        <v>219</v>
      </c>
      <c r="J139" t="str">
        <f>VLOOKUP($J$68,$B72:$E$321,4,FALSE)</f>
        <v>['low fat yogurt']--&gt;['frozen vegetables']</v>
      </c>
      <c r="M139">
        <f>VLOOKUP( $J$68,$B72:$E$321,3,FALSE)</f>
        <v>0.13240418118466801</v>
      </c>
      <c r="O139" t="str">
        <f>VLOOKUP($O$68,$B72:$E$321,4,FALSE)</f>
        <v>['salmon']--&gt;['spaghetti']</v>
      </c>
      <c r="R139">
        <f>VLOOKUP( $O$68,$B72:$E$321,3,FALSE)</f>
        <v>0.31661442006269502</v>
      </c>
    </row>
    <row r="140" spans="1:18" hidden="1" x14ac:dyDescent="0.3">
      <c r="A140" s="13">
        <v>139</v>
      </c>
      <c r="B140" s="17" t="s">
        <v>48</v>
      </c>
      <c r="C140" s="18" t="s">
        <v>34</v>
      </c>
      <c r="D140" s="31">
        <v>0.25078369905956099</v>
      </c>
      <c r="E140" s="16" t="s">
        <v>220</v>
      </c>
      <c r="J140" t="str">
        <f>VLOOKUP($J$68,$B73:$E$321,4,FALSE)</f>
        <v>['low fat yogurt']--&gt;['frozen vegetables']</v>
      </c>
    </row>
    <row r="141" spans="1:18" hidden="1" x14ac:dyDescent="0.3">
      <c r="A141" s="16">
        <v>140</v>
      </c>
      <c r="B141" s="17" t="s">
        <v>50</v>
      </c>
      <c r="C141" s="18" t="s">
        <v>34</v>
      </c>
      <c r="D141" s="31">
        <v>0.24444444444444399</v>
      </c>
      <c r="E141" s="16" t="s">
        <v>221</v>
      </c>
      <c r="J141" t="str">
        <f>VLOOKUP($J$68,$B74:$E$321,4,FALSE)</f>
        <v>['low fat yogurt']--&gt;['frozen vegetables']</v>
      </c>
    </row>
    <row r="142" spans="1:18" hidden="1" x14ac:dyDescent="0.3">
      <c r="A142" s="16">
        <v>141</v>
      </c>
      <c r="B142" s="17" t="s">
        <v>51</v>
      </c>
      <c r="C142" s="18" t="s">
        <v>34</v>
      </c>
      <c r="D142" s="31">
        <v>0.266318537859007</v>
      </c>
      <c r="E142" s="16" t="s">
        <v>222</v>
      </c>
      <c r="J142" t="str">
        <f>VLOOKUP($J$68,$B75:$E$321,4,FALSE)</f>
        <v>['low fat yogurt']--&gt;['frozen vegetables']</v>
      </c>
    </row>
    <row r="143" spans="1:18" hidden="1" x14ac:dyDescent="0.3">
      <c r="A143" s="13">
        <v>142</v>
      </c>
      <c r="B143" s="17" t="s">
        <v>37</v>
      </c>
      <c r="C143" s="18" t="s">
        <v>34</v>
      </c>
      <c r="D143" s="31">
        <v>0.220917225950783</v>
      </c>
      <c r="E143" s="16" t="s">
        <v>223</v>
      </c>
      <c r="J143" t="str">
        <f>VLOOKUP($J$68,$B76:$E$321,4,FALSE)</f>
        <v>['low fat yogurt']--&gt;['frozen vegetables']</v>
      </c>
    </row>
    <row r="144" spans="1:18" hidden="1" x14ac:dyDescent="0.3">
      <c r="A144" s="16">
        <v>143</v>
      </c>
      <c r="B144" s="17" t="s">
        <v>34</v>
      </c>
      <c r="C144" s="18" t="s">
        <v>37</v>
      </c>
      <c r="D144" s="31">
        <v>0.32139951179820903</v>
      </c>
      <c r="E144" s="16" t="s">
        <v>224</v>
      </c>
      <c r="J144" t="str">
        <f>VLOOKUP($J$68,$B77:$E$321,4,FALSE)</f>
        <v>['low fat yogurt']--&gt;['frozen vegetables']</v>
      </c>
    </row>
    <row r="145" spans="1:10" hidden="1" x14ac:dyDescent="0.3">
      <c r="A145" s="16">
        <v>144</v>
      </c>
      <c r="B145" s="17" t="s">
        <v>52</v>
      </c>
      <c r="C145" s="18" t="s">
        <v>34</v>
      </c>
      <c r="D145" s="31">
        <v>0.20865139949109399</v>
      </c>
      <c r="E145" s="16" t="s">
        <v>225</v>
      </c>
      <c r="J145" t="str">
        <f>VLOOKUP($J$68,$B78:$E$321,4,FALSE)</f>
        <v>['low fat yogurt']--&gt;['frozen vegetables']</v>
      </c>
    </row>
    <row r="146" spans="1:10" hidden="1" x14ac:dyDescent="0.3">
      <c r="A146" s="13">
        <v>145</v>
      </c>
      <c r="B146" s="17" t="s">
        <v>34</v>
      </c>
      <c r="C146" s="18" t="s">
        <v>38</v>
      </c>
      <c r="D146" s="31">
        <v>0.20992676973148899</v>
      </c>
      <c r="E146" s="16" t="s">
        <v>226</v>
      </c>
      <c r="J146" t="str">
        <f>VLOOKUP($J$68,$B79:$E$321,4,FALSE)</f>
        <v>['low fat yogurt']--&gt;['frozen vegetables']</v>
      </c>
    </row>
    <row r="147" spans="1:10" hidden="1" x14ac:dyDescent="0.3">
      <c r="A147" s="16">
        <v>146</v>
      </c>
      <c r="B147" s="17" t="s">
        <v>38</v>
      </c>
      <c r="C147" s="18" t="s">
        <v>34</v>
      </c>
      <c r="D147" s="31">
        <v>0.20124804992199599</v>
      </c>
      <c r="E147" s="16" t="s">
        <v>227</v>
      </c>
      <c r="J147" t="str">
        <f>VLOOKUP($J$68,$B80:$E$321,4,FALSE)</f>
        <v>['low fat yogurt']--&gt;['frozen vegetables']</v>
      </c>
    </row>
    <row r="148" spans="1:10" hidden="1" x14ac:dyDescent="0.3">
      <c r="A148" s="16">
        <v>147</v>
      </c>
      <c r="B148" s="17" t="s">
        <v>39</v>
      </c>
      <c r="C148" s="18" t="s">
        <v>34</v>
      </c>
      <c r="D148" s="31">
        <v>0.23473541383989099</v>
      </c>
      <c r="E148" s="16" t="s">
        <v>228</v>
      </c>
      <c r="J148" t="str">
        <f>VLOOKUP($J$68,$B81:$E$321,4,FALSE)</f>
        <v>['low fat yogurt']--&gt;['frozen vegetables']</v>
      </c>
    </row>
    <row r="149" spans="1:10" hidden="1" x14ac:dyDescent="0.3">
      <c r="A149" s="13">
        <v>148</v>
      </c>
      <c r="B149" s="17" t="s">
        <v>34</v>
      </c>
      <c r="C149" s="18" t="s">
        <v>39</v>
      </c>
      <c r="D149" s="31">
        <v>0.14076484947111401</v>
      </c>
      <c r="E149" s="16" t="s">
        <v>229</v>
      </c>
      <c r="J149" t="str">
        <f>VLOOKUP($J$68,$B82:$E$321,4,FALSE)</f>
        <v>['low fat yogurt']--&gt;['frozen vegetables']</v>
      </c>
    </row>
    <row r="150" spans="1:10" hidden="1" x14ac:dyDescent="0.3">
      <c r="A150" s="16">
        <v>149</v>
      </c>
      <c r="B150" s="17" t="s">
        <v>40</v>
      </c>
      <c r="C150" s="18" t="s">
        <v>34</v>
      </c>
      <c r="D150" s="31">
        <v>0.167763157894736</v>
      </c>
      <c r="E150" s="16" t="s">
        <v>230</v>
      </c>
      <c r="J150" t="str">
        <f>VLOOKUP($J$68,$B83:$E$321,4,FALSE)</f>
        <v>['low fat yogurt']--&gt;['frozen vegetables']</v>
      </c>
    </row>
    <row r="151" spans="1:10" hidden="1" x14ac:dyDescent="0.3">
      <c r="A151" s="16">
        <v>150</v>
      </c>
      <c r="B151" s="17" t="s">
        <v>14</v>
      </c>
      <c r="C151" s="18" t="s">
        <v>34</v>
      </c>
      <c r="D151" s="31">
        <v>0.248987854251012</v>
      </c>
      <c r="E151" s="16" t="s">
        <v>231</v>
      </c>
      <c r="J151" t="str">
        <f>VLOOKUP($J$68,$B84:$E$321,4,FALSE)</f>
        <v>['low fat yogurt']--&gt;['frozen vegetables']</v>
      </c>
    </row>
    <row r="152" spans="1:10" hidden="1" x14ac:dyDescent="0.3">
      <c r="A152" s="13">
        <v>151</v>
      </c>
      <c r="B152" s="17" t="s">
        <v>34</v>
      </c>
      <c r="C152" s="18" t="s">
        <v>14</v>
      </c>
      <c r="D152" s="31">
        <v>0.10008136696501201</v>
      </c>
      <c r="E152" s="16" t="s">
        <v>232</v>
      </c>
      <c r="J152" t="str">
        <f>VLOOKUP($J$68,$B85:$E$321,4,FALSE)</f>
        <v>['low fat yogurt']--&gt;['frozen vegetables']</v>
      </c>
    </row>
    <row r="153" spans="1:10" hidden="1" x14ac:dyDescent="0.3">
      <c r="A153" s="16">
        <v>152</v>
      </c>
      <c r="B153" s="17" t="s">
        <v>42</v>
      </c>
      <c r="C153" s="18" t="s">
        <v>34</v>
      </c>
      <c r="D153" s="31">
        <v>0.181236673773987</v>
      </c>
      <c r="E153" s="16" t="s">
        <v>233</v>
      </c>
      <c r="J153" t="str">
        <f>VLOOKUP($J$68,$B86:$E$321,4,FALSE)</f>
        <v>['low fat yogurt']--&gt;['frozen vegetables']</v>
      </c>
    </row>
    <row r="154" spans="1:10" hidden="1" x14ac:dyDescent="0.3">
      <c r="A154" s="16">
        <v>153</v>
      </c>
      <c r="B154" s="17" t="s">
        <v>44</v>
      </c>
      <c r="C154" s="18" t="s">
        <v>37</v>
      </c>
      <c r="D154" s="31">
        <v>0.31741573033707798</v>
      </c>
      <c r="E154" s="16" t="s">
        <v>234</v>
      </c>
      <c r="J154" t="str">
        <f>VLOOKUP($J$68,$B87:$E$321,4,FALSE)</f>
        <v>['low fat yogurt']--&gt;['frozen vegetables']</v>
      </c>
    </row>
    <row r="155" spans="1:10" hidden="1" x14ac:dyDescent="0.3">
      <c r="A155" s="13">
        <v>154</v>
      </c>
      <c r="B155" s="17" t="s">
        <v>13</v>
      </c>
      <c r="C155" s="18" t="s">
        <v>35</v>
      </c>
      <c r="D155" s="31">
        <v>0.17247386759581801</v>
      </c>
      <c r="E155" s="16" t="s">
        <v>235</v>
      </c>
      <c r="J155" t="str">
        <f>VLOOKUP($J$68,$B88:$E$321,4,FALSE)</f>
        <v>['low fat yogurt']--&gt;['frozen vegetables']</v>
      </c>
    </row>
    <row r="156" spans="1:10" hidden="1" x14ac:dyDescent="0.3">
      <c r="A156" s="16">
        <v>155</v>
      </c>
      <c r="B156" s="17" t="s">
        <v>35</v>
      </c>
      <c r="C156" s="18" t="s">
        <v>13</v>
      </c>
      <c r="D156" s="31">
        <v>0.101851851851851</v>
      </c>
      <c r="E156" s="16" t="s">
        <v>236</v>
      </c>
      <c r="J156" t="str">
        <f>VLOOKUP($J$68,$B89:$E$321,4,FALSE)</f>
        <v>['low fat yogurt']--&gt;['frozen vegetables']</v>
      </c>
    </row>
    <row r="157" spans="1:10" hidden="1" x14ac:dyDescent="0.3">
      <c r="A157" s="16">
        <v>156</v>
      </c>
      <c r="B157" s="17" t="s">
        <v>13</v>
      </c>
      <c r="C157" s="18" t="s">
        <v>36</v>
      </c>
      <c r="D157" s="31">
        <v>0.219512195121951</v>
      </c>
      <c r="E157" s="16" t="s">
        <v>237</v>
      </c>
      <c r="J157" t="str">
        <f>VLOOKUP($J$68,$B90:$E$321,4,FALSE)</f>
        <v>['low fat yogurt']--&gt;['frozen vegetables']</v>
      </c>
    </row>
    <row r="158" spans="1:10" hidden="1" x14ac:dyDescent="0.3">
      <c r="A158" s="13">
        <v>157</v>
      </c>
      <c r="B158" s="17" t="s">
        <v>13</v>
      </c>
      <c r="C158" s="18" t="s">
        <v>37</v>
      </c>
      <c r="D158" s="31">
        <v>0.31358885017421601</v>
      </c>
      <c r="E158" s="16" t="s">
        <v>238</v>
      </c>
      <c r="J158" t="str">
        <f>VLOOKUP($J$68,$B91:$E$321,4,FALSE)</f>
        <v>['low fat yogurt']--&gt;['frozen vegetables']</v>
      </c>
    </row>
    <row r="159" spans="1:10" hidden="1" x14ac:dyDescent="0.3">
      <c r="A159" s="16">
        <v>158</v>
      </c>
      <c r="B159" s="17" t="s">
        <v>37</v>
      </c>
      <c r="C159" s="18" t="s">
        <v>13</v>
      </c>
      <c r="D159" s="31">
        <v>0.100671140939597</v>
      </c>
      <c r="E159" s="16" t="s">
        <v>239</v>
      </c>
      <c r="J159" t="str">
        <f>VLOOKUP($J$68,$B92:$E$321,4,FALSE)</f>
        <v>['low fat yogurt']--&gt;['frozen vegetables']</v>
      </c>
    </row>
    <row r="160" spans="1:10" hidden="1" x14ac:dyDescent="0.3">
      <c r="A160" s="16">
        <v>159</v>
      </c>
      <c r="B160" s="17" t="s">
        <v>13</v>
      </c>
      <c r="C160" s="18" t="s">
        <v>38</v>
      </c>
      <c r="D160" s="31">
        <v>0.174216027874564</v>
      </c>
      <c r="E160" s="16" t="s">
        <v>240</v>
      </c>
      <c r="J160" t="str">
        <f>VLOOKUP($J$68,$B93:$E$321,4,FALSE)</f>
        <v>['low fat yogurt']--&gt;['frozen vegetables']</v>
      </c>
    </row>
    <row r="161" spans="1:18" hidden="1" x14ac:dyDescent="0.3">
      <c r="A161" s="13">
        <v>160</v>
      </c>
      <c r="B161" s="17" t="s">
        <v>20</v>
      </c>
      <c r="C161" s="18" t="s">
        <v>37</v>
      </c>
      <c r="D161" s="31">
        <v>0.34799999999999998</v>
      </c>
      <c r="E161" s="16" t="s">
        <v>241</v>
      </c>
      <c r="J161" t="str">
        <f>VLOOKUP($J$68,$B94:$E$321,4,FALSE)</f>
        <v>['low fat yogurt']--&gt;['frozen vegetables']</v>
      </c>
    </row>
    <row r="162" spans="1:18" hidden="1" x14ac:dyDescent="0.3">
      <c r="A162" s="16">
        <v>161</v>
      </c>
      <c r="B162" s="17" t="s">
        <v>41</v>
      </c>
      <c r="C162" s="18" t="s">
        <v>17</v>
      </c>
      <c r="D162" s="31">
        <v>0.17933723196880999</v>
      </c>
      <c r="E162" s="16" t="s">
        <v>242</v>
      </c>
      <c r="J162" t="str">
        <f>VLOOKUP($J$68,$B95:$E$321,4,FALSE)</f>
        <v>['low fat yogurt']--&gt;['frozen vegetables']</v>
      </c>
    </row>
    <row r="163" spans="1:18" hidden="1" x14ac:dyDescent="0.3">
      <c r="A163" s="16">
        <v>162</v>
      </c>
      <c r="B163" s="17" t="s">
        <v>35</v>
      </c>
      <c r="C163" s="18" t="s">
        <v>41</v>
      </c>
      <c r="D163" s="31">
        <v>0.10802469135802401</v>
      </c>
      <c r="E163" s="16" t="s">
        <v>243</v>
      </c>
      <c r="J163" t="str">
        <f>VLOOKUP($J$68,$B96:$E$321,4,FALSE)</f>
        <v>['low fat yogurt']--&gt;['frozen vegetables']</v>
      </c>
    </row>
    <row r="164" spans="1:18" hidden="1" x14ac:dyDescent="0.3">
      <c r="A164" s="13">
        <v>163</v>
      </c>
      <c r="B164" s="17" t="s">
        <v>41</v>
      </c>
      <c r="C164" s="18" t="s">
        <v>35</v>
      </c>
      <c r="D164" s="31">
        <v>0.20467836257309899</v>
      </c>
      <c r="E164" s="16" t="s">
        <v>244</v>
      </c>
      <c r="J164" t="str">
        <f>VLOOKUP($J$68,$B97:$E$321,4,FALSE)</f>
        <v>['low fat yogurt']--&gt;['frozen vegetables']</v>
      </c>
    </row>
    <row r="165" spans="1:18" hidden="1" x14ac:dyDescent="0.3">
      <c r="A165" s="16">
        <v>164</v>
      </c>
      <c r="B165" s="17" t="s">
        <v>41</v>
      </c>
      <c r="C165" s="18" t="s">
        <v>36</v>
      </c>
      <c r="D165" s="31">
        <v>0.17933723196880999</v>
      </c>
      <c r="E165" s="16" t="s">
        <v>245</v>
      </c>
      <c r="J165" t="str">
        <f>VLOOKUP($J$68,$B98:$E$321,4,FALSE)</f>
        <v>['low fat yogurt']--&gt;['frozen vegetables']</v>
      </c>
    </row>
    <row r="166" spans="1:18" hidden="1" x14ac:dyDescent="0.3">
      <c r="A166" s="16">
        <v>165</v>
      </c>
      <c r="B166" s="17" t="s">
        <v>41</v>
      </c>
      <c r="C166" s="18" t="s">
        <v>37</v>
      </c>
      <c r="D166" s="31">
        <v>0.35672514619883</v>
      </c>
      <c r="E166" s="16" t="s">
        <v>246</v>
      </c>
      <c r="J166" t="str">
        <f>VLOOKUP($J$68,$B99:$E$321,4,FALSE)</f>
        <v>['low fat yogurt']--&gt;['frozen vegetables']</v>
      </c>
    </row>
    <row r="167" spans="1:18" hidden="1" x14ac:dyDescent="0.3">
      <c r="A167" s="13">
        <v>166</v>
      </c>
      <c r="B167" s="17" t="s">
        <v>37</v>
      </c>
      <c r="C167" s="18" t="s">
        <v>41</v>
      </c>
      <c r="D167" s="31">
        <v>0.10234899328859</v>
      </c>
      <c r="E167" s="16" t="s">
        <v>247</v>
      </c>
      <c r="J167" t="str">
        <f>VLOOKUP($J$68,$B100:$E$321,4,FALSE)</f>
        <v>['low fat yogurt']--&gt;['frozen vegetables']</v>
      </c>
    </row>
    <row r="168" spans="1:18" hidden="1" x14ac:dyDescent="0.3">
      <c r="A168" s="16">
        <v>167</v>
      </c>
      <c r="B168" s="17" t="s">
        <v>41</v>
      </c>
      <c r="C168" s="18" t="s">
        <v>38</v>
      </c>
      <c r="D168" s="31">
        <v>0.175438596491228</v>
      </c>
      <c r="E168" s="16" t="s">
        <v>248</v>
      </c>
      <c r="J168" t="str">
        <f>VLOOKUP($J$68,$B101:$E$321,4,FALSE)</f>
        <v>['low fat yogurt']--&gt;['frozen vegetables']</v>
      </c>
    </row>
    <row r="169" spans="1:18" hidden="1" x14ac:dyDescent="0.3">
      <c r="A169" s="16">
        <v>168</v>
      </c>
      <c r="B169" s="17" t="s">
        <v>39</v>
      </c>
      <c r="C169" s="18" t="s">
        <v>41</v>
      </c>
      <c r="D169" s="31">
        <v>0.119402985074626</v>
      </c>
      <c r="E169" s="16" t="s">
        <v>249</v>
      </c>
      <c r="J169" t="str">
        <f>VLOOKUP($J$68,$B102:$E$321,4,FALSE)</f>
        <v>['low fat yogurt']--&gt;['frozen vegetables']</v>
      </c>
    </row>
    <row r="170" spans="1:18" x14ac:dyDescent="0.3">
      <c r="A170" s="13">
        <v>169</v>
      </c>
      <c r="B170" s="17" t="s">
        <v>41</v>
      </c>
      <c r="C170" s="18" t="s">
        <v>39</v>
      </c>
      <c r="D170" s="31">
        <v>0.17153996101364499</v>
      </c>
      <c r="E170" s="16" t="s">
        <v>250</v>
      </c>
      <c r="J170" t="str">
        <f>VLOOKUP($J$68,$B103:$E$321,4,FALSE)</f>
        <v>['low fat yogurt']--&gt;['chocolate']</v>
      </c>
      <c r="M170">
        <f>VLOOKUP( $J$68,$B103:$E$321,3,FALSE)</f>
        <v>0.19337979094076599</v>
      </c>
      <c r="O170" t="str">
        <f>VLOOKUP($O$68,$B103:$E$321,4,FALSE)</f>
        <v>['salmon']--&gt;['chocolate']</v>
      </c>
      <c r="R170">
        <f>VLOOKUP( $O$68,$B103:$E$321,3,FALSE)</f>
        <v>0.25078369905956099</v>
      </c>
    </row>
    <row r="171" spans="1:18" hidden="1" x14ac:dyDescent="0.3">
      <c r="A171" s="16">
        <v>170</v>
      </c>
      <c r="B171" s="17" t="s">
        <v>45</v>
      </c>
      <c r="C171" s="18" t="s">
        <v>17</v>
      </c>
      <c r="D171" s="31">
        <v>0.176842105263157</v>
      </c>
      <c r="E171" s="16" t="s">
        <v>251</v>
      </c>
      <c r="J171" t="str">
        <f>VLOOKUP($J$68,$B104:$E$321,4,FALSE)</f>
        <v>['low fat yogurt']--&gt;['chocolate']</v>
      </c>
    </row>
    <row r="172" spans="1:18" hidden="1" x14ac:dyDescent="0.3">
      <c r="A172" s="16">
        <v>171</v>
      </c>
      <c r="B172" s="17" t="s">
        <v>35</v>
      </c>
      <c r="C172" s="18" t="s">
        <v>45</v>
      </c>
      <c r="D172" s="31">
        <v>0.110082304526748</v>
      </c>
      <c r="E172" s="16" t="s">
        <v>252</v>
      </c>
      <c r="J172" t="str">
        <f>VLOOKUP($J$68,$B105:$E$321,4,FALSE)</f>
        <v>['low fat yogurt']--&gt;['chocolate']</v>
      </c>
    </row>
    <row r="173" spans="1:18" hidden="1" x14ac:dyDescent="0.3">
      <c r="A173" s="13">
        <v>172</v>
      </c>
      <c r="B173" s="17" t="s">
        <v>45</v>
      </c>
      <c r="C173" s="18" t="s">
        <v>35</v>
      </c>
      <c r="D173" s="31">
        <v>0.225263157894736</v>
      </c>
      <c r="E173" s="16" t="s">
        <v>253</v>
      </c>
      <c r="J173" t="str">
        <f>VLOOKUP($J$68,$B106:$E$321,4,FALSE)</f>
        <v>['low fat yogurt']--&gt;['chocolate']</v>
      </c>
    </row>
    <row r="174" spans="1:18" hidden="1" x14ac:dyDescent="0.3">
      <c r="A174" s="16">
        <v>173</v>
      </c>
      <c r="B174" s="17" t="s">
        <v>45</v>
      </c>
      <c r="C174" s="18" t="s">
        <v>36</v>
      </c>
      <c r="D174" s="31">
        <v>0.174736842105263</v>
      </c>
      <c r="E174" s="16" t="s">
        <v>254</v>
      </c>
      <c r="J174" t="str">
        <f>VLOOKUP($J$68,$B107:$E$321,4,FALSE)</f>
        <v>['low fat yogurt']--&gt;['chocolate']</v>
      </c>
    </row>
    <row r="175" spans="1:18" hidden="1" x14ac:dyDescent="0.3">
      <c r="A175" s="16">
        <v>174</v>
      </c>
      <c r="B175" s="17" t="s">
        <v>45</v>
      </c>
      <c r="C175" s="18" t="s">
        <v>37</v>
      </c>
      <c r="D175" s="31">
        <v>0.32</v>
      </c>
      <c r="E175" s="16" t="s">
        <v>255</v>
      </c>
      <c r="J175" t="str">
        <f>VLOOKUP($J$68,$B108:$E$321,4,FALSE)</f>
        <v>['low fat yogurt']--&gt;['chocolate']</v>
      </c>
    </row>
    <row r="176" spans="1:18" hidden="1" x14ac:dyDescent="0.3">
      <c r="A176" s="13">
        <v>175</v>
      </c>
      <c r="B176" s="17" t="s">
        <v>45</v>
      </c>
      <c r="C176" s="18" t="s">
        <v>38</v>
      </c>
      <c r="D176" s="31">
        <v>0.229473684210526</v>
      </c>
      <c r="E176" s="16" t="s">
        <v>256</v>
      </c>
      <c r="J176" t="str">
        <f>VLOOKUP($J$68,$B109:$E$321,4,FALSE)</f>
        <v>['low fat yogurt']--&gt;['chocolate']</v>
      </c>
    </row>
    <row r="177" spans="1:10" hidden="1" x14ac:dyDescent="0.3">
      <c r="A177" s="16">
        <v>176</v>
      </c>
      <c r="B177" s="17" t="s">
        <v>55</v>
      </c>
      <c r="C177" s="18" t="s">
        <v>17</v>
      </c>
      <c r="D177" s="31">
        <v>0.14925373134328301</v>
      </c>
      <c r="E177" s="16" t="s">
        <v>257</v>
      </c>
      <c r="J177" t="str">
        <f>VLOOKUP($J$68,$B110:$E$321,4,FALSE)</f>
        <v>['low fat yogurt']--&gt;['chocolate']</v>
      </c>
    </row>
    <row r="178" spans="1:10" hidden="1" x14ac:dyDescent="0.3">
      <c r="A178" s="16">
        <v>177</v>
      </c>
      <c r="B178" s="17" t="s">
        <v>17</v>
      </c>
      <c r="C178" s="18" t="s">
        <v>35</v>
      </c>
      <c r="D178" s="31">
        <v>0.13319878910191699</v>
      </c>
      <c r="E178" s="16" t="s">
        <v>258</v>
      </c>
      <c r="J178" t="str">
        <f>VLOOKUP($J$68,$B111:$E$321,4,FALSE)</f>
        <v>['low fat yogurt']--&gt;['chocolate']</v>
      </c>
    </row>
    <row r="179" spans="1:10" hidden="1" x14ac:dyDescent="0.3">
      <c r="A179" s="13">
        <v>178</v>
      </c>
      <c r="B179" s="17" t="s">
        <v>35</v>
      </c>
      <c r="C179" s="18" t="s">
        <v>17</v>
      </c>
      <c r="D179" s="31">
        <v>0.13580246913580199</v>
      </c>
      <c r="E179" s="16" t="s">
        <v>259</v>
      </c>
      <c r="J179" t="str">
        <f>VLOOKUP($J$68,$B112:$E$321,4,FALSE)</f>
        <v>['low fat yogurt']--&gt;['chocolate']</v>
      </c>
    </row>
    <row r="180" spans="1:10" hidden="1" x14ac:dyDescent="0.3">
      <c r="A180" s="16">
        <v>179</v>
      </c>
      <c r="B180" s="17" t="s">
        <v>17</v>
      </c>
      <c r="C180" s="18" t="s">
        <v>36</v>
      </c>
      <c r="D180" s="31">
        <v>0.19273461150353099</v>
      </c>
      <c r="E180" s="16" t="s">
        <v>260</v>
      </c>
      <c r="J180" t="str">
        <f>VLOOKUP($J$68,$B113:$E$321,4,FALSE)</f>
        <v>['low fat yogurt']--&gt;['chocolate']</v>
      </c>
    </row>
    <row r="181" spans="1:10" hidden="1" x14ac:dyDescent="0.3">
      <c r="A181" s="16">
        <v>180</v>
      </c>
      <c r="B181" s="17" t="s">
        <v>36</v>
      </c>
      <c r="C181" s="18" t="s">
        <v>17</v>
      </c>
      <c r="D181" s="31">
        <v>0.14169139465875299</v>
      </c>
      <c r="E181" s="16" t="s">
        <v>261</v>
      </c>
      <c r="J181" t="str">
        <f>VLOOKUP($J$68,$B114:$E$321,4,FALSE)</f>
        <v>['low fat yogurt']--&gt;['chocolate']</v>
      </c>
    </row>
    <row r="182" spans="1:10" hidden="1" x14ac:dyDescent="0.3">
      <c r="A182" s="13">
        <v>181</v>
      </c>
      <c r="B182" s="17" t="s">
        <v>50</v>
      </c>
      <c r="C182" s="18" t="s">
        <v>17</v>
      </c>
      <c r="D182" s="31">
        <v>0.197777777777777</v>
      </c>
      <c r="E182" s="16" t="s">
        <v>262</v>
      </c>
      <c r="J182" t="str">
        <f>VLOOKUP($J$68,$B115:$E$321,4,FALSE)</f>
        <v>['low fat yogurt']--&gt;['chocolate']</v>
      </c>
    </row>
    <row r="183" spans="1:10" hidden="1" x14ac:dyDescent="0.3">
      <c r="A183" s="16">
        <v>182</v>
      </c>
      <c r="B183" s="17" t="s">
        <v>17</v>
      </c>
      <c r="C183" s="18" t="s">
        <v>37</v>
      </c>
      <c r="D183" s="31">
        <v>0.23511604439959599</v>
      </c>
      <c r="E183" s="16" t="s">
        <v>263</v>
      </c>
      <c r="J183" t="str">
        <f>VLOOKUP($J$68,$B116:$E$321,4,FALSE)</f>
        <v>['low fat yogurt']--&gt;['chocolate']</v>
      </c>
    </row>
    <row r="184" spans="1:10" hidden="1" x14ac:dyDescent="0.3">
      <c r="A184" s="16">
        <v>183</v>
      </c>
      <c r="B184" s="17" t="s">
        <v>37</v>
      </c>
      <c r="C184" s="18" t="s">
        <v>17</v>
      </c>
      <c r="D184" s="31">
        <v>0.13031319910514499</v>
      </c>
      <c r="E184" s="16" t="s">
        <v>264</v>
      </c>
      <c r="J184" t="str">
        <f>VLOOKUP($J$68,$B117:$E$321,4,FALSE)</f>
        <v>['low fat yogurt']--&gt;['chocolate']</v>
      </c>
    </row>
    <row r="185" spans="1:10" hidden="1" x14ac:dyDescent="0.3">
      <c r="A185" s="13">
        <v>184</v>
      </c>
      <c r="B185" s="17" t="s">
        <v>17</v>
      </c>
      <c r="C185" s="18" t="s">
        <v>38</v>
      </c>
      <c r="D185" s="31">
        <v>0.215943491422805</v>
      </c>
      <c r="E185" s="16" t="s">
        <v>265</v>
      </c>
      <c r="J185" t="str">
        <f>VLOOKUP($J$68,$B118:$E$321,4,FALSE)</f>
        <v>['low fat yogurt']--&gt;['chocolate']</v>
      </c>
    </row>
    <row r="186" spans="1:10" hidden="1" x14ac:dyDescent="0.3">
      <c r="A186" s="16">
        <v>185</v>
      </c>
      <c r="B186" s="17" t="s">
        <v>38</v>
      </c>
      <c r="C186" s="18" t="s">
        <v>17</v>
      </c>
      <c r="D186" s="31">
        <v>0.166926677067082</v>
      </c>
      <c r="E186" s="16" t="s">
        <v>266</v>
      </c>
      <c r="J186" t="str">
        <f>VLOOKUP($J$68,$B119:$E$321,4,FALSE)</f>
        <v>['low fat yogurt']--&gt;['chocolate']</v>
      </c>
    </row>
    <row r="187" spans="1:10" hidden="1" x14ac:dyDescent="0.3">
      <c r="A187" s="16">
        <v>186</v>
      </c>
      <c r="B187" s="17" t="s">
        <v>17</v>
      </c>
      <c r="C187" s="18" t="s">
        <v>39</v>
      </c>
      <c r="D187" s="31">
        <v>0.112008072653884</v>
      </c>
      <c r="E187" s="16" t="s">
        <v>267</v>
      </c>
      <c r="J187" t="str">
        <f>VLOOKUP($J$68,$B120:$E$321,4,FALSE)</f>
        <v>['low fat yogurt']--&gt;['chocolate']</v>
      </c>
    </row>
    <row r="188" spans="1:10" hidden="1" x14ac:dyDescent="0.3">
      <c r="A188" s="13">
        <v>187</v>
      </c>
      <c r="B188" s="17" t="s">
        <v>39</v>
      </c>
      <c r="C188" s="18" t="s">
        <v>17</v>
      </c>
      <c r="D188" s="31">
        <v>0.15061058344640399</v>
      </c>
      <c r="E188" s="16" t="s">
        <v>268</v>
      </c>
      <c r="J188" t="str">
        <f>VLOOKUP($J$68,$B121:$E$321,4,FALSE)</f>
        <v>['low fat yogurt']--&gt;['chocolate']</v>
      </c>
    </row>
    <row r="189" spans="1:10" hidden="1" x14ac:dyDescent="0.3">
      <c r="A189" s="16">
        <v>188</v>
      </c>
      <c r="B189" s="17" t="s">
        <v>17</v>
      </c>
      <c r="C189" s="18" t="s">
        <v>40</v>
      </c>
      <c r="D189" s="31">
        <v>0.106962663975782</v>
      </c>
      <c r="E189" s="16" t="s">
        <v>269</v>
      </c>
      <c r="J189" t="str">
        <f>VLOOKUP($J$68,$B122:$E$321,4,FALSE)</f>
        <v>['low fat yogurt']--&gt;['chocolate']</v>
      </c>
    </row>
    <row r="190" spans="1:10" hidden="1" x14ac:dyDescent="0.3">
      <c r="A190" s="16">
        <v>189</v>
      </c>
      <c r="B190" s="17" t="s">
        <v>40</v>
      </c>
      <c r="C190" s="18" t="s">
        <v>17</v>
      </c>
      <c r="D190" s="31">
        <v>0.17434210526315699</v>
      </c>
      <c r="E190" s="16" t="s">
        <v>270</v>
      </c>
      <c r="J190" t="str">
        <f>VLOOKUP($J$68,$B123:$E$321,4,FALSE)</f>
        <v>['low fat yogurt']--&gt;['chocolate']</v>
      </c>
    </row>
    <row r="191" spans="1:10" hidden="1" x14ac:dyDescent="0.3">
      <c r="A191" s="13">
        <v>190</v>
      </c>
      <c r="B191" s="17" t="s">
        <v>42</v>
      </c>
      <c r="C191" s="18" t="s">
        <v>17</v>
      </c>
      <c r="D191" s="31">
        <v>0.18976545842217399</v>
      </c>
      <c r="E191" s="16" t="s">
        <v>271</v>
      </c>
      <c r="J191" t="str">
        <f>VLOOKUP($J$68,$B124:$E$321,4,FALSE)</f>
        <v>['low fat yogurt']--&gt;['chocolate']</v>
      </c>
    </row>
    <row r="192" spans="1:10" hidden="1" x14ac:dyDescent="0.3">
      <c r="A192" s="16">
        <v>191</v>
      </c>
      <c r="B192" s="17" t="s">
        <v>46</v>
      </c>
      <c r="C192" s="18" t="s">
        <v>35</v>
      </c>
      <c r="D192" s="31">
        <v>0.202733485193621</v>
      </c>
      <c r="E192" s="16" t="s">
        <v>272</v>
      </c>
      <c r="J192" t="str">
        <f>VLOOKUP($J$68,$B125:$E$321,4,FALSE)</f>
        <v>['low fat yogurt']--&gt;['chocolate']</v>
      </c>
    </row>
    <row r="193" spans="1:18" hidden="1" x14ac:dyDescent="0.3">
      <c r="A193" s="16">
        <v>192</v>
      </c>
      <c r="B193" s="17" t="s">
        <v>46</v>
      </c>
      <c r="C193" s="18" t="s">
        <v>36</v>
      </c>
      <c r="D193" s="31">
        <v>0.18678815489749401</v>
      </c>
      <c r="E193" s="16" t="s">
        <v>273</v>
      </c>
      <c r="J193" t="str">
        <f>VLOOKUP($J$68,$B126:$E$321,4,FALSE)</f>
        <v>['low fat yogurt']--&gt;['chocolate']</v>
      </c>
    </row>
    <row r="194" spans="1:18" hidden="1" x14ac:dyDescent="0.3">
      <c r="A194" s="13">
        <v>193</v>
      </c>
      <c r="B194" s="17" t="s">
        <v>46</v>
      </c>
      <c r="C194" s="18" t="s">
        <v>37</v>
      </c>
      <c r="D194" s="31">
        <v>0.34396355353075098</v>
      </c>
      <c r="E194" s="16" t="s">
        <v>274</v>
      </c>
      <c r="J194" t="str">
        <f>VLOOKUP($J$68,$B127:$E$321,4,FALSE)</f>
        <v>['low fat yogurt']--&gt;['chocolate']</v>
      </c>
    </row>
    <row r="195" spans="1:18" x14ac:dyDescent="0.3">
      <c r="A195" s="16">
        <v>194</v>
      </c>
      <c r="B195" s="17" t="s">
        <v>46</v>
      </c>
      <c r="C195" s="18" t="s">
        <v>38</v>
      </c>
      <c r="D195" s="31">
        <v>0.17995444191343901</v>
      </c>
      <c r="E195" s="16" t="s">
        <v>275</v>
      </c>
      <c r="J195" t="str">
        <f>VLOOKUP($J$68,$B128:$E$321,4,FALSE)</f>
        <v>['low fat yogurt']--&gt;['milk']</v>
      </c>
      <c r="M195">
        <f>VLOOKUP( $J$68,$B128:$E$321,3,FALSE)</f>
        <v>0.17247386759581801</v>
      </c>
      <c r="O195" t="str">
        <f>VLOOKUP($O$68,$B128:$E$321,4,FALSE)</f>
        <v>['salmon']--&gt;['chocolate']</v>
      </c>
      <c r="R195">
        <f>VLOOKUP( $O$68,$B128:$E$321,3,FALSE)</f>
        <v>0.25078369905956099</v>
      </c>
    </row>
    <row r="196" spans="1:18" hidden="1" x14ac:dyDescent="0.3">
      <c r="A196" s="16">
        <v>195</v>
      </c>
      <c r="B196" s="17" t="s">
        <v>47</v>
      </c>
      <c r="C196" s="18" t="s">
        <v>35</v>
      </c>
      <c r="D196" s="31">
        <v>0.30079155672823199</v>
      </c>
      <c r="E196" s="16" t="s">
        <v>276</v>
      </c>
      <c r="J196" t="str">
        <f>VLOOKUP($J$68,$B129:$E$321,4,FALSE)</f>
        <v>['low fat yogurt']--&gt;['milk']</v>
      </c>
    </row>
    <row r="197" spans="1:18" hidden="1" x14ac:dyDescent="0.3">
      <c r="A197" s="13">
        <v>196</v>
      </c>
      <c r="B197" s="17" t="s">
        <v>35</v>
      </c>
      <c r="C197" s="18" t="s">
        <v>47</v>
      </c>
      <c r="D197" s="31">
        <v>0.117283950617283</v>
      </c>
      <c r="E197" s="16" t="s">
        <v>277</v>
      </c>
      <c r="J197" t="str">
        <f>VLOOKUP($J$68,$B130:$E$321,4,FALSE)</f>
        <v>['low fat yogurt']--&gt;['milk']</v>
      </c>
    </row>
    <row r="198" spans="1:18" hidden="1" x14ac:dyDescent="0.3">
      <c r="A198" s="16">
        <v>197</v>
      </c>
      <c r="B198" s="17" t="s">
        <v>47</v>
      </c>
      <c r="C198" s="18" t="s">
        <v>37</v>
      </c>
      <c r="D198" s="31">
        <v>0.45646437994722899</v>
      </c>
      <c r="E198" s="16" t="s">
        <v>278</v>
      </c>
      <c r="J198" t="str">
        <f>VLOOKUP($J$68,$B131:$E$321,4,FALSE)</f>
        <v>['low fat yogurt']--&gt;['milk']</v>
      </c>
    </row>
    <row r="199" spans="1:18" hidden="1" x14ac:dyDescent="0.3">
      <c r="A199" s="16">
        <v>198</v>
      </c>
      <c r="B199" s="17" t="s">
        <v>55</v>
      </c>
      <c r="C199" s="18" t="s">
        <v>36</v>
      </c>
      <c r="D199" s="31">
        <v>0.13101160862354799</v>
      </c>
      <c r="E199" s="16" t="s">
        <v>279</v>
      </c>
      <c r="J199" t="str">
        <f>VLOOKUP($J$68,$B132:$E$321,4,FALSE)</f>
        <v>['low fat yogurt']--&gt;['milk']</v>
      </c>
    </row>
    <row r="200" spans="1:18" hidden="1" x14ac:dyDescent="0.3">
      <c r="A200" s="13">
        <v>199</v>
      </c>
      <c r="B200" s="17" t="s">
        <v>55</v>
      </c>
      <c r="C200" s="18" t="s">
        <v>38</v>
      </c>
      <c r="D200" s="31">
        <v>0.165837479270315</v>
      </c>
      <c r="E200" s="16" t="s">
        <v>280</v>
      </c>
      <c r="J200" t="str">
        <f>VLOOKUP($J$68,$B133:$E$321,4,FALSE)</f>
        <v>['low fat yogurt']--&gt;['milk']</v>
      </c>
    </row>
    <row r="201" spans="1:18" hidden="1" x14ac:dyDescent="0.3">
      <c r="A201" s="16">
        <v>200</v>
      </c>
      <c r="B201" s="17" t="s">
        <v>35</v>
      </c>
      <c r="C201" s="18" t="s">
        <v>36</v>
      </c>
      <c r="D201" s="31">
        <v>0.23765432098765399</v>
      </c>
      <c r="E201" s="16" t="s">
        <v>281</v>
      </c>
      <c r="J201" t="str">
        <f>VLOOKUP($J$68,$B134:$E$321,4,FALSE)</f>
        <v>['low fat yogurt']--&gt;['milk']</v>
      </c>
    </row>
    <row r="202" spans="1:18" hidden="1" x14ac:dyDescent="0.3">
      <c r="A202" s="16">
        <v>201</v>
      </c>
      <c r="B202" s="17" t="s">
        <v>36</v>
      </c>
      <c r="C202" s="18" t="s">
        <v>35</v>
      </c>
      <c r="D202" s="31">
        <v>0.171364985163204</v>
      </c>
      <c r="E202" s="16" t="s">
        <v>282</v>
      </c>
      <c r="J202" t="str">
        <f>VLOOKUP($J$68,$B135:$E$321,4,FALSE)</f>
        <v>['low fat yogurt']--&gt;['milk']</v>
      </c>
    </row>
    <row r="203" spans="1:18" hidden="1" x14ac:dyDescent="0.3">
      <c r="A203" s="13">
        <v>202</v>
      </c>
      <c r="B203" s="17" t="s">
        <v>50</v>
      </c>
      <c r="C203" s="18" t="s">
        <v>35</v>
      </c>
      <c r="D203" s="31">
        <v>0.24666666666666601</v>
      </c>
      <c r="E203" s="16" t="s">
        <v>283</v>
      </c>
      <c r="J203" t="str">
        <f>VLOOKUP($J$68,$B136:$E$321,4,FALSE)</f>
        <v>['low fat yogurt']--&gt;['milk']</v>
      </c>
    </row>
    <row r="204" spans="1:18" hidden="1" x14ac:dyDescent="0.3">
      <c r="A204" s="16">
        <v>203</v>
      </c>
      <c r="B204" s="17" t="s">
        <v>35</v>
      </c>
      <c r="C204" s="18" t="s">
        <v>50</v>
      </c>
      <c r="D204" s="31">
        <v>0.114197530864197</v>
      </c>
      <c r="E204" s="16" t="s">
        <v>284</v>
      </c>
      <c r="J204" t="str">
        <f>VLOOKUP($J$68,$B137:$E$321,4,FALSE)</f>
        <v>['low fat yogurt']--&gt;['milk']</v>
      </c>
    </row>
    <row r="205" spans="1:18" hidden="1" x14ac:dyDescent="0.3">
      <c r="A205" s="16">
        <v>204</v>
      </c>
      <c r="B205" s="17" t="s">
        <v>51</v>
      </c>
      <c r="C205" s="18" t="s">
        <v>35</v>
      </c>
      <c r="D205" s="31">
        <v>0.22454308093994699</v>
      </c>
      <c r="E205" s="16" t="s">
        <v>285</v>
      </c>
      <c r="J205" t="str">
        <f>VLOOKUP($J$68,$B138:$E$321,4,FALSE)</f>
        <v>['low fat yogurt']--&gt;['milk']</v>
      </c>
    </row>
    <row r="206" spans="1:18" hidden="1" x14ac:dyDescent="0.3">
      <c r="A206" s="13">
        <v>205</v>
      </c>
      <c r="B206" s="17" t="s">
        <v>35</v>
      </c>
      <c r="C206" s="18" t="s">
        <v>37</v>
      </c>
      <c r="D206" s="31">
        <v>0.37037037037037002</v>
      </c>
      <c r="E206" s="16" t="s">
        <v>286</v>
      </c>
      <c r="J206" t="str">
        <f>VLOOKUP($J$68,$B139:$E$321,4,FALSE)</f>
        <v>['low fat yogurt']--&gt;['milk']</v>
      </c>
    </row>
    <row r="207" spans="1:18" hidden="1" x14ac:dyDescent="0.3">
      <c r="A207" s="16">
        <v>206</v>
      </c>
      <c r="B207" s="17" t="s">
        <v>37</v>
      </c>
      <c r="C207" s="18" t="s">
        <v>35</v>
      </c>
      <c r="D207" s="31">
        <v>0.20134228187919401</v>
      </c>
      <c r="E207" s="16" t="s">
        <v>287</v>
      </c>
      <c r="J207" t="str">
        <f>VLOOKUP($J$68,$B140:$E$321,4,FALSE)</f>
        <v>['low fat yogurt']--&gt;['milk']</v>
      </c>
    </row>
    <row r="208" spans="1:18" hidden="1" x14ac:dyDescent="0.3">
      <c r="A208" s="16">
        <v>207</v>
      </c>
      <c r="B208" s="17" t="s">
        <v>35</v>
      </c>
      <c r="C208" s="18" t="s">
        <v>38</v>
      </c>
      <c r="D208" s="31">
        <v>0.18312757201645999</v>
      </c>
      <c r="E208" s="16" t="s">
        <v>288</v>
      </c>
      <c r="J208" t="str">
        <f>VLOOKUP($J$68,$B141:$E$321,4,FALSE)</f>
        <v>['low fat yogurt']--&gt;['milk']</v>
      </c>
    </row>
    <row r="209" spans="1:18" hidden="1" x14ac:dyDescent="0.3">
      <c r="A209" s="13">
        <v>208</v>
      </c>
      <c r="B209" s="17" t="s">
        <v>38</v>
      </c>
      <c r="C209" s="18" t="s">
        <v>35</v>
      </c>
      <c r="D209" s="31">
        <v>0.138845553822152</v>
      </c>
      <c r="E209" s="16" t="s">
        <v>289</v>
      </c>
      <c r="J209" t="str">
        <f>VLOOKUP($J$68,$B142:$E$321,4,FALSE)</f>
        <v>['low fat yogurt']--&gt;['milk']</v>
      </c>
    </row>
    <row r="210" spans="1:18" hidden="1" x14ac:dyDescent="0.3">
      <c r="A210" s="16">
        <v>209</v>
      </c>
      <c r="B210" s="17" t="s">
        <v>39</v>
      </c>
      <c r="C210" s="18" t="s">
        <v>35</v>
      </c>
      <c r="D210" s="31">
        <v>0.22388059701492499</v>
      </c>
      <c r="E210" s="16" t="s">
        <v>290</v>
      </c>
      <c r="J210" t="str">
        <f>VLOOKUP($J$68,$B143:$E$321,4,FALSE)</f>
        <v>['low fat yogurt']--&gt;['milk']</v>
      </c>
    </row>
    <row r="211" spans="1:18" hidden="1" x14ac:dyDescent="0.3">
      <c r="A211" s="16">
        <v>210</v>
      </c>
      <c r="B211" s="17" t="s">
        <v>35</v>
      </c>
      <c r="C211" s="18" t="s">
        <v>39</v>
      </c>
      <c r="D211" s="31">
        <v>0.16975308641975301</v>
      </c>
      <c r="E211" s="16" t="s">
        <v>291</v>
      </c>
      <c r="J211" t="str">
        <f>VLOOKUP($J$68,$B144:$E$321,4,FALSE)</f>
        <v>['low fat yogurt']--&gt;['milk']</v>
      </c>
    </row>
    <row r="212" spans="1:18" hidden="1" x14ac:dyDescent="0.3">
      <c r="A212" s="13">
        <v>211</v>
      </c>
      <c r="B212" s="17" t="s">
        <v>40</v>
      </c>
      <c r="C212" s="18" t="s">
        <v>35</v>
      </c>
      <c r="D212" s="31">
        <v>0.16447368421052599</v>
      </c>
      <c r="E212" s="16" t="s">
        <v>292</v>
      </c>
      <c r="J212" t="str">
        <f>VLOOKUP($J$68,$B145:$E$321,4,FALSE)</f>
        <v>['low fat yogurt']--&gt;['milk']</v>
      </c>
    </row>
    <row r="213" spans="1:18" hidden="1" x14ac:dyDescent="0.3">
      <c r="A213" s="16">
        <v>212</v>
      </c>
      <c r="B213" s="17" t="s">
        <v>35</v>
      </c>
      <c r="C213" s="18" t="s">
        <v>40</v>
      </c>
      <c r="D213" s="31">
        <v>0.102880658436214</v>
      </c>
      <c r="E213" s="16" t="s">
        <v>293</v>
      </c>
      <c r="J213" t="str">
        <f>VLOOKUP($J$68,$B146:$E$321,4,FALSE)</f>
        <v>['low fat yogurt']--&gt;['milk']</v>
      </c>
    </row>
    <row r="214" spans="1:18" hidden="1" x14ac:dyDescent="0.3">
      <c r="A214" s="16">
        <v>213</v>
      </c>
      <c r="B214" s="17" t="s">
        <v>35</v>
      </c>
      <c r="C214" s="18" t="s">
        <v>14</v>
      </c>
      <c r="D214" s="31">
        <v>0.131687242798353</v>
      </c>
      <c r="E214" s="16" t="s">
        <v>294</v>
      </c>
      <c r="J214" t="str">
        <f>VLOOKUP($J$68,$B147:$E$321,4,FALSE)</f>
        <v>['low fat yogurt']--&gt;['milk']</v>
      </c>
    </row>
    <row r="215" spans="1:18" hidden="1" x14ac:dyDescent="0.3">
      <c r="A215" s="13">
        <v>214</v>
      </c>
      <c r="B215" s="17" t="s">
        <v>14</v>
      </c>
      <c r="C215" s="18" t="s">
        <v>35</v>
      </c>
      <c r="D215" s="31">
        <v>0.25910931174089002</v>
      </c>
      <c r="E215" s="16" t="s">
        <v>295</v>
      </c>
      <c r="J215" t="str">
        <f>VLOOKUP($J$68,$B148:$E$321,4,FALSE)</f>
        <v>['low fat yogurt']--&gt;['milk']</v>
      </c>
    </row>
    <row r="216" spans="1:18" hidden="1" x14ac:dyDescent="0.3">
      <c r="A216" s="16">
        <v>215</v>
      </c>
      <c r="B216" s="17" t="s">
        <v>42</v>
      </c>
      <c r="C216" s="18" t="s">
        <v>35</v>
      </c>
      <c r="D216" s="31">
        <v>0.181236673773987</v>
      </c>
      <c r="E216" s="16" t="s">
        <v>296</v>
      </c>
      <c r="J216" t="str">
        <f>VLOOKUP($J$68,$B149:$E$321,4,FALSE)</f>
        <v>['low fat yogurt']--&gt;['milk']</v>
      </c>
    </row>
    <row r="217" spans="1:18" hidden="1" x14ac:dyDescent="0.3">
      <c r="A217" s="16">
        <v>216</v>
      </c>
      <c r="B217" s="17" t="s">
        <v>50</v>
      </c>
      <c r="C217" s="18" t="s">
        <v>36</v>
      </c>
      <c r="D217" s="31">
        <v>0.24</v>
      </c>
      <c r="E217" s="16" t="s">
        <v>297</v>
      </c>
      <c r="J217" t="str">
        <f>VLOOKUP($J$68,$B150:$E$321,4,FALSE)</f>
        <v>['low fat yogurt']--&gt;['milk']</v>
      </c>
    </row>
    <row r="218" spans="1:18" hidden="1" x14ac:dyDescent="0.3">
      <c r="A218" s="13">
        <v>217</v>
      </c>
      <c r="B218" s="17" t="s">
        <v>51</v>
      </c>
      <c r="C218" s="18" t="s">
        <v>36</v>
      </c>
      <c r="D218" s="31">
        <v>0.22976501305482999</v>
      </c>
      <c r="E218" s="16" t="s">
        <v>298</v>
      </c>
      <c r="J218" t="str">
        <f>VLOOKUP($J$68,$B151:$E$321,4,FALSE)</f>
        <v>['low fat yogurt']--&gt;['milk']</v>
      </c>
    </row>
    <row r="219" spans="1:18" hidden="1" x14ac:dyDescent="0.3">
      <c r="A219" s="16">
        <v>218</v>
      </c>
      <c r="B219" s="17" t="s">
        <v>37</v>
      </c>
      <c r="C219" s="18" t="s">
        <v>36</v>
      </c>
      <c r="D219" s="31">
        <v>0.213646532438478</v>
      </c>
      <c r="E219" s="16" t="s">
        <v>299</v>
      </c>
      <c r="J219" t="str">
        <f>VLOOKUP($J$68,$B152:$E$321,4,FALSE)</f>
        <v>['low fat yogurt']--&gt;['milk']</v>
      </c>
    </row>
    <row r="220" spans="1:18" hidden="1" x14ac:dyDescent="0.3">
      <c r="A220" s="16">
        <v>219</v>
      </c>
      <c r="B220" s="17" t="s">
        <v>36</v>
      </c>
      <c r="C220" s="18" t="s">
        <v>37</v>
      </c>
      <c r="D220" s="31">
        <v>0.28338278931750699</v>
      </c>
      <c r="E220" s="16" t="s">
        <v>300</v>
      </c>
      <c r="J220" t="str">
        <f>VLOOKUP($J$68,$B153:$E$321,4,FALSE)</f>
        <v>['low fat yogurt']--&gt;['milk']</v>
      </c>
    </row>
    <row r="221" spans="1:18" hidden="1" x14ac:dyDescent="0.3">
      <c r="A221" s="13">
        <v>220</v>
      </c>
      <c r="B221" s="17" t="s">
        <v>36</v>
      </c>
      <c r="C221" s="18" t="s">
        <v>38</v>
      </c>
      <c r="D221" s="31">
        <v>0.202522255192878</v>
      </c>
      <c r="E221" s="16" t="s">
        <v>301</v>
      </c>
      <c r="J221" t="str">
        <f>VLOOKUP($J$68,$B154:$E$321,4,FALSE)</f>
        <v>['low fat yogurt']--&gt;['milk']</v>
      </c>
    </row>
    <row r="222" spans="1:18" hidden="1" x14ac:dyDescent="0.3">
      <c r="A222" s="16">
        <v>221</v>
      </c>
      <c r="B222" s="17" t="s">
        <v>38</v>
      </c>
      <c r="C222" s="18" t="s">
        <v>36</v>
      </c>
      <c r="D222" s="31">
        <v>0.21294851794071701</v>
      </c>
      <c r="E222" s="16" t="s">
        <v>302</v>
      </c>
      <c r="J222" t="str">
        <f>VLOOKUP($J$68,$B155:$E$321,4,FALSE)</f>
        <v>['low fat yogurt']--&gt;['milk']</v>
      </c>
    </row>
    <row r="223" spans="1:18" x14ac:dyDescent="0.3">
      <c r="A223" s="16">
        <v>222</v>
      </c>
      <c r="B223" s="17" t="s">
        <v>39</v>
      </c>
      <c r="C223" s="18" t="s">
        <v>36</v>
      </c>
      <c r="D223" s="31">
        <v>0.20352781546811299</v>
      </c>
      <c r="E223" s="16" t="s">
        <v>303</v>
      </c>
      <c r="J223" t="str">
        <f>VLOOKUP($J$68,$B156:$E$321,4,FALSE)</f>
        <v>['low fat yogurt']--&gt;['eggs']</v>
      </c>
      <c r="M223">
        <f>VLOOKUP( $J$68,$B156:$E$321,3,FALSE)</f>
        <v>0.219512195121951</v>
      </c>
      <c r="O223" t="str">
        <f>VLOOKUP($O$68,$B156:$E$321,4,FALSE)</f>
        <v>['salmon']--&gt;['mineral water']</v>
      </c>
      <c r="R223">
        <f>VLOOKUP( $O$68,$B156:$E$321,3,FALSE)</f>
        <v>0.40125391849529701</v>
      </c>
    </row>
    <row r="224" spans="1:18" hidden="1" x14ac:dyDescent="0.3">
      <c r="A224" s="13">
        <v>223</v>
      </c>
      <c r="B224" s="17" t="s">
        <v>36</v>
      </c>
      <c r="C224" s="18" t="s">
        <v>39</v>
      </c>
      <c r="D224" s="31">
        <v>0.111275964391691</v>
      </c>
      <c r="E224" s="16" t="s">
        <v>304</v>
      </c>
      <c r="J224" t="str">
        <f>VLOOKUP($J$68,$B157:$E$321,4,FALSE)</f>
        <v>['low fat yogurt']--&gt;['eggs']</v>
      </c>
    </row>
    <row r="225" spans="1:18" x14ac:dyDescent="0.3">
      <c r="A225" s="16">
        <v>224</v>
      </c>
      <c r="B225" s="17" t="s">
        <v>40</v>
      </c>
      <c r="C225" s="18" t="s">
        <v>36</v>
      </c>
      <c r="D225" s="31">
        <v>0.23519736842105199</v>
      </c>
      <c r="E225" s="16" t="s">
        <v>305</v>
      </c>
      <c r="J225" t="str">
        <f>VLOOKUP($J$68,$B158:$E$321,4,FALSE)</f>
        <v>['low fat yogurt']--&gt;['mineral water']</v>
      </c>
      <c r="M225">
        <f>VLOOKUP( $J$68,$B158:$E$321,3,FALSE)</f>
        <v>0.31358885017421601</v>
      </c>
      <c r="O225" t="str">
        <f>VLOOKUP($O$68,$B158:$E$321,4,FALSE)</f>
        <v>['salmon']--&gt;['mineral water']</v>
      </c>
      <c r="R225">
        <f>VLOOKUP( $O$68,$B158:$E$321,3,FALSE)</f>
        <v>0.40125391849529701</v>
      </c>
    </row>
    <row r="226" spans="1:18" x14ac:dyDescent="0.3">
      <c r="A226" s="16">
        <v>225</v>
      </c>
      <c r="B226" s="17" t="s">
        <v>36</v>
      </c>
      <c r="C226" s="18" t="s">
        <v>40</v>
      </c>
      <c r="D226" s="31">
        <v>0.106083086053412</v>
      </c>
      <c r="E226" s="16" t="s">
        <v>306</v>
      </c>
      <c r="J226" t="str">
        <f>VLOOKUP($J$68,$B159:$E$321,4,FALSE)</f>
        <v>['low fat yogurt']--&gt;['french fries']</v>
      </c>
      <c r="M226">
        <f>VLOOKUP( $J$68,$B159:$E$321,3,FALSE)</f>
        <v>0.174216027874564</v>
      </c>
      <c r="O226" t="str">
        <f>VLOOKUP($O$68,$B159:$E$321,4,FALSE)</f>
        <v>['salmon']--&gt;['mineral water']</v>
      </c>
      <c r="R226">
        <f>VLOOKUP( $O$68,$B159:$E$321,3,FALSE)</f>
        <v>0.40125391849529701</v>
      </c>
    </row>
    <row r="227" spans="1:18" hidden="1" x14ac:dyDescent="0.3">
      <c r="A227" s="13">
        <v>226</v>
      </c>
      <c r="B227" s="17" t="s">
        <v>53</v>
      </c>
      <c r="C227" s="18" t="s">
        <v>36</v>
      </c>
      <c r="D227" s="31">
        <v>0.25336927223719602</v>
      </c>
      <c r="E227" s="16" t="s">
        <v>307</v>
      </c>
      <c r="J227" t="str">
        <f>VLOOKUP($J$68,$B160:$E$321,4,FALSE)</f>
        <v>['low fat yogurt']--&gt;['french fries']</v>
      </c>
    </row>
    <row r="228" spans="1:18" x14ac:dyDescent="0.3">
      <c r="A228" s="16">
        <v>227</v>
      </c>
      <c r="B228" s="17" t="s">
        <v>14</v>
      </c>
      <c r="C228" s="18" t="s">
        <v>36</v>
      </c>
      <c r="D228" s="31">
        <v>0.18218623481781299</v>
      </c>
      <c r="E228" s="16" t="s">
        <v>308</v>
      </c>
      <c r="M228">
        <f>MAX(M69:M226)</f>
        <v>0.31358885017421601</v>
      </c>
      <c r="O228" t="str">
        <f>VLOOKUP($O$68,$B161:$E$321,4,FALSE)</f>
        <v>['salmon']--&gt;['mineral water']</v>
      </c>
      <c r="R228">
        <f>VLOOKUP( $O$68,$B161:$E$321,3,FALSE)</f>
        <v>0.40125391849529701</v>
      </c>
    </row>
    <row r="229" spans="1:18" hidden="1" x14ac:dyDescent="0.3">
      <c r="A229" s="16">
        <v>228</v>
      </c>
      <c r="B229" s="17" t="s">
        <v>36</v>
      </c>
      <c r="C229" s="18" t="s">
        <v>42</v>
      </c>
      <c r="D229" s="31">
        <v>0.10830860534124601</v>
      </c>
      <c r="E229" s="16" t="s">
        <v>309</v>
      </c>
      <c r="J229" t="e">
        <f>VLOOKUP($J$68,$B162:$E$321,4,FALSE)</f>
        <v>#N/A</v>
      </c>
    </row>
    <row r="230" spans="1:18" hidden="1" x14ac:dyDescent="0.3">
      <c r="A230" s="13">
        <v>229</v>
      </c>
      <c r="B230" s="17" t="s">
        <v>42</v>
      </c>
      <c r="C230" s="18" t="s">
        <v>36</v>
      </c>
      <c r="D230" s="31">
        <v>0.31130063965884802</v>
      </c>
      <c r="E230" s="16" t="s">
        <v>310</v>
      </c>
      <c r="J230" t="e">
        <f>VLOOKUP($J$68,$B163:$E$321,4,FALSE)</f>
        <v>#N/A</v>
      </c>
    </row>
    <row r="231" spans="1:18" hidden="1" x14ac:dyDescent="0.3">
      <c r="A231" s="16">
        <v>230</v>
      </c>
      <c r="B231" s="17" t="s">
        <v>48</v>
      </c>
      <c r="C231" s="18" t="s">
        <v>37</v>
      </c>
      <c r="D231" s="31">
        <v>0.40125391849529701</v>
      </c>
      <c r="E231" s="16" t="s">
        <v>311</v>
      </c>
      <c r="J231" t="e">
        <f>VLOOKUP($J$68,$B164:$E$321,4,FALSE)</f>
        <v>#N/A</v>
      </c>
    </row>
    <row r="232" spans="1:18" hidden="1" x14ac:dyDescent="0.3">
      <c r="A232" s="16">
        <v>231</v>
      </c>
      <c r="B232" s="17" t="s">
        <v>56</v>
      </c>
      <c r="C232" s="18" t="s">
        <v>37</v>
      </c>
      <c r="D232" s="31">
        <v>0.30959752321981399</v>
      </c>
      <c r="E232" s="16" t="s">
        <v>312</v>
      </c>
      <c r="J232" t="e">
        <f>VLOOKUP($J$68,$B165:$E$321,4,FALSE)</f>
        <v>#N/A</v>
      </c>
    </row>
    <row r="233" spans="1:18" hidden="1" x14ac:dyDescent="0.3">
      <c r="A233" s="13">
        <v>232</v>
      </c>
      <c r="B233" s="17" t="s">
        <v>49</v>
      </c>
      <c r="C233" s="18" t="s">
        <v>37</v>
      </c>
      <c r="D233" s="31">
        <v>0.38862559241706102</v>
      </c>
      <c r="E233" s="16" t="s">
        <v>313</v>
      </c>
      <c r="J233" t="e">
        <f>VLOOKUP($J$68,$B166:$E$321,4,FALSE)</f>
        <v>#N/A</v>
      </c>
    </row>
    <row r="234" spans="1:18" hidden="1" x14ac:dyDescent="0.3">
      <c r="A234" s="16">
        <v>233</v>
      </c>
      <c r="B234" s="17" t="s">
        <v>50</v>
      </c>
      <c r="C234" s="18" t="s">
        <v>37</v>
      </c>
      <c r="D234" s="31">
        <v>0.38</v>
      </c>
      <c r="E234" s="16" t="s">
        <v>314</v>
      </c>
      <c r="J234" t="e">
        <f>VLOOKUP($J$68,$B167:$E$321,4,FALSE)</f>
        <v>#N/A</v>
      </c>
    </row>
    <row r="235" spans="1:18" hidden="1" x14ac:dyDescent="0.3">
      <c r="A235" s="16">
        <v>234</v>
      </c>
      <c r="B235" s="17" t="s">
        <v>50</v>
      </c>
      <c r="C235" s="18" t="s">
        <v>38</v>
      </c>
      <c r="D235" s="31">
        <v>0.18444444444444399</v>
      </c>
      <c r="E235" s="16" t="s">
        <v>315</v>
      </c>
      <c r="J235" t="e">
        <f>VLOOKUP($J$68,$B168:$E$321,4,FALSE)</f>
        <v>#N/A</v>
      </c>
    </row>
    <row r="236" spans="1:18" hidden="1" x14ac:dyDescent="0.3">
      <c r="A236" s="13">
        <v>235</v>
      </c>
      <c r="B236" s="17" t="s">
        <v>51</v>
      </c>
      <c r="C236" s="18" t="s">
        <v>37</v>
      </c>
      <c r="D236" s="31">
        <v>0.39425587467362899</v>
      </c>
      <c r="E236" s="16" t="s">
        <v>316</v>
      </c>
      <c r="J236" t="e">
        <f>VLOOKUP($J$68,$B169:$E$321,4,FALSE)</f>
        <v>#N/A</v>
      </c>
    </row>
    <row r="237" spans="1:18" hidden="1" x14ac:dyDescent="0.3">
      <c r="A237" s="16">
        <v>236</v>
      </c>
      <c r="B237" s="17" t="s">
        <v>52</v>
      </c>
      <c r="C237" s="18" t="s">
        <v>37</v>
      </c>
      <c r="D237" s="31">
        <v>0.33333333333333298</v>
      </c>
      <c r="E237" s="16" t="s">
        <v>317</v>
      </c>
      <c r="J237" t="e">
        <f>VLOOKUP($J$68,$B170:$E$321,4,FALSE)</f>
        <v>#N/A</v>
      </c>
    </row>
    <row r="238" spans="1:18" hidden="1" x14ac:dyDescent="0.3">
      <c r="A238" s="16">
        <v>237</v>
      </c>
      <c r="B238" s="17" t="s">
        <v>37</v>
      </c>
      <c r="C238" s="18" t="s">
        <v>38</v>
      </c>
      <c r="D238" s="31">
        <v>0.141498881431767</v>
      </c>
      <c r="E238" s="16" t="s">
        <v>318</v>
      </c>
      <c r="J238" t="e">
        <f>VLOOKUP($J$68,$B171:$E$321,4,FALSE)</f>
        <v>#N/A</v>
      </c>
    </row>
    <row r="239" spans="1:18" hidden="1" x14ac:dyDescent="0.3">
      <c r="A239" s="13">
        <v>238</v>
      </c>
      <c r="B239" s="17" t="s">
        <v>38</v>
      </c>
      <c r="C239" s="18" t="s">
        <v>37</v>
      </c>
      <c r="D239" s="31">
        <v>0.197347893915756</v>
      </c>
      <c r="E239" s="16" t="s">
        <v>319</v>
      </c>
      <c r="J239" t="e">
        <f>VLOOKUP($J$68,$B172:$E$321,4,FALSE)</f>
        <v>#N/A</v>
      </c>
    </row>
    <row r="240" spans="1:18" hidden="1" x14ac:dyDescent="0.3">
      <c r="A240" s="16">
        <v>239</v>
      </c>
      <c r="B240" s="17" t="s">
        <v>39</v>
      </c>
      <c r="C240" s="18" t="s">
        <v>37</v>
      </c>
      <c r="D240" s="31">
        <v>0.41655359565807298</v>
      </c>
      <c r="E240" s="16" t="s">
        <v>320</v>
      </c>
      <c r="J240" t="e">
        <f>VLOOKUP($J$68,$B173:$E$321,4,FALSE)</f>
        <v>#N/A</v>
      </c>
    </row>
    <row r="241" spans="1:10" hidden="1" x14ac:dyDescent="0.3">
      <c r="A241" s="16">
        <v>240</v>
      </c>
      <c r="B241" s="17" t="s">
        <v>37</v>
      </c>
      <c r="C241" s="18" t="s">
        <v>39</v>
      </c>
      <c r="D241" s="31">
        <v>0.17170022371364599</v>
      </c>
      <c r="E241" s="16" t="s">
        <v>321</v>
      </c>
      <c r="J241" t="e">
        <f>VLOOKUP($J$68,$B174:$E$321,4,FALSE)</f>
        <v>#N/A</v>
      </c>
    </row>
    <row r="242" spans="1:10" hidden="1" x14ac:dyDescent="0.3">
      <c r="A242" s="13">
        <v>241</v>
      </c>
      <c r="B242" s="17" t="s">
        <v>40</v>
      </c>
      <c r="C242" s="18" t="s">
        <v>37</v>
      </c>
      <c r="D242" s="31">
        <v>0.33881578947368401</v>
      </c>
      <c r="E242" s="16" t="s">
        <v>322</v>
      </c>
      <c r="J242" t="e">
        <f>VLOOKUP($J$68,$B175:$E$321,4,FALSE)</f>
        <v>#N/A</v>
      </c>
    </row>
    <row r="243" spans="1:10" hidden="1" x14ac:dyDescent="0.3">
      <c r="A243" s="16">
        <v>242</v>
      </c>
      <c r="B243" s="17" t="s">
        <v>37</v>
      </c>
      <c r="C243" s="18" t="s">
        <v>40</v>
      </c>
      <c r="D243" s="31">
        <v>0.115212527964205</v>
      </c>
      <c r="E243" s="16" t="s">
        <v>323</v>
      </c>
      <c r="J243" t="e">
        <f>VLOOKUP($J$68,$B176:$E$321,4,FALSE)</f>
        <v>#N/A</v>
      </c>
    </row>
    <row r="244" spans="1:10" hidden="1" x14ac:dyDescent="0.3">
      <c r="A244" s="16">
        <v>243</v>
      </c>
      <c r="B244" s="17" t="s">
        <v>53</v>
      </c>
      <c r="C244" s="18" t="s">
        <v>37</v>
      </c>
      <c r="D244" s="31">
        <v>0.34501347708894797</v>
      </c>
      <c r="E244" s="16" t="s">
        <v>324</v>
      </c>
      <c r="J244" t="e">
        <f>VLOOKUP($J$68,$B177:$E$321,4,FALSE)</f>
        <v>#N/A</v>
      </c>
    </row>
    <row r="245" spans="1:10" hidden="1" x14ac:dyDescent="0.3">
      <c r="A245" s="13">
        <v>244</v>
      </c>
      <c r="B245" s="17" t="s">
        <v>14</v>
      </c>
      <c r="C245" s="18" t="s">
        <v>37</v>
      </c>
      <c r="D245" s="31">
        <v>0.41902834008097101</v>
      </c>
      <c r="E245" s="16" t="s">
        <v>325</v>
      </c>
      <c r="J245" t="e">
        <f>VLOOKUP($J$68,$B178:$E$321,4,FALSE)</f>
        <v>#N/A</v>
      </c>
    </row>
    <row r="246" spans="1:10" hidden="1" x14ac:dyDescent="0.3">
      <c r="A246" s="16">
        <v>245</v>
      </c>
      <c r="B246" s="17" t="s">
        <v>37</v>
      </c>
      <c r="C246" s="18" t="s">
        <v>14</v>
      </c>
      <c r="D246" s="31">
        <v>0.115771812080536</v>
      </c>
      <c r="E246" s="16" t="s">
        <v>326</v>
      </c>
      <c r="J246" t="e">
        <f>VLOOKUP($J$68,$B179:$E$321,4,FALSE)</f>
        <v>#N/A</v>
      </c>
    </row>
    <row r="247" spans="1:10" hidden="1" x14ac:dyDescent="0.3">
      <c r="A247" s="16">
        <v>246</v>
      </c>
      <c r="B247" s="17" t="s">
        <v>57</v>
      </c>
      <c r="C247" s="18" t="s">
        <v>37</v>
      </c>
      <c r="D247" s="31">
        <v>0.39896373056994799</v>
      </c>
      <c r="E247" s="16" t="s">
        <v>327</v>
      </c>
      <c r="J247" t="e">
        <f>VLOOKUP($J$68,$B180:$E$321,4,FALSE)</f>
        <v>#N/A</v>
      </c>
    </row>
    <row r="248" spans="1:10" hidden="1" x14ac:dyDescent="0.3">
      <c r="A248" s="13">
        <v>247</v>
      </c>
      <c r="B248" s="17" t="s">
        <v>42</v>
      </c>
      <c r="C248" s="18" t="s">
        <v>37</v>
      </c>
      <c r="D248" s="31">
        <v>0.30703624733475399</v>
      </c>
      <c r="E248" s="16" t="s">
        <v>328</v>
      </c>
      <c r="J248" t="e">
        <f>VLOOKUP($J$68,$B181:$E$321,4,FALSE)</f>
        <v>#N/A</v>
      </c>
    </row>
    <row r="249" spans="1:10" hidden="1" x14ac:dyDescent="0.3">
      <c r="A249" s="16">
        <v>248</v>
      </c>
      <c r="B249" s="17" t="s">
        <v>52</v>
      </c>
      <c r="C249" s="18" t="s">
        <v>38</v>
      </c>
      <c r="D249" s="31">
        <v>0.19847328244274801</v>
      </c>
      <c r="E249" s="16" t="s">
        <v>329</v>
      </c>
      <c r="J249" t="e">
        <f>VLOOKUP($J$68,$B182:$E$321,4,FALSE)</f>
        <v>#N/A</v>
      </c>
    </row>
    <row r="250" spans="1:10" hidden="1" x14ac:dyDescent="0.3">
      <c r="A250" s="16">
        <v>249</v>
      </c>
      <c r="B250" s="17" t="s">
        <v>39</v>
      </c>
      <c r="C250" s="18" t="s">
        <v>52</v>
      </c>
      <c r="D250" s="31">
        <v>0.11533242876526401</v>
      </c>
      <c r="E250" s="16" t="s">
        <v>330</v>
      </c>
      <c r="J250" t="e">
        <f>VLOOKUP($J$68,$B183:$E$321,4,FALSE)</f>
        <v>#N/A</v>
      </c>
    </row>
    <row r="251" spans="1:10" hidden="1" x14ac:dyDescent="0.3">
      <c r="A251" s="13">
        <v>250</v>
      </c>
      <c r="B251" s="17" t="s">
        <v>52</v>
      </c>
      <c r="C251" s="18" t="s">
        <v>39</v>
      </c>
      <c r="D251" s="31">
        <v>0.21628498727735301</v>
      </c>
      <c r="E251" s="16" t="s">
        <v>331</v>
      </c>
      <c r="J251" t="e">
        <f>VLOOKUP($J$68,$B184:$E$321,4,FALSE)</f>
        <v>#N/A</v>
      </c>
    </row>
    <row r="252" spans="1:10" hidden="1" x14ac:dyDescent="0.3">
      <c r="A252" s="16">
        <v>251</v>
      </c>
      <c r="B252" s="17" t="s">
        <v>39</v>
      </c>
      <c r="C252" s="18" t="s">
        <v>38</v>
      </c>
      <c r="D252" s="31">
        <v>0.14111261872455899</v>
      </c>
      <c r="E252" s="16" t="s">
        <v>332</v>
      </c>
      <c r="J252" t="e">
        <f>VLOOKUP($J$68,$B185:$E$321,4,FALSE)</f>
        <v>#N/A</v>
      </c>
    </row>
    <row r="253" spans="1:10" hidden="1" x14ac:dyDescent="0.3">
      <c r="A253" s="16">
        <v>252</v>
      </c>
      <c r="B253" s="17" t="s">
        <v>40</v>
      </c>
      <c r="C253" s="18" t="s">
        <v>38</v>
      </c>
      <c r="D253" s="31">
        <v>0.220394736842105</v>
      </c>
      <c r="E253" s="16" t="s">
        <v>333</v>
      </c>
      <c r="J253" t="e">
        <f>VLOOKUP($J$68,$B186:$E$321,4,FALSE)</f>
        <v>#N/A</v>
      </c>
    </row>
    <row r="254" spans="1:10" hidden="1" x14ac:dyDescent="0.3">
      <c r="A254" s="13">
        <v>253</v>
      </c>
      <c r="B254" s="17" t="s">
        <v>38</v>
      </c>
      <c r="C254" s="18" t="s">
        <v>40</v>
      </c>
      <c r="D254" s="31">
        <v>0.10452418096723801</v>
      </c>
      <c r="E254" s="16" t="s">
        <v>334</v>
      </c>
      <c r="J254" t="e">
        <f>VLOOKUP($J$68,$B187:$E$321,4,FALSE)</f>
        <v>#N/A</v>
      </c>
    </row>
    <row r="255" spans="1:10" hidden="1" x14ac:dyDescent="0.3">
      <c r="A255" s="16">
        <v>254</v>
      </c>
      <c r="B255" s="17" t="s">
        <v>42</v>
      </c>
      <c r="C255" s="18" t="s">
        <v>38</v>
      </c>
      <c r="D255" s="31">
        <v>0.170575692963752</v>
      </c>
      <c r="E255" s="16" t="s">
        <v>335</v>
      </c>
      <c r="J255" t="e">
        <f>VLOOKUP($J$68,$B188:$E$321,4,FALSE)</f>
        <v>#N/A</v>
      </c>
    </row>
    <row r="256" spans="1:10" hidden="1" x14ac:dyDescent="0.3">
      <c r="A256" s="16">
        <v>255</v>
      </c>
      <c r="B256" s="17" t="s">
        <v>39</v>
      </c>
      <c r="C256" s="18" t="s">
        <v>53</v>
      </c>
      <c r="D256" s="31">
        <v>0.16282225237449099</v>
      </c>
      <c r="E256" s="16" t="s">
        <v>336</v>
      </c>
      <c r="J256" t="e">
        <f>VLOOKUP($J$68,$B189:$E$321,4,FALSE)</f>
        <v>#N/A</v>
      </c>
    </row>
    <row r="257" spans="1:10" hidden="1" x14ac:dyDescent="0.3">
      <c r="A257" s="13">
        <v>256</v>
      </c>
      <c r="B257" s="17" t="s">
        <v>53</v>
      </c>
      <c r="C257" s="18" t="s">
        <v>39</v>
      </c>
      <c r="D257" s="31">
        <v>0.32345013477088902</v>
      </c>
      <c r="E257" s="16" t="s">
        <v>337</v>
      </c>
      <c r="J257" t="e">
        <f>VLOOKUP($J$68,$B190:$E$321,4,FALSE)</f>
        <v>#N/A</v>
      </c>
    </row>
    <row r="258" spans="1:10" hidden="1" x14ac:dyDescent="0.3">
      <c r="A258" s="16">
        <v>257</v>
      </c>
      <c r="B258" s="17" t="s">
        <v>39</v>
      </c>
      <c r="C258" s="18" t="s">
        <v>14</v>
      </c>
      <c r="D258" s="31">
        <v>0.1438263229308</v>
      </c>
      <c r="E258" s="16" t="s">
        <v>338</v>
      </c>
      <c r="J258" t="e">
        <f>VLOOKUP($J$68,$B191:$E$321,4,FALSE)</f>
        <v>#N/A</v>
      </c>
    </row>
    <row r="259" spans="1:10" hidden="1" x14ac:dyDescent="0.3">
      <c r="A259" s="16">
        <v>258</v>
      </c>
      <c r="B259" s="17" t="s">
        <v>14</v>
      </c>
      <c r="C259" s="18" t="s">
        <v>39</v>
      </c>
      <c r="D259" s="31">
        <v>0.21457489878542499</v>
      </c>
      <c r="E259" s="16" t="s">
        <v>339</v>
      </c>
      <c r="J259" t="e">
        <f>VLOOKUP($J$68,$B192:$E$321,4,FALSE)</f>
        <v>#N/A</v>
      </c>
    </row>
    <row r="260" spans="1:10" hidden="1" x14ac:dyDescent="0.3">
      <c r="A260" s="13">
        <v>259</v>
      </c>
      <c r="B260" s="17" t="s">
        <v>29</v>
      </c>
      <c r="C260" s="18" t="s">
        <v>58</v>
      </c>
      <c r="D260" s="31">
        <v>0.120617110799438</v>
      </c>
      <c r="E260" s="16" t="s">
        <v>340</v>
      </c>
      <c r="J260" t="e">
        <f>VLOOKUP($J$68,$B193:$E$321,4,FALSE)</f>
        <v>#N/A</v>
      </c>
    </row>
    <row r="261" spans="1:10" hidden="1" x14ac:dyDescent="0.3">
      <c r="A261" s="16">
        <v>260</v>
      </c>
      <c r="B261" s="17" t="s">
        <v>59</v>
      </c>
      <c r="C261" s="18" t="s">
        <v>37</v>
      </c>
      <c r="D261" s="31">
        <v>0.455026455026455</v>
      </c>
      <c r="E261" s="16" t="s">
        <v>341</v>
      </c>
      <c r="J261" t="e">
        <f>VLOOKUP($J$68,$B194:$E$321,4,FALSE)</f>
        <v>#N/A</v>
      </c>
    </row>
    <row r="262" spans="1:10" hidden="1" x14ac:dyDescent="0.3">
      <c r="A262" s="16">
        <v>261</v>
      </c>
      <c r="B262" s="17" t="s">
        <v>58</v>
      </c>
      <c r="C262" s="18" t="s">
        <v>29</v>
      </c>
      <c r="D262" s="31">
        <v>0.191964285714285</v>
      </c>
      <c r="E262" s="16" t="s">
        <v>342</v>
      </c>
      <c r="J262" t="e">
        <f>VLOOKUP($J$68,$B195:$E$321,4,FALSE)</f>
        <v>#N/A</v>
      </c>
    </row>
    <row r="263" spans="1:10" hidden="1" x14ac:dyDescent="0.3">
      <c r="A263" s="13">
        <v>262</v>
      </c>
      <c r="B263" s="17" t="s">
        <v>60</v>
      </c>
      <c r="C263" s="18" t="s">
        <v>32</v>
      </c>
      <c r="D263" s="31">
        <v>0.33992094861659999</v>
      </c>
      <c r="E263" s="16" t="s">
        <v>343</v>
      </c>
      <c r="J263" t="e">
        <f>VLOOKUP($J$68,$B196:$E$321,4,FALSE)</f>
        <v>#N/A</v>
      </c>
    </row>
    <row r="264" spans="1:10" hidden="1" x14ac:dyDescent="0.3">
      <c r="A264" s="16">
        <v>263</v>
      </c>
      <c r="B264" s="17" t="s">
        <v>58</v>
      </c>
      <c r="C264" s="18" t="s">
        <v>33</v>
      </c>
      <c r="D264" s="31">
        <v>0.20089285714285701</v>
      </c>
      <c r="E264" s="16" t="s">
        <v>344</v>
      </c>
      <c r="J264" t="e">
        <f>VLOOKUP($J$68,$B197:$E$321,4,FALSE)</f>
        <v>#N/A</v>
      </c>
    </row>
    <row r="265" spans="1:10" hidden="1" x14ac:dyDescent="0.3">
      <c r="A265" s="16">
        <v>264</v>
      </c>
      <c r="B265" s="17" t="s">
        <v>33</v>
      </c>
      <c r="C265" s="18" t="s">
        <v>58</v>
      </c>
      <c r="D265" s="31">
        <v>0.125874125874125</v>
      </c>
      <c r="E265" s="16" t="s">
        <v>345</v>
      </c>
      <c r="J265" t="e">
        <f>VLOOKUP($J$68,$B198:$E$321,4,FALSE)</f>
        <v>#N/A</v>
      </c>
    </row>
    <row r="266" spans="1:10" hidden="1" x14ac:dyDescent="0.3">
      <c r="A266" s="13">
        <v>265</v>
      </c>
      <c r="B266" s="17" t="s">
        <v>61</v>
      </c>
      <c r="C266" s="18" t="s">
        <v>37</v>
      </c>
      <c r="D266" s="31">
        <v>0.43062200956937702</v>
      </c>
      <c r="E266" s="16" t="s">
        <v>346</v>
      </c>
      <c r="J266" t="e">
        <f>VLOOKUP($J$68,$B199:$E$321,4,FALSE)</f>
        <v>#N/A</v>
      </c>
    </row>
    <row r="267" spans="1:10" hidden="1" x14ac:dyDescent="0.3">
      <c r="A267" s="16">
        <v>266</v>
      </c>
      <c r="B267" s="17" t="s">
        <v>62</v>
      </c>
      <c r="C267" s="18" t="s">
        <v>32</v>
      </c>
      <c r="D267" s="31">
        <v>0.33582089552238797</v>
      </c>
      <c r="E267" s="16" t="s">
        <v>347</v>
      </c>
      <c r="J267" t="e">
        <f>VLOOKUP($J$68,$B200:$E$321,4,FALSE)</f>
        <v>#N/A</v>
      </c>
    </row>
    <row r="268" spans="1:10" hidden="1" x14ac:dyDescent="0.3">
      <c r="A268" s="16">
        <v>267</v>
      </c>
      <c r="B268" s="17" t="s">
        <v>63</v>
      </c>
      <c r="C268" s="18" t="s">
        <v>34</v>
      </c>
      <c r="D268" s="31">
        <v>0.30827067669172897</v>
      </c>
      <c r="E268" s="16" t="s">
        <v>348</v>
      </c>
      <c r="J268" t="e">
        <f>VLOOKUP($J$68,$B201:$E$321,4,FALSE)</f>
        <v>#N/A</v>
      </c>
    </row>
    <row r="269" spans="1:10" hidden="1" x14ac:dyDescent="0.3">
      <c r="A269" s="13">
        <v>268</v>
      </c>
      <c r="B269" s="17" t="s">
        <v>64</v>
      </c>
      <c r="C269" s="18" t="s">
        <v>35</v>
      </c>
      <c r="D269" s="31">
        <v>0.27891156462584998</v>
      </c>
      <c r="E269" s="16" t="s">
        <v>349</v>
      </c>
      <c r="J269" t="e">
        <f>VLOOKUP($J$68,$B202:$E$321,4,FALSE)</f>
        <v>#N/A</v>
      </c>
    </row>
    <row r="270" spans="1:10" hidden="1" x14ac:dyDescent="0.3">
      <c r="A270" s="16">
        <v>269</v>
      </c>
      <c r="B270" s="17" t="s">
        <v>65</v>
      </c>
      <c r="C270" s="18" t="s">
        <v>32</v>
      </c>
      <c r="D270" s="31">
        <v>0.34024896265560101</v>
      </c>
      <c r="E270" s="16" t="s">
        <v>350</v>
      </c>
      <c r="J270" t="e">
        <f>VLOOKUP($J$68,$B203:$E$321,4,FALSE)</f>
        <v>#N/A</v>
      </c>
    </row>
    <row r="271" spans="1:10" hidden="1" x14ac:dyDescent="0.3">
      <c r="A271" s="16">
        <v>270</v>
      </c>
      <c r="B271" s="17" t="s">
        <v>66</v>
      </c>
      <c r="C271" s="18" t="s">
        <v>34</v>
      </c>
      <c r="D271" s="31">
        <v>0.28832116788321099</v>
      </c>
      <c r="E271" s="16" t="s">
        <v>351</v>
      </c>
      <c r="J271" t="e">
        <f>VLOOKUP($J$68,$B204:$E$321,4,FALSE)</f>
        <v>#N/A</v>
      </c>
    </row>
    <row r="272" spans="1:10" hidden="1" x14ac:dyDescent="0.3">
      <c r="A272" s="13">
        <v>271</v>
      </c>
      <c r="B272" s="17" t="s">
        <v>64</v>
      </c>
      <c r="C272" s="18" t="s">
        <v>36</v>
      </c>
      <c r="D272" s="31">
        <v>0.26870748299319702</v>
      </c>
      <c r="E272" s="16" t="s">
        <v>352</v>
      </c>
      <c r="J272" t="e">
        <f>VLOOKUP($J$68,$B205:$E$321,4,FALSE)</f>
        <v>#N/A</v>
      </c>
    </row>
    <row r="273" spans="1:10" hidden="1" x14ac:dyDescent="0.3">
      <c r="A273" s="16">
        <v>272</v>
      </c>
      <c r="B273" s="17" t="s">
        <v>67</v>
      </c>
      <c r="C273" s="18" t="s">
        <v>32</v>
      </c>
      <c r="D273" s="31">
        <v>0.31726907630522</v>
      </c>
      <c r="E273" s="16" t="s">
        <v>353</v>
      </c>
      <c r="J273" t="e">
        <f>VLOOKUP($J$68,$B206:$E$321,4,FALSE)</f>
        <v>#N/A</v>
      </c>
    </row>
    <row r="274" spans="1:10" hidden="1" x14ac:dyDescent="0.3">
      <c r="A274" s="16">
        <v>273</v>
      </c>
      <c r="B274" s="17" t="s">
        <v>58</v>
      </c>
      <c r="C274" s="18" t="s">
        <v>34</v>
      </c>
      <c r="D274" s="31">
        <v>0.265625</v>
      </c>
      <c r="E274" s="16" t="s">
        <v>354</v>
      </c>
      <c r="J274" t="e">
        <f>VLOOKUP($J$68,$B207:$E$321,4,FALSE)</f>
        <v>#N/A</v>
      </c>
    </row>
    <row r="275" spans="1:10" hidden="1" x14ac:dyDescent="0.3">
      <c r="A275" s="13">
        <v>274</v>
      </c>
      <c r="B275" s="17" t="s">
        <v>64</v>
      </c>
      <c r="C275" s="18" t="s">
        <v>37</v>
      </c>
      <c r="D275" s="31">
        <v>0.40476190476190399</v>
      </c>
      <c r="E275" s="16" t="s">
        <v>355</v>
      </c>
      <c r="J275" t="e">
        <f>VLOOKUP($J$68,$B208:$E$321,4,FALSE)</f>
        <v>#N/A</v>
      </c>
    </row>
    <row r="276" spans="1:10" hidden="1" x14ac:dyDescent="0.3">
      <c r="A276" s="16">
        <v>275</v>
      </c>
      <c r="B276" s="17" t="s">
        <v>68</v>
      </c>
      <c r="C276" s="18" t="s">
        <v>32</v>
      </c>
      <c r="D276" s="31">
        <v>0.30126582278481001</v>
      </c>
      <c r="E276" s="16" t="s">
        <v>356</v>
      </c>
      <c r="J276" t="e">
        <f>VLOOKUP($J$68,$B209:$E$321,4,FALSE)</f>
        <v>#N/A</v>
      </c>
    </row>
    <row r="277" spans="1:10" hidden="1" x14ac:dyDescent="0.3">
      <c r="A277" s="16">
        <v>276</v>
      </c>
      <c r="B277" s="17" t="s">
        <v>35</v>
      </c>
      <c r="C277" s="18" t="s">
        <v>58</v>
      </c>
      <c r="D277" s="31">
        <v>0.121399176954732</v>
      </c>
      <c r="E277" s="16" t="s">
        <v>357</v>
      </c>
      <c r="J277" t="e">
        <f>VLOOKUP($J$68,$B210:$E$321,4,FALSE)</f>
        <v>#N/A</v>
      </c>
    </row>
    <row r="278" spans="1:10" hidden="1" x14ac:dyDescent="0.3">
      <c r="A278" s="13">
        <v>277</v>
      </c>
      <c r="B278" s="17" t="s">
        <v>63</v>
      </c>
      <c r="C278" s="18" t="s">
        <v>37</v>
      </c>
      <c r="D278" s="31">
        <v>0.44360902255639001</v>
      </c>
      <c r="E278" s="16" t="s">
        <v>358</v>
      </c>
      <c r="J278" t="e">
        <f>VLOOKUP($J$68,$B211:$E$321,4,FALSE)</f>
        <v>#N/A</v>
      </c>
    </row>
    <row r="279" spans="1:10" hidden="1" x14ac:dyDescent="0.3">
      <c r="A279" s="16">
        <v>278</v>
      </c>
      <c r="B279" s="17" t="s">
        <v>58</v>
      </c>
      <c r="C279" s="18" t="s">
        <v>35</v>
      </c>
      <c r="D279" s="31">
        <v>0.26339285714285698</v>
      </c>
      <c r="E279" s="16" t="s">
        <v>359</v>
      </c>
      <c r="J279" t="e">
        <f>VLOOKUP($J$68,$B212:$E$321,4,FALSE)</f>
        <v>#N/A</v>
      </c>
    </row>
    <row r="280" spans="1:10" hidden="1" x14ac:dyDescent="0.3">
      <c r="A280" s="16">
        <v>279</v>
      </c>
      <c r="B280" s="17" t="s">
        <v>69</v>
      </c>
      <c r="C280" s="18" t="s">
        <v>32</v>
      </c>
      <c r="D280" s="31">
        <v>0.327777777777777</v>
      </c>
      <c r="E280" s="16" t="s">
        <v>360</v>
      </c>
      <c r="J280" t="e">
        <f>VLOOKUP($J$68,$B213:$E$321,4,FALSE)</f>
        <v>#N/A</v>
      </c>
    </row>
    <row r="281" spans="1:10" hidden="1" x14ac:dyDescent="0.3">
      <c r="A281" s="13">
        <v>280</v>
      </c>
      <c r="B281" s="17" t="s">
        <v>58</v>
      </c>
      <c r="C281" s="18" t="s">
        <v>36</v>
      </c>
      <c r="D281" s="31">
        <v>0.238839285714285</v>
      </c>
      <c r="E281" s="16" t="s">
        <v>361</v>
      </c>
      <c r="J281" t="e">
        <f>VLOOKUP($J$68,$B214:$E$321,4,FALSE)</f>
        <v>#N/A</v>
      </c>
    </row>
    <row r="282" spans="1:10" hidden="1" x14ac:dyDescent="0.3">
      <c r="A282" s="16">
        <v>281</v>
      </c>
      <c r="B282" s="17" t="s">
        <v>66</v>
      </c>
      <c r="C282" s="18" t="s">
        <v>37</v>
      </c>
      <c r="D282" s="31">
        <v>0.39051094890510901</v>
      </c>
      <c r="E282" s="16" t="s">
        <v>362</v>
      </c>
      <c r="J282" t="e">
        <f>VLOOKUP($J$68,$B215:$E$321,4,FALSE)</f>
        <v>#N/A</v>
      </c>
    </row>
    <row r="283" spans="1:10" hidden="1" x14ac:dyDescent="0.3">
      <c r="A283" s="16">
        <v>282</v>
      </c>
      <c r="B283" s="17" t="s">
        <v>70</v>
      </c>
      <c r="C283" s="18" t="s">
        <v>32</v>
      </c>
      <c r="D283" s="31">
        <v>0.28010471204188397</v>
      </c>
      <c r="E283" s="16" t="s">
        <v>363</v>
      </c>
      <c r="J283" t="e">
        <f>VLOOKUP($J$68,$B216:$E$321,4,FALSE)</f>
        <v>#N/A</v>
      </c>
    </row>
    <row r="284" spans="1:10" hidden="1" x14ac:dyDescent="0.3">
      <c r="A284" s="13">
        <v>283</v>
      </c>
      <c r="B284" s="17" t="s">
        <v>58</v>
      </c>
      <c r="C284" s="18" t="s">
        <v>38</v>
      </c>
      <c r="D284" s="31">
        <v>0.16964285714285701</v>
      </c>
      <c r="E284" s="16" t="s">
        <v>364</v>
      </c>
      <c r="J284" t="e">
        <f>VLOOKUP($J$68,$B217:$E$321,4,FALSE)</f>
        <v>#N/A</v>
      </c>
    </row>
    <row r="285" spans="1:10" hidden="1" x14ac:dyDescent="0.3">
      <c r="A285" s="16">
        <v>284</v>
      </c>
      <c r="B285" s="17" t="s">
        <v>71</v>
      </c>
      <c r="C285" s="18" t="s">
        <v>37</v>
      </c>
      <c r="D285" s="31">
        <v>0.36714975845410602</v>
      </c>
      <c r="E285" s="16" t="s">
        <v>365</v>
      </c>
      <c r="J285" t="e">
        <f>VLOOKUP($J$68,$B218:$E$321,4,FALSE)</f>
        <v>#N/A</v>
      </c>
    </row>
    <row r="286" spans="1:10" hidden="1" x14ac:dyDescent="0.3">
      <c r="A286" s="16">
        <v>285</v>
      </c>
      <c r="B286" s="17" t="s">
        <v>72</v>
      </c>
      <c r="C286" s="18" t="s">
        <v>32</v>
      </c>
      <c r="D286" s="31">
        <v>0.30039525691699598</v>
      </c>
      <c r="E286" s="16" t="s">
        <v>366</v>
      </c>
      <c r="J286" t="e">
        <f>VLOOKUP($J$68,$B219:$E$321,4,FALSE)</f>
        <v>#N/A</v>
      </c>
    </row>
    <row r="287" spans="1:10" hidden="1" x14ac:dyDescent="0.3">
      <c r="A287" s="13">
        <v>286</v>
      </c>
      <c r="B287" s="17" t="s">
        <v>39</v>
      </c>
      <c r="C287" s="18" t="s">
        <v>58</v>
      </c>
      <c r="D287" s="31">
        <v>0.173677069199457</v>
      </c>
      <c r="E287" s="16" t="s">
        <v>367</v>
      </c>
      <c r="J287" t="e">
        <f>VLOOKUP($J$68,$B220:$E$321,4,FALSE)</f>
        <v>#N/A</v>
      </c>
    </row>
    <row r="288" spans="1:10" hidden="1" x14ac:dyDescent="0.3">
      <c r="A288" s="16">
        <v>287</v>
      </c>
      <c r="B288" s="17" t="s">
        <v>73</v>
      </c>
      <c r="C288" s="18" t="s">
        <v>37</v>
      </c>
      <c r="D288" s="31">
        <v>0.43537414965986299</v>
      </c>
      <c r="E288" s="16" t="s">
        <v>368</v>
      </c>
      <c r="J288" t="e">
        <f>VLOOKUP($J$68,$B221:$E$321,4,FALSE)</f>
        <v>#N/A</v>
      </c>
    </row>
    <row r="289" spans="1:10" hidden="1" x14ac:dyDescent="0.3">
      <c r="A289" s="16">
        <v>288</v>
      </c>
      <c r="B289" s="17" t="s">
        <v>58</v>
      </c>
      <c r="C289" s="18" t="s">
        <v>39</v>
      </c>
      <c r="D289" s="31">
        <v>0.28571428571428498</v>
      </c>
      <c r="E289" s="16" t="s">
        <v>369</v>
      </c>
      <c r="J289" t="e">
        <f>VLOOKUP($J$68,$B222:$E$321,4,FALSE)</f>
        <v>#N/A</v>
      </c>
    </row>
    <row r="290" spans="1:10" hidden="1" x14ac:dyDescent="0.3">
      <c r="A290" s="13">
        <v>289</v>
      </c>
      <c r="B290" s="17" t="s">
        <v>74</v>
      </c>
      <c r="C290" s="18" t="s">
        <v>32</v>
      </c>
      <c r="D290" s="31">
        <v>0.41693811074918502</v>
      </c>
      <c r="E290" s="16" t="s">
        <v>370</v>
      </c>
      <c r="J290" t="e">
        <f>VLOOKUP($J$68,$B223:$E$321,4,FALSE)</f>
        <v>#N/A</v>
      </c>
    </row>
    <row r="291" spans="1:10" hidden="1" x14ac:dyDescent="0.3">
      <c r="A291" s="16">
        <v>290</v>
      </c>
      <c r="B291" s="17" t="s">
        <v>14</v>
      </c>
      <c r="C291" s="18" t="s">
        <v>58</v>
      </c>
      <c r="D291" s="31">
        <v>0.155870445344129</v>
      </c>
      <c r="E291" s="16" t="s">
        <v>371</v>
      </c>
      <c r="J291" t="e">
        <f>VLOOKUP($J$68,$B224:$E$321,4,FALSE)</f>
        <v>#N/A</v>
      </c>
    </row>
    <row r="292" spans="1:10" hidden="1" x14ac:dyDescent="0.3">
      <c r="A292" s="16">
        <v>291</v>
      </c>
      <c r="B292" s="17" t="s">
        <v>75</v>
      </c>
      <c r="C292" s="18" t="s">
        <v>37</v>
      </c>
      <c r="D292" s="31">
        <v>0.44767441860465101</v>
      </c>
      <c r="E292" s="16" t="s">
        <v>372</v>
      </c>
      <c r="J292" t="e">
        <f>VLOOKUP($J$68,$B225:$E$321,4,FALSE)</f>
        <v>#N/A</v>
      </c>
    </row>
    <row r="293" spans="1:10" hidden="1" x14ac:dyDescent="0.3">
      <c r="A293" s="13">
        <v>292</v>
      </c>
      <c r="B293" s="17" t="s">
        <v>58</v>
      </c>
      <c r="C293" s="18" t="s">
        <v>14</v>
      </c>
      <c r="D293" s="31">
        <v>0.171875</v>
      </c>
      <c r="E293" s="16" t="s">
        <v>373</v>
      </c>
      <c r="J293" t="e">
        <f>VLOOKUP($J$68,$B226:$E$321,4,FALSE)</f>
        <v>#N/A</v>
      </c>
    </row>
    <row r="294" spans="1:10" hidden="1" x14ac:dyDescent="0.3">
      <c r="A294" s="16">
        <v>293</v>
      </c>
      <c r="B294" s="17" t="s">
        <v>76</v>
      </c>
      <c r="C294" s="18" t="s">
        <v>32</v>
      </c>
      <c r="D294" s="31">
        <v>0.37198067632850201</v>
      </c>
      <c r="E294" s="16" t="s">
        <v>374</v>
      </c>
      <c r="J294" t="e">
        <f>VLOOKUP($J$68,$B227:$E$321,4,FALSE)</f>
        <v>#N/A</v>
      </c>
    </row>
    <row r="295" spans="1:10" hidden="1" x14ac:dyDescent="0.3">
      <c r="A295" s="16">
        <v>294</v>
      </c>
      <c r="B295" s="17" t="s">
        <v>69</v>
      </c>
      <c r="C295" s="18" t="s">
        <v>33</v>
      </c>
      <c r="D295" s="31">
        <v>0.23055555555555499</v>
      </c>
      <c r="E295" s="16" t="s">
        <v>375</v>
      </c>
      <c r="J295" t="e">
        <f>VLOOKUP($J$68,$B228:$E$321,4,FALSE)</f>
        <v>#N/A</v>
      </c>
    </row>
    <row r="296" spans="1:10" hidden="1" x14ac:dyDescent="0.3">
      <c r="A296" s="13">
        <v>295</v>
      </c>
      <c r="B296" s="17" t="s">
        <v>33</v>
      </c>
      <c r="C296" s="18" t="s">
        <v>69</v>
      </c>
      <c r="D296" s="31">
        <v>0.11608391608391599</v>
      </c>
      <c r="E296" s="16" t="s">
        <v>376</v>
      </c>
      <c r="J296" t="e">
        <f>VLOOKUP($J$68,$B229:$E$321,4,FALSE)</f>
        <v>#N/A</v>
      </c>
    </row>
    <row r="297" spans="1:10" hidden="1" x14ac:dyDescent="0.3">
      <c r="A297" s="16">
        <v>296</v>
      </c>
      <c r="B297" s="17" t="s">
        <v>62</v>
      </c>
      <c r="C297" s="18" t="s">
        <v>35</v>
      </c>
      <c r="D297" s="31">
        <v>0.30970149253731299</v>
      </c>
      <c r="E297" s="16" t="s">
        <v>377</v>
      </c>
      <c r="J297" t="e">
        <f>VLOOKUP($J$68,$B230:$E$321,4,FALSE)</f>
        <v>#N/A</v>
      </c>
    </row>
    <row r="298" spans="1:10" hidden="1" x14ac:dyDescent="0.3">
      <c r="A298" s="16">
        <v>297</v>
      </c>
      <c r="B298" s="17" t="s">
        <v>77</v>
      </c>
      <c r="C298" s="18" t="s">
        <v>37</v>
      </c>
      <c r="D298" s="31">
        <v>0.468926553672316</v>
      </c>
      <c r="E298" s="16" t="s">
        <v>378</v>
      </c>
      <c r="J298" t="e">
        <f>VLOOKUP($J$68,$B231:$E$321,4,FALSE)</f>
        <v>#N/A</v>
      </c>
    </row>
    <row r="299" spans="1:10" hidden="1" x14ac:dyDescent="0.3">
      <c r="A299" s="13">
        <v>298</v>
      </c>
      <c r="B299" s="17" t="s">
        <v>35</v>
      </c>
      <c r="C299" s="18" t="s">
        <v>68</v>
      </c>
      <c r="D299" s="31">
        <v>0.10802469135802401</v>
      </c>
      <c r="E299" s="16" t="s">
        <v>379</v>
      </c>
      <c r="J299" t="e">
        <f>VLOOKUP($J$68,$B232:$E$321,4,FALSE)</f>
        <v>#N/A</v>
      </c>
    </row>
    <row r="300" spans="1:10" hidden="1" x14ac:dyDescent="0.3">
      <c r="A300" s="16">
        <v>299</v>
      </c>
      <c r="B300" s="17" t="s">
        <v>69</v>
      </c>
      <c r="C300" s="18" t="s">
        <v>34</v>
      </c>
      <c r="D300" s="31">
        <v>0.29166666666666602</v>
      </c>
      <c r="E300" s="16" t="s">
        <v>380</v>
      </c>
      <c r="J300" t="e">
        <f>VLOOKUP($J$68,$B233:$E$321,4,FALSE)</f>
        <v>#N/A</v>
      </c>
    </row>
    <row r="301" spans="1:10" hidden="1" x14ac:dyDescent="0.3">
      <c r="A301" s="16">
        <v>300</v>
      </c>
      <c r="B301" s="17" t="s">
        <v>65</v>
      </c>
      <c r="C301" s="18" t="s">
        <v>37</v>
      </c>
      <c r="D301" s="31">
        <v>0.43568464730290402</v>
      </c>
      <c r="E301" s="16" t="s">
        <v>381</v>
      </c>
      <c r="J301" t="e">
        <f>VLOOKUP($J$68,$B234:$E$321,4,FALSE)</f>
        <v>#N/A</v>
      </c>
    </row>
    <row r="302" spans="1:10" hidden="1" x14ac:dyDescent="0.3">
      <c r="A302" s="13">
        <v>301</v>
      </c>
      <c r="B302" s="17" t="s">
        <v>68</v>
      </c>
      <c r="C302" s="18" t="s">
        <v>35</v>
      </c>
      <c r="D302" s="31">
        <v>0.265822784810126</v>
      </c>
      <c r="E302" s="16" t="s">
        <v>382</v>
      </c>
      <c r="J302" t="e">
        <f>VLOOKUP($J$68,$B235:$E$321,4,FALSE)</f>
        <v>#N/A</v>
      </c>
    </row>
    <row r="303" spans="1:10" hidden="1" x14ac:dyDescent="0.3">
      <c r="A303" s="16">
        <v>302</v>
      </c>
      <c r="B303" s="17" t="s">
        <v>70</v>
      </c>
      <c r="C303" s="18" t="s">
        <v>34</v>
      </c>
      <c r="D303" s="31">
        <v>0.264397905759162</v>
      </c>
      <c r="E303" s="16" t="s">
        <v>383</v>
      </c>
      <c r="J303" t="e">
        <f>VLOOKUP($J$68,$B236:$E$321,4,FALSE)</f>
        <v>#N/A</v>
      </c>
    </row>
    <row r="304" spans="1:10" hidden="1" x14ac:dyDescent="0.3">
      <c r="A304" s="16">
        <v>303</v>
      </c>
      <c r="B304" s="17" t="s">
        <v>68</v>
      </c>
      <c r="C304" s="18" t="s">
        <v>36</v>
      </c>
      <c r="D304" s="31">
        <v>0.25569620253164499</v>
      </c>
      <c r="E304" s="16" t="s">
        <v>384</v>
      </c>
      <c r="J304" t="e">
        <f>VLOOKUP($J$68,$B237:$E$321,4,FALSE)</f>
        <v>#N/A</v>
      </c>
    </row>
    <row r="305" spans="1:18" hidden="1" x14ac:dyDescent="0.3">
      <c r="A305" s="13">
        <v>304</v>
      </c>
      <c r="B305" s="17" t="s">
        <v>67</v>
      </c>
      <c r="C305" s="18" t="s">
        <v>37</v>
      </c>
      <c r="D305" s="31">
        <v>0.40562248995983902</v>
      </c>
      <c r="E305" s="16" t="s">
        <v>385</v>
      </c>
      <c r="J305" t="e">
        <f>VLOOKUP($J$68,$B238:$E$321,4,FALSE)</f>
        <v>#N/A</v>
      </c>
    </row>
    <row r="306" spans="1:18" hidden="1" x14ac:dyDescent="0.3">
      <c r="A306" s="16">
        <v>305</v>
      </c>
      <c r="B306" s="17" t="s">
        <v>39</v>
      </c>
      <c r="C306" s="18" t="s">
        <v>68</v>
      </c>
      <c r="D306" s="31">
        <v>0.11126187245590199</v>
      </c>
      <c r="E306" s="16" t="s">
        <v>386</v>
      </c>
      <c r="J306" t="e">
        <f>VLOOKUP($J$68,$B239:$E$321,4,FALSE)</f>
        <v>#N/A</v>
      </c>
    </row>
    <row r="307" spans="1:18" hidden="1" x14ac:dyDescent="0.3">
      <c r="A307" s="16">
        <v>306</v>
      </c>
      <c r="B307" s="17" t="s">
        <v>74</v>
      </c>
      <c r="C307" s="18" t="s">
        <v>34</v>
      </c>
      <c r="D307" s="31">
        <v>0.26710097719869702</v>
      </c>
      <c r="E307" s="16" t="s">
        <v>387</v>
      </c>
      <c r="J307" t="e">
        <f>VLOOKUP($J$68,$B240:$E$321,4,FALSE)</f>
        <v>#N/A</v>
      </c>
    </row>
    <row r="308" spans="1:18" hidden="1" x14ac:dyDescent="0.3">
      <c r="A308" s="13">
        <v>307</v>
      </c>
      <c r="B308" s="17" t="s">
        <v>78</v>
      </c>
      <c r="C308" s="18" t="s">
        <v>37</v>
      </c>
      <c r="D308" s="31">
        <v>0.47398843930635798</v>
      </c>
      <c r="E308" s="16" t="s">
        <v>388</v>
      </c>
      <c r="J308" t="e">
        <f>VLOOKUP($J$68,$B241:$E$321,4,FALSE)</f>
        <v>#N/A</v>
      </c>
    </row>
    <row r="309" spans="1:18" hidden="1" x14ac:dyDescent="0.3">
      <c r="A309" s="16">
        <v>308</v>
      </c>
      <c r="B309" s="17" t="s">
        <v>68</v>
      </c>
      <c r="C309" s="18" t="s">
        <v>39</v>
      </c>
      <c r="D309" s="31">
        <v>0.20759493670886001</v>
      </c>
      <c r="E309" s="16" t="s">
        <v>389</v>
      </c>
      <c r="J309" t="e">
        <f>VLOOKUP($J$68,$B242:$E$321,4,FALSE)</f>
        <v>#N/A</v>
      </c>
    </row>
    <row r="310" spans="1:18" hidden="1" x14ac:dyDescent="0.3">
      <c r="A310" s="16">
        <v>309</v>
      </c>
      <c r="B310" s="17" t="s">
        <v>35</v>
      </c>
      <c r="C310" s="18" t="s">
        <v>70</v>
      </c>
      <c r="D310" s="31">
        <v>0.100823045267489</v>
      </c>
      <c r="E310" s="16" t="s">
        <v>390</v>
      </c>
      <c r="J310" t="e">
        <f>VLOOKUP($J$68,$B243:$E$321,4,FALSE)</f>
        <v>#N/A</v>
      </c>
    </row>
    <row r="311" spans="1:18" hidden="1" x14ac:dyDescent="0.3">
      <c r="A311" s="13">
        <v>310</v>
      </c>
      <c r="B311" s="17" t="s">
        <v>69</v>
      </c>
      <c r="C311" s="18" t="s">
        <v>36</v>
      </c>
      <c r="D311" s="31">
        <v>0.27222222222222198</v>
      </c>
      <c r="E311" s="16" t="s">
        <v>391</v>
      </c>
      <c r="J311" t="e">
        <f>VLOOKUP($J$68,$B244:$E$321,4,FALSE)</f>
        <v>#N/A</v>
      </c>
    </row>
    <row r="312" spans="1:18" hidden="1" x14ac:dyDescent="0.3">
      <c r="A312" s="16">
        <v>311</v>
      </c>
      <c r="B312" s="17" t="s">
        <v>70</v>
      </c>
      <c r="C312" s="18" t="s">
        <v>35</v>
      </c>
      <c r="D312" s="31">
        <v>0.25654450261780098</v>
      </c>
      <c r="E312" s="16" t="s">
        <v>392</v>
      </c>
      <c r="J312" t="e">
        <f>VLOOKUP($J$68,$B245:$E$321,4,FALSE)</f>
        <v>#N/A</v>
      </c>
    </row>
    <row r="313" spans="1:18" hidden="1" x14ac:dyDescent="0.3">
      <c r="A313" s="16">
        <v>312</v>
      </c>
      <c r="B313" s="17" t="s">
        <v>79</v>
      </c>
      <c r="C313" s="18" t="s">
        <v>37</v>
      </c>
      <c r="D313" s="31">
        <v>0.42424242424242398</v>
      </c>
      <c r="E313" s="16" t="s">
        <v>393</v>
      </c>
      <c r="J313" t="e">
        <f>VLOOKUP($J$68,$B246:$E$321,4,FALSE)</f>
        <v>#N/A</v>
      </c>
    </row>
    <row r="314" spans="1:18" hidden="1" x14ac:dyDescent="0.3">
      <c r="A314" s="13">
        <v>313</v>
      </c>
      <c r="B314" s="17" t="s">
        <v>39</v>
      </c>
      <c r="C314" s="18" t="s">
        <v>69</v>
      </c>
      <c r="D314" s="31">
        <v>0.112618724559023</v>
      </c>
      <c r="E314" s="16" t="s">
        <v>394</v>
      </c>
      <c r="J314" t="e">
        <f>VLOOKUP($J$68,$B247:$E$321,4,FALSE)</f>
        <v>#N/A</v>
      </c>
    </row>
    <row r="315" spans="1:18" hidden="1" x14ac:dyDescent="0.3">
      <c r="A315" s="16">
        <v>314</v>
      </c>
      <c r="B315" s="17" t="s">
        <v>80</v>
      </c>
      <c r="C315" s="18" t="s">
        <v>37</v>
      </c>
      <c r="D315" s="31">
        <v>0.50303030303030305</v>
      </c>
      <c r="E315" s="16" t="s">
        <v>395</v>
      </c>
      <c r="J315" t="e">
        <f>VLOOKUP($J$68,$B248:$E$321,4,FALSE)</f>
        <v>#N/A</v>
      </c>
    </row>
    <row r="316" spans="1:18" x14ac:dyDescent="0.3">
      <c r="A316" s="16">
        <v>315</v>
      </c>
      <c r="B316" s="17" t="s">
        <v>74</v>
      </c>
      <c r="C316" s="18" t="s">
        <v>35</v>
      </c>
      <c r="D316" s="31">
        <v>0.27035830618892498</v>
      </c>
      <c r="E316" s="16" t="s">
        <v>396</v>
      </c>
      <c r="R316">
        <f>MAX(R69:R228)</f>
        <v>0.40125391849529701</v>
      </c>
    </row>
    <row r="317" spans="1:18" x14ac:dyDescent="0.3">
      <c r="A317" s="13">
        <v>316</v>
      </c>
      <c r="B317" s="17" t="s">
        <v>69</v>
      </c>
      <c r="C317" s="18" t="s">
        <v>39</v>
      </c>
      <c r="D317" s="31">
        <v>0.23055555555555499</v>
      </c>
      <c r="E317" s="16" t="s">
        <v>397</v>
      </c>
      <c r="M317">
        <f>VLOOKUP( $B$437,$B2:$E$321,3,FALSE)</f>
        <v>0.16396761133603199</v>
      </c>
      <c r="O317" t="s">
        <v>42</v>
      </c>
    </row>
    <row r="318" spans="1:18" x14ac:dyDescent="0.3">
      <c r="A318" s="16">
        <v>317</v>
      </c>
      <c r="B318" s="17" t="s">
        <v>39</v>
      </c>
      <c r="C318" s="18" t="s">
        <v>70</v>
      </c>
      <c r="D318" s="31">
        <v>0.103120759837177</v>
      </c>
      <c r="E318" s="16" t="s">
        <v>398</v>
      </c>
      <c r="M318">
        <f>VLOOKUP( $B$437,$B3:$E$321,3,FALSE)</f>
        <v>0.16396761133603199</v>
      </c>
      <c r="O318" t="str">
        <f>VLOOKUP($O$317,$B2:$E$321,4,FALSE)</f>
        <v>['turkey']--&gt;['burgers']</v>
      </c>
      <c r="R318">
        <f>VLOOKUP( $O$317,$B2:$E$321,3,FALSE)</f>
        <v>0.170575692963752</v>
      </c>
    </row>
    <row r="319" spans="1:18" x14ac:dyDescent="0.3">
      <c r="A319" s="16">
        <v>318</v>
      </c>
      <c r="B319" s="17" t="s">
        <v>74</v>
      </c>
      <c r="C319" s="18" t="s">
        <v>36</v>
      </c>
      <c r="D319" s="31">
        <v>0.24755700325732899</v>
      </c>
      <c r="E319" s="16" t="s">
        <v>399</v>
      </c>
      <c r="O319" t="str">
        <f>VLOOKUP($O$317,$B3:$E$321,4,FALSE)</f>
        <v>['turkey']--&gt;['burgers']</v>
      </c>
      <c r="R319">
        <f>VLOOKUP( $O$317,$B3:$E$321,3,FALSE)</f>
        <v>0.170575692963752</v>
      </c>
    </row>
    <row r="320" spans="1:18" hidden="1" x14ac:dyDescent="0.3">
      <c r="A320" s="13">
        <v>319</v>
      </c>
      <c r="B320" s="17" t="s">
        <v>81</v>
      </c>
      <c r="C320" s="18" t="s">
        <v>37</v>
      </c>
      <c r="D320" s="31">
        <v>0.50666666666666604</v>
      </c>
      <c r="E320" s="16" t="s">
        <v>400</v>
      </c>
      <c r="O320" t="str">
        <f>VLOOKUP($O$317,$B4:$E$321,4,FALSE)</f>
        <v>['turkey']--&gt;['burgers']</v>
      </c>
    </row>
    <row r="321" spans="1:15" hidden="1" x14ac:dyDescent="0.3">
      <c r="A321" s="16">
        <v>320</v>
      </c>
      <c r="B321" s="17" t="s">
        <v>70</v>
      </c>
      <c r="C321" s="18" t="s">
        <v>39</v>
      </c>
      <c r="D321" s="31">
        <v>0.19895287958115099</v>
      </c>
      <c r="E321" s="16" t="s">
        <v>401</v>
      </c>
      <c r="O321" t="str">
        <f>VLOOKUP($O$317,$B5:$E$321,4,FALSE)</f>
        <v>['turkey']--&gt;['burgers']</v>
      </c>
    </row>
    <row r="322" spans="1:15" hidden="1" x14ac:dyDescent="0.3">
      <c r="O322" t="str">
        <f>VLOOKUP($O$317,$B6:$E$321,4,FALSE)</f>
        <v>['turkey']--&gt;['burgers']</v>
      </c>
    </row>
    <row r="323" spans="1:15" hidden="1" x14ac:dyDescent="0.3">
      <c r="O323" t="str">
        <f>VLOOKUP($O$317,$B7:$E$321,4,FALSE)</f>
        <v>['turkey']--&gt;['burgers']</v>
      </c>
    </row>
    <row r="324" spans="1:15" hidden="1" x14ac:dyDescent="0.3">
      <c r="O324" t="str">
        <f>VLOOKUP($O$317,$B8:$E$321,4,FALSE)</f>
        <v>['turkey']--&gt;['burgers']</v>
      </c>
    </row>
    <row r="325" spans="1:15" hidden="1" x14ac:dyDescent="0.3">
      <c r="O325" t="str">
        <f>VLOOKUP($O$317,$B9:$E$321,4,FALSE)</f>
        <v>['turkey']--&gt;['burgers']</v>
      </c>
    </row>
    <row r="326" spans="1:15" hidden="1" x14ac:dyDescent="0.3">
      <c r="O326" t="str">
        <f>VLOOKUP($O$317,$B10:$E$321,4,FALSE)</f>
        <v>['turkey']--&gt;['burgers']</v>
      </c>
    </row>
    <row r="327" spans="1:15" hidden="1" x14ac:dyDescent="0.3">
      <c r="O327" t="str">
        <f>VLOOKUP($O$317,$B11:$E$321,4,FALSE)</f>
        <v>['turkey']--&gt;['burgers']</v>
      </c>
    </row>
    <row r="328" spans="1:15" hidden="1" x14ac:dyDescent="0.3">
      <c r="O328" t="str">
        <f>VLOOKUP($O$317,$B12:$E$321,4,FALSE)</f>
        <v>['turkey']--&gt;['burgers']</v>
      </c>
    </row>
    <row r="329" spans="1:15" hidden="1" x14ac:dyDescent="0.3">
      <c r="O329" t="str">
        <f>VLOOKUP($O$317,$B13:$E$321,4,FALSE)</f>
        <v>['turkey']--&gt;['burgers']</v>
      </c>
    </row>
    <row r="330" spans="1:15" hidden="1" x14ac:dyDescent="0.3">
      <c r="O330" t="str">
        <f>VLOOKUP($O$317,$B14:$E$321,4,FALSE)</f>
        <v>['turkey']--&gt;['burgers']</v>
      </c>
    </row>
    <row r="331" spans="1:15" hidden="1" x14ac:dyDescent="0.3">
      <c r="O331" t="str">
        <f>VLOOKUP($O$317,$B15:$E$321,4,FALSE)</f>
        <v>['turkey']--&gt;['burgers']</v>
      </c>
    </row>
    <row r="332" spans="1:15" hidden="1" x14ac:dyDescent="0.3">
      <c r="O332" t="str">
        <f>VLOOKUP($O$317,$B16:$E$321,4,FALSE)</f>
        <v>['turkey']--&gt;['burgers']</v>
      </c>
    </row>
    <row r="333" spans="1:15" hidden="1" x14ac:dyDescent="0.3">
      <c r="O333" t="str">
        <f>VLOOKUP($O$317,$B17:$E$321,4,FALSE)</f>
        <v>['turkey']--&gt;['burgers']</v>
      </c>
    </row>
    <row r="334" spans="1:15" hidden="1" x14ac:dyDescent="0.3">
      <c r="O334" t="str">
        <f>VLOOKUP($O$317,$B18:$E$321,4,FALSE)</f>
        <v>['turkey']--&gt;['burgers']</v>
      </c>
    </row>
    <row r="335" spans="1:15" hidden="1" x14ac:dyDescent="0.3">
      <c r="O335" t="str">
        <f>VLOOKUP($O$317,$B19:$E$321,4,FALSE)</f>
        <v>['turkey']--&gt;['burgers']</v>
      </c>
    </row>
    <row r="336" spans="1:15" hidden="1" x14ac:dyDescent="0.3">
      <c r="O336" t="str">
        <f>VLOOKUP($O$317,$B20:$E$321,4,FALSE)</f>
        <v>['turkey']--&gt;['burgers']</v>
      </c>
    </row>
    <row r="337" spans="13:15" hidden="1" x14ac:dyDescent="0.3">
      <c r="O337" t="str">
        <f>VLOOKUP($O$317,$B21:$E$321,4,FALSE)</f>
        <v>['turkey']--&gt;['burgers']</v>
      </c>
    </row>
    <row r="338" spans="13:15" hidden="1" x14ac:dyDescent="0.3">
      <c r="O338" t="str">
        <f>VLOOKUP($O$317,$B22:$E$321,4,FALSE)</f>
        <v>['turkey']--&gt;['burgers']</v>
      </c>
    </row>
    <row r="339" spans="13:15" hidden="1" x14ac:dyDescent="0.3">
      <c r="O339" t="str">
        <f>VLOOKUP($O$317,$B23:$E$321,4,FALSE)</f>
        <v>['turkey']--&gt;['burgers']</v>
      </c>
    </row>
    <row r="340" spans="13:15" hidden="1" x14ac:dyDescent="0.3">
      <c r="O340" t="str">
        <f>VLOOKUP($O$317,$B24:$E$321,4,FALSE)</f>
        <v>['turkey']--&gt;['burgers']</v>
      </c>
    </row>
    <row r="341" spans="13:15" hidden="1" x14ac:dyDescent="0.3">
      <c r="O341" t="str">
        <f>VLOOKUP($O$317,$B25:$E$321,4,FALSE)</f>
        <v>['turkey']--&gt;['burgers']</v>
      </c>
    </row>
    <row r="342" spans="13:15" hidden="1" x14ac:dyDescent="0.3">
      <c r="O342" t="str">
        <f>VLOOKUP($O$317,$B26:$E$321,4,FALSE)</f>
        <v>['turkey']--&gt;['burgers']</v>
      </c>
    </row>
    <row r="343" spans="13:15" hidden="1" x14ac:dyDescent="0.3">
      <c r="M343">
        <f>VLOOKUP( $B$437,$B28:$E$321,3,FALSE)</f>
        <v>0.34817813765182098</v>
      </c>
      <c r="O343" t="str">
        <f>VLOOKUP($O$317,$B27:$E$321,4,FALSE)</f>
        <v>['turkey']--&gt;['burgers']</v>
      </c>
    </row>
    <row r="344" spans="13:15" hidden="1" x14ac:dyDescent="0.3">
      <c r="O344" t="str">
        <f>VLOOKUP($O$317,$B28:$E$321,4,FALSE)</f>
        <v>['turkey']--&gt;['burgers']</v>
      </c>
    </row>
    <row r="345" spans="13:15" hidden="1" x14ac:dyDescent="0.3">
      <c r="O345" t="str">
        <f>VLOOKUP($O$317,$B29:$E$321,4,FALSE)</f>
        <v>['turkey']--&gt;['burgers']</v>
      </c>
    </row>
    <row r="346" spans="13:15" hidden="1" x14ac:dyDescent="0.3">
      <c r="O346" t="str">
        <f>VLOOKUP($O$317,$B30:$E$321,4,FALSE)</f>
        <v>['turkey']--&gt;['burgers']</v>
      </c>
    </row>
    <row r="347" spans="13:15" hidden="1" x14ac:dyDescent="0.3"/>
    <row r="348" spans="13:15" hidden="1" x14ac:dyDescent="0.3"/>
    <row r="349" spans="13:15" hidden="1" x14ac:dyDescent="0.3"/>
    <row r="350" spans="13:15" hidden="1" x14ac:dyDescent="0.3"/>
    <row r="351" spans="13:15" hidden="1" x14ac:dyDescent="0.3"/>
    <row r="352" spans="13:15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spans="15:18" hidden="1" x14ac:dyDescent="0.3"/>
    <row r="402" spans="15:18" hidden="1" x14ac:dyDescent="0.3"/>
    <row r="403" spans="15:18" hidden="1" x14ac:dyDescent="0.3"/>
    <row r="404" spans="15:18" hidden="1" x14ac:dyDescent="0.3"/>
    <row r="405" spans="15:18" hidden="1" x14ac:dyDescent="0.3"/>
    <row r="406" spans="15:18" hidden="1" x14ac:dyDescent="0.3"/>
    <row r="407" spans="15:18" hidden="1" x14ac:dyDescent="0.3"/>
    <row r="408" spans="15:18" hidden="1" x14ac:dyDescent="0.3"/>
    <row r="409" spans="15:18" hidden="1" x14ac:dyDescent="0.3"/>
    <row r="410" spans="15:18" hidden="1" x14ac:dyDescent="0.3"/>
    <row r="411" spans="15:18" hidden="1" x14ac:dyDescent="0.3"/>
    <row r="412" spans="15:18" hidden="1" x14ac:dyDescent="0.3"/>
    <row r="413" spans="15:18" hidden="1" x14ac:dyDescent="0.3"/>
    <row r="414" spans="15:18" x14ac:dyDescent="0.3">
      <c r="O414" t="str">
        <f>VLOOKUP($O$317,$B98:$E$321,4,FALSE)</f>
        <v>['turkey']--&gt;['spaghetti']</v>
      </c>
      <c r="R414">
        <f>VLOOKUP( $O$317,$B98:$E$321,3,FALSE)</f>
        <v>0.26439232409381602</v>
      </c>
    </row>
    <row r="415" spans="15:18" hidden="1" x14ac:dyDescent="0.3"/>
    <row r="416" spans="15:18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spans="2:18" hidden="1" x14ac:dyDescent="0.3"/>
    <row r="434" spans="2:18" hidden="1" x14ac:dyDescent="0.3"/>
    <row r="435" spans="2:18" hidden="1" x14ac:dyDescent="0.3"/>
    <row r="436" spans="2:18" x14ac:dyDescent="0.3">
      <c r="O436" t="str">
        <f>VLOOKUP($O$317,$B120:$E$321,4,FALSE)</f>
        <v>['turkey']--&gt;['chocolate']</v>
      </c>
      <c r="R436">
        <f>VLOOKUP( $O$317,$B120:$E$321,3,FALSE)</f>
        <v>0.181236673773987</v>
      </c>
    </row>
    <row r="437" spans="2:18" x14ac:dyDescent="0.3">
      <c r="B437" t="s">
        <v>14</v>
      </c>
    </row>
    <row r="438" spans="2:18" hidden="1" x14ac:dyDescent="0.3">
      <c r="B438" t="str">
        <f>VLOOKUP($B$437,$B2:$E$321,4,FALSE)</f>
        <v>['olive oil']--&gt;['pancakes']</v>
      </c>
    </row>
    <row r="439" spans="2:18" hidden="1" x14ac:dyDescent="0.3">
      <c r="B439" t="str">
        <f>VLOOKUP($B$437,$B3:$E$321,4,FALSE)</f>
        <v>['olive oil']--&gt;['pancakes']</v>
      </c>
    </row>
    <row r="440" spans="2:18" hidden="1" x14ac:dyDescent="0.3">
      <c r="B440" t="str">
        <f>VLOOKUP($B$437,$B4:$E$321,4,FALSE)</f>
        <v>['olive oil']--&gt;['pancakes']</v>
      </c>
    </row>
    <row r="441" spans="2:18" hidden="1" x14ac:dyDescent="0.3">
      <c r="B441" t="str">
        <f>VLOOKUP($B$437,$B5:$E$321,4,FALSE)</f>
        <v>['olive oil']--&gt;['pancakes']</v>
      </c>
    </row>
    <row r="442" spans="2:18" x14ac:dyDescent="0.3">
      <c r="B442" t="str">
        <f>VLOOKUP($B$437,$B6:$E$321,4,FALSE)</f>
        <v>['olive oil']--&gt;['pancakes']</v>
      </c>
    </row>
    <row r="443" spans="2:18" hidden="1" x14ac:dyDescent="0.3">
      <c r="B443" t="str">
        <f>VLOOKUP($B$437,$B7:$E$321,4,FALSE)</f>
        <v>['olive oil']--&gt;['pancakes']</v>
      </c>
      <c r="E443">
        <f>VLOOKUP( $B$437,apriori_rules!$B$2:$E$321,3,FALSE)</f>
        <v>0.16396761133603199</v>
      </c>
    </row>
    <row r="444" spans="2:18" hidden="1" x14ac:dyDescent="0.3">
      <c r="B444" t="str">
        <f>VLOOKUP($B$437,$B8:$E$321,4,FALSE)</f>
        <v>['olive oil']--&gt;['pancakes']</v>
      </c>
    </row>
    <row r="445" spans="2:18" hidden="1" x14ac:dyDescent="0.3">
      <c r="B445" t="str">
        <f>VLOOKUP($B$437,$B9:$E$321,4,FALSE)</f>
        <v>['olive oil']--&gt;['pancakes']</v>
      </c>
    </row>
    <row r="446" spans="2:18" hidden="1" x14ac:dyDescent="0.3">
      <c r="B446" t="str">
        <f>VLOOKUP($B$437,$B10:$E$321,4,FALSE)</f>
        <v>['olive oil']--&gt;['pancakes']</v>
      </c>
    </row>
    <row r="447" spans="2:18" hidden="1" x14ac:dyDescent="0.3">
      <c r="B447" t="str">
        <f>VLOOKUP($B$437,$B11:$E$321,4,FALSE)</f>
        <v>['olive oil']--&gt;['pancakes']</v>
      </c>
    </row>
    <row r="448" spans="2:18" hidden="1" x14ac:dyDescent="0.3">
      <c r="B448" t="str">
        <f>VLOOKUP($B$437,$B12:$E$321,4,FALSE)</f>
        <v>['olive oil']--&gt;['pancakes']</v>
      </c>
      <c r="E448">
        <f>VLOOKUP( $B$437,apriori_rules!$B$2:$E$321,3,FALSE)</f>
        <v>0.16396761133603199</v>
      </c>
    </row>
    <row r="449" spans="2:2" hidden="1" x14ac:dyDescent="0.3">
      <c r="B449" t="str">
        <f>VLOOKUP($B$437,$B13:$E$321,4,FALSE)</f>
        <v>['olive oil']--&gt;['pancakes']</v>
      </c>
    </row>
    <row r="450" spans="2:2" hidden="1" x14ac:dyDescent="0.3">
      <c r="B450" t="str">
        <f>VLOOKUP($B$437,$B14:$E$321,4,FALSE)</f>
        <v>['olive oil']--&gt;['pancakes']</v>
      </c>
    </row>
    <row r="451" spans="2:2" hidden="1" x14ac:dyDescent="0.3">
      <c r="B451" t="str">
        <f>VLOOKUP($B$437,$B15:$E$321,4,FALSE)</f>
        <v>['olive oil']--&gt;['pancakes']</v>
      </c>
    </row>
    <row r="452" spans="2:2" hidden="1" x14ac:dyDescent="0.3">
      <c r="B452" t="str">
        <f>VLOOKUP($B$437,$B16:$E$321,4,FALSE)</f>
        <v>['olive oil']--&gt;['pancakes']</v>
      </c>
    </row>
    <row r="453" spans="2:2" hidden="1" x14ac:dyDescent="0.3">
      <c r="B453" t="str">
        <f>VLOOKUP($B$437,$B17:$E$321,4,FALSE)</f>
        <v>['olive oil']--&gt;['pancakes']</v>
      </c>
    </row>
    <row r="454" spans="2:2" hidden="1" x14ac:dyDescent="0.3">
      <c r="B454" t="str">
        <f>VLOOKUP($B$437,$B18:$E$321,4,FALSE)</f>
        <v>['olive oil']--&gt;['pancakes']</v>
      </c>
    </row>
    <row r="455" spans="2:2" hidden="1" x14ac:dyDescent="0.3">
      <c r="B455" t="str">
        <f>VLOOKUP($B$437,$B19:$E$321,4,FALSE)</f>
        <v>['olive oil']--&gt;['pancakes']</v>
      </c>
    </row>
    <row r="456" spans="2:2" hidden="1" x14ac:dyDescent="0.3">
      <c r="B456" t="str">
        <f>VLOOKUP($B$437,$B20:$E$321,4,FALSE)</f>
        <v>['olive oil']--&gt;['pancakes']</v>
      </c>
    </row>
    <row r="457" spans="2:2" hidden="1" x14ac:dyDescent="0.3">
      <c r="B457" t="str">
        <f>VLOOKUP($B$437,$B21:$E$321,4,FALSE)</f>
        <v>['olive oil']--&gt;['pancakes']</v>
      </c>
    </row>
    <row r="458" spans="2:2" hidden="1" x14ac:dyDescent="0.3">
      <c r="B458" t="str">
        <f>VLOOKUP($B$437,$B22:$E$321,4,FALSE)</f>
        <v>['olive oil']--&gt;['pancakes']</v>
      </c>
    </row>
    <row r="459" spans="2:2" hidden="1" x14ac:dyDescent="0.3">
      <c r="B459" t="str">
        <f>VLOOKUP($B$437,apriori_rules!$B$2:$E$321,4,FALSE)</f>
        <v>['olive oil']--&gt;['pancakes']</v>
      </c>
    </row>
    <row r="460" spans="2:2" hidden="1" x14ac:dyDescent="0.3">
      <c r="B460" t="str">
        <f>VLOOKUP($B$437,apriori_rules!$B$2:$E$321,4,FALSE)</f>
        <v>['olive oil']--&gt;['pancakes']</v>
      </c>
    </row>
    <row r="461" spans="2:2" hidden="1" x14ac:dyDescent="0.3">
      <c r="B461" t="str">
        <f>VLOOKUP($B$437,$B25:$E$321,4,FALSE)</f>
        <v>['olive oil']--&gt;['pancakes']</v>
      </c>
    </row>
    <row r="462" spans="2:2" hidden="1" x14ac:dyDescent="0.3">
      <c r="B462" t="str">
        <f>VLOOKUP($B$437,$B26:$E$321,4,FALSE)</f>
        <v>['olive oil']--&gt;['pancakes']</v>
      </c>
    </row>
    <row r="463" spans="2:2" hidden="1" x14ac:dyDescent="0.3">
      <c r="B463" t="str">
        <f>VLOOKUP($B$437,$B27:$E$321,4,FALSE)</f>
        <v>['olive oil']--&gt;['pancakes']</v>
      </c>
    </row>
    <row r="464" spans="2:2" hidden="1" x14ac:dyDescent="0.3">
      <c r="B464" t="str">
        <f>VLOOKUP($B$437,apriori_rules!$B$2:$E$321,4,FALSE)</f>
        <v>['olive oil']--&gt;['pancakes']</v>
      </c>
    </row>
    <row r="465" spans="2:18" hidden="1" x14ac:dyDescent="0.3">
      <c r="B465" t="str">
        <f>VLOOKUP($B$437,$B29:$E$321,4,FALSE)</f>
        <v>['olive oil']--&gt;['spaghetti']</v>
      </c>
    </row>
    <row r="466" spans="2:18" hidden="1" x14ac:dyDescent="0.3">
      <c r="B466" t="str">
        <f>VLOOKUP($B$437,$B30:$E$321,4,FALSE)</f>
        <v>['olive oil']--&gt;['spaghetti']</v>
      </c>
    </row>
    <row r="467" spans="2:18" hidden="1" x14ac:dyDescent="0.3">
      <c r="B467" t="str">
        <f>VLOOKUP($B$437,$B31:$E$321,4,FALSE)</f>
        <v>['olive oil']--&gt;['spaghetti']</v>
      </c>
      <c r="O467" t="str">
        <f>VLOOKUP($O$317,$B151:$E$321,4,FALSE)</f>
        <v>['turkey']--&gt;['chocolate']</v>
      </c>
      <c r="R467">
        <f>VLOOKUP( $O$317,$B151:$E$321,3,FALSE)</f>
        <v>0.181236673773987</v>
      </c>
    </row>
    <row r="468" spans="2:18" hidden="1" x14ac:dyDescent="0.3">
      <c r="B468" t="str">
        <f>VLOOKUP($B$437,$B32:$E$321,4,FALSE)</f>
        <v>['olive oil']--&gt;['spaghetti']</v>
      </c>
    </row>
    <row r="469" spans="2:18" hidden="1" x14ac:dyDescent="0.3">
      <c r="B469" t="str">
        <f>VLOOKUP($B$437,$B33:$E$321,4,FALSE)</f>
        <v>['olive oil']--&gt;['spaghetti']</v>
      </c>
    </row>
    <row r="470" spans="2:18" hidden="1" x14ac:dyDescent="0.3">
      <c r="B470" t="str">
        <f>VLOOKUP($B$437,$B34:$E$321,4,FALSE)</f>
        <v>['olive oil']--&gt;['spaghetti']</v>
      </c>
    </row>
    <row r="471" spans="2:18" hidden="1" x14ac:dyDescent="0.3">
      <c r="B471" t="str">
        <f>VLOOKUP($B$437,$B35:$E$321,4,FALSE)</f>
        <v>['olive oil']--&gt;['spaghetti']</v>
      </c>
    </row>
    <row r="472" spans="2:18" hidden="1" x14ac:dyDescent="0.3">
      <c r="B472" t="str">
        <f>VLOOKUP($B$437,$B36:$E$321,4,FALSE)</f>
        <v>['olive oil']--&gt;['spaghetti']</v>
      </c>
    </row>
    <row r="473" spans="2:18" hidden="1" x14ac:dyDescent="0.3">
      <c r="B473" t="str">
        <f>VLOOKUP($B$437,$B37:$E$321,4,FALSE)</f>
        <v>['olive oil']--&gt;['spaghetti']</v>
      </c>
      <c r="E473">
        <f>VLOOKUP( $B$437,$B152:$E$321,3,FALSE)</f>
        <v>0.25910931174089002</v>
      </c>
    </row>
    <row r="474" spans="2:18" hidden="1" x14ac:dyDescent="0.3">
      <c r="B474" t="str">
        <f>VLOOKUP($B$437,$B38:$E$321,4,FALSE)</f>
        <v>['olive oil']--&gt;['spaghetti']</v>
      </c>
    </row>
    <row r="475" spans="2:18" hidden="1" x14ac:dyDescent="0.3">
      <c r="B475" t="str">
        <f>VLOOKUP($B$437,$B39:$E$321,4,FALSE)</f>
        <v>['olive oil']--&gt;['spaghetti']</v>
      </c>
    </row>
    <row r="476" spans="2:18" hidden="1" x14ac:dyDescent="0.3">
      <c r="B476" t="str">
        <f>VLOOKUP($B$437,$B40:$E$321,4,FALSE)</f>
        <v>['olive oil']--&gt;['spaghetti']</v>
      </c>
    </row>
    <row r="477" spans="2:18" hidden="1" x14ac:dyDescent="0.3">
      <c r="B477" t="str">
        <f>VLOOKUP($B$437,$B41:$E$321,4,FALSE)</f>
        <v>['olive oil']--&gt;['spaghetti']</v>
      </c>
    </row>
    <row r="478" spans="2:18" hidden="1" x14ac:dyDescent="0.3">
      <c r="B478" t="str">
        <f>VLOOKUP($B$437,$B42:$E$321,4,FALSE)</f>
        <v>['olive oil']--&gt;['spaghetti']</v>
      </c>
    </row>
    <row r="479" spans="2:18" hidden="1" x14ac:dyDescent="0.3">
      <c r="B479" t="str">
        <f>VLOOKUP($B$437,$B43:$E$321,4,FALSE)</f>
        <v>['olive oil']--&gt;['spaghetti']</v>
      </c>
    </row>
    <row r="480" spans="2:18" hidden="1" x14ac:dyDescent="0.3">
      <c r="B480" t="str">
        <f>VLOOKUP($B$437,$B44:$E$321,4,FALSE)</f>
        <v>['olive oil']--&gt;['spaghetti']</v>
      </c>
    </row>
    <row r="481" spans="2:2" hidden="1" x14ac:dyDescent="0.3">
      <c r="B481" t="str">
        <f>VLOOKUP($B$437,$B45:$E$321,4,FALSE)</f>
        <v>['olive oil']--&gt;['spaghetti']</v>
      </c>
    </row>
    <row r="482" spans="2:2" hidden="1" x14ac:dyDescent="0.3">
      <c r="B482" t="str">
        <f>VLOOKUP($B$437,$B46:$E$321,4,FALSE)</f>
        <v>['olive oil']--&gt;['spaghetti']</v>
      </c>
    </row>
    <row r="483" spans="2:2" hidden="1" x14ac:dyDescent="0.3">
      <c r="B483" t="str">
        <f>VLOOKUP($B$437,$B47:$E$321,4,FALSE)</f>
        <v>['olive oil']--&gt;['spaghetti']</v>
      </c>
    </row>
    <row r="484" spans="2:2" hidden="1" x14ac:dyDescent="0.3">
      <c r="B484" t="str">
        <f>VLOOKUP($B$437,$B48:$E$321,4,FALSE)</f>
        <v>['olive oil']--&gt;['spaghetti']</v>
      </c>
    </row>
    <row r="485" spans="2:2" hidden="1" x14ac:dyDescent="0.3">
      <c r="B485" t="str">
        <f>VLOOKUP($B$437,$B49:$E$321,4,FALSE)</f>
        <v>['olive oil']--&gt;['spaghetti']</v>
      </c>
    </row>
    <row r="486" spans="2:2" hidden="1" x14ac:dyDescent="0.3">
      <c r="B486" t="str">
        <f>VLOOKUP($B$437,$B50:$E$321,4,FALSE)</f>
        <v>['olive oil']--&gt;['spaghetti']</v>
      </c>
    </row>
    <row r="487" spans="2:2" hidden="1" x14ac:dyDescent="0.3">
      <c r="B487" t="str">
        <f>VLOOKUP($B$437,$B51:$E$321,4,FALSE)</f>
        <v>['olive oil']--&gt;['spaghetti']</v>
      </c>
    </row>
    <row r="488" spans="2:2" hidden="1" x14ac:dyDescent="0.3">
      <c r="B488" t="str">
        <f>VLOOKUP($B$437,$B52:$E$321,4,FALSE)</f>
        <v>['olive oil']--&gt;['spaghetti']</v>
      </c>
    </row>
    <row r="489" spans="2:2" hidden="1" x14ac:dyDescent="0.3">
      <c r="B489" t="str">
        <f>VLOOKUP($B$437,$B53:$E$321,4,FALSE)</f>
        <v>['olive oil']--&gt;['spaghetti']</v>
      </c>
    </row>
    <row r="490" spans="2:2" hidden="1" x14ac:dyDescent="0.3">
      <c r="B490" t="str">
        <f>VLOOKUP($B$437,$B54:$E$321,4,FALSE)</f>
        <v>['olive oil']--&gt;['spaghetti']</v>
      </c>
    </row>
    <row r="491" spans="2:2" hidden="1" x14ac:dyDescent="0.3">
      <c r="B491" t="str">
        <f>VLOOKUP($B$437,$B55:$E$321,4,FALSE)</f>
        <v>['olive oil']--&gt;['spaghetti']</v>
      </c>
    </row>
    <row r="492" spans="2:2" hidden="1" x14ac:dyDescent="0.3">
      <c r="B492" t="str">
        <f>VLOOKUP($B$437,$B56:$E$321,4,FALSE)</f>
        <v>['olive oil']--&gt;['spaghetti']</v>
      </c>
    </row>
    <row r="493" spans="2:2" hidden="1" x14ac:dyDescent="0.3">
      <c r="B493" t="str">
        <f>VLOOKUP($B$437,$B57:$E$321,4,FALSE)</f>
        <v>['olive oil']--&gt;['spaghetti']</v>
      </c>
    </row>
    <row r="494" spans="2:2" hidden="1" x14ac:dyDescent="0.3">
      <c r="B494" t="str">
        <f>VLOOKUP($B$437,$B58:$E$321,4,FALSE)</f>
        <v>['olive oil']--&gt;['spaghetti']</v>
      </c>
    </row>
    <row r="495" spans="2:2" hidden="1" x14ac:dyDescent="0.3">
      <c r="B495" t="str">
        <f>VLOOKUP($B$437,$B59:$E$321,4,FALSE)</f>
        <v>['olive oil']--&gt;['spaghetti']</v>
      </c>
    </row>
    <row r="496" spans="2:2" hidden="1" x14ac:dyDescent="0.3">
      <c r="B496" t="str">
        <f>VLOOKUP($B$437,$B60:$E$321,4,FALSE)</f>
        <v>['olive oil']--&gt;['spaghetti']</v>
      </c>
    </row>
    <row r="497" spans="2:2" hidden="1" x14ac:dyDescent="0.3">
      <c r="B497" t="str">
        <f>VLOOKUP($B$437,$B61:$E$321,4,FALSE)</f>
        <v>['olive oil']--&gt;['spaghetti']</v>
      </c>
    </row>
    <row r="498" spans="2:2" hidden="1" x14ac:dyDescent="0.3">
      <c r="B498" t="str">
        <f>VLOOKUP($B$437,$B62:$E$321,4,FALSE)</f>
        <v>['olive oil']--&gt;['spaghetti']</v>
      </c>
    </row>
    <row r="499" spans="2:2" hidden="1" x14ac:dyDescent="0.3">
      <c r="B499" t="str">
        <f>VLOOKUP($B$437,$B63:$E$321,4,FALSE)</f>
        <v>['olive oil']--&gt;['spaghetti']</v>
      </c>
    </row>
    <row r="500" spans="2:2" hidden="1" x14ac:dyDescent="0.3">
      <c r="B500" t="str">
        <f>VLOOKUP($B$437,$B64:$E$321,4,FALSE)</f>
        <v>['olive oil']--&gt;['spaghetti']</v>
      </c>
    </row>
    <row r="501" spans="2:2" hidden="1" x14ac:dyDescent="0.3">
      <c r="B501" t="str">
        <f>VLOOKUP($B$437,$B65:$E$321,4,FALSE)</f>
        <v>['olive oil']--&gt;['spaghetti']</v>
      </c>
    </row>
    <row r="502" spans="2:2" hidden="1" x14ac:dyDescent="0.3">
      <c r="B502" t="str">
        <f>VLOOKUP($B$437,$B66:$E$321,4,FALSE)</f>
        <v>['olive oil']--&gt;['spaghetti']</v>
      </c>
    </row>
    <row r="503" spans="2:2" hidden="1" x14ac:dyDescent="0.3">
      <c r="B503" t="str">
        <f>VLOOKUP($B$437,$B67:$E$321,4,FALSE)</f>
        <v>['olive oil']--&gt;['spaghetti']</v>
      </c>
    </row>
    <row r="504" spans="2:2" hidden="1" x14ac:dyDescent="0.3">
      <c r="B504" t="str">
        <f>VLOOKUP($B$437,$B68:$E$321,4,FALSE)</f>
        <v>['olive oil']--&gt;['spaghetti']</v>
      </c>
    </row>
    <row r="505" spans="2:2" hidden="1" x14ac:dyDescent="0.3">
      <c r="B505" t="str">
        <f>VLOOKUP($B$437,$B69:$E$321,4,FALSE)</f>
        <v>['olive oil']--&gt;['spaghetti']</v>
      </c>
    </row>
    <row r="506" spans="2:2" hidden="1" x14ac:dyDescent="0.3">
      <c r="B506" t="str">
        <f>VLOOKUP($B$437,$B70:$E$321,4,FALSE)</f>
        <v>['olive oil']--&gt;['spaghetti']</v>
      </c>
    </row>
    <row r="507" spans="2:2" hidden="1" x14ac:dyDescent="0.3">
      <c r="B507" t="str">
        <f>VLOOKUP($B$437,$B71:$E$321,4,FALSE)</f>
        <v>['olive oil']--&gt;['spaghetti']</v>
      </c>
    </row>
    <row r="508" spans="2:2" hidden="1" x14ac:dyDescent="0.3">
      <c r="B508" t="str">
        <f>VLOOKUP($B$437,$B72:$E$321,4,FALSE)</f>
        <v>['olive oil']--&gt;['spaghetti']</v>
      </c>
    </row>
    <row r="509" spans="2:2" hidden="1" x14ac:dyDescent="0.3">
      <c r="B509" t="str">
        <f>VLOOKUP($B$437,$B73:$E$321,4,FALSE)</f>
        <v>['olive oil']--&gt;['spaghetti']</v>
      </c>
    </row>
    <row r="510" spans="2:2" hidden="1" x14ac:dyDescent="0.3">
      <c r="B510" t="str">
        <f>VLOOKUP($B$437,$B74:$E$321,4,FALSE)</f>
        <v>['olive oil']--&gt;['spaghetti']</v>
      </c>
    </row>
    <row r="511" spans="2:2" hidden="1" x14ac:dyDescent="0.3">
      <c r="B511" t="str">
        <f>VLOOKUP($B$437,$B75:$E$321,4,FALSE)</f>
        <v>['olive oil']--&gt;['spaghetti']</v>
      </c>
    </row>
    <row r="512" spans="2:2" hidden="1" x14ac:dyDescent="0.3">
      <c r="B512" t="str">
        <f>VLOOKUP($B$437,$B76:$E$321,4,FALSE)</f>
        <v>['olive oil']--&gt;['spaghetti']</v>
      </c>
    </row>
    <row r="513" spans="2:5" x14ac:dyDescent="0.3">
      <c r="B513" t="str">
        <f>VLOOKUP($B$437,$B77:$E$321,4,FALSE)</f>
        <v>['olive oil']--&gt;['spaghetti']</v>
      </c>
    </row>
    <row r="514" spans="2:5" hidden="1" x14ac:dyDescent="0.3">
      <c r="B514" t="str">
        <f>VLOOKUP($B$437,$B78:$E$321,4,FALSE)</f>
        <v>['olive oil']--&gt;['spaghetti']</v>
      </c>
    </row>
    <row r="515" spans="2:5" hidden="1" x14ac:dyDescent="0.3">
      <c r="B515" t="str">
        <f>VLOOKUP($B$437,$B79:$E$321,4,FALSE)</f>
        <v>['olive oil']--&gt;['spaghetti']</v>
      </c>
    </row>
    <row r="516" spans="2:5" hidden="1" x14ac:dyDescent="0.3">
      <c r="B516" t="str">
        <f>VLOOKUP($B$437,$B80:$E$321,4,FALSE)</f>
        <v>['olive oil']--&gt;['spaghetti']</v>
      </c>
    </row>
    <row r="517" spans="2:5" hidden="1" x14ac:dyDescent="0.3">
      <c r="B517" t="str">
        <f>VLOOKUP($B$437,$B81:$E$321,4,FALSE)</f>
        <v>['olive oil']--&gt;['spaghetti']</v>
      </c>
    </row>
    <row r="518" spans="2:5" hidden="1" x14ac:dyDescent="0.3">
      <c r="B518" t="str">
        <f>VLOOKUP($B$437,$B82:$E$321,4,FALSE)</f>
        <v>['olive oil']--&gt;['spaghetti']</v>
      </c>
    </row>
    <row r="519" spans="2:5" hidden="1" x14ac:dyDescent="0.3">
      <c r="B519" t="str">
        <f>VLOOKUP($B$437,$B83:$E$321,4,FALSE)</f>
        <v>['olive oil']--&gt;['spaghetti']</v>
      </c>
      <c r="E519">
        <f>VLOOKUP( $B$437,apriori_rules!$B$2:$E$321,3,FALSE)</f>
        <v>0.16396761133603199</v>
      </c>
    </row>
    <row r="520" spans="2:5" hidden="1" x14ac:dyDescent="0.3">
      <c r="B520" t="str">
        <f>VLOOKUP($B$437,$B84:$E$321,4,FALSE)</f>
        <v>['olive oil']--&gt;['spaghetti']</v>
      </c>
    </row>
    <row r="521" spans="2:5" hidden="1" x14ac:dyDescent="0.3">
      <c r="B521" t="str">
        <f>VLOOKUP($B$437,$B85:$E$321,4,FALSE)</f>
        <v>['olive oil']--&gt;['spaghetti']</v>
      </c>
    </row>
    <row r="522" spans="2:5" hidden="1" x14ac:dyDescent="0.3">
      <c r="B522" t="str">
        <f>VLOOKUP($B$437,$B86:$E$321,4,FALSE)</f>
        <v>['olive oil']--&gt;['spaghetti']</v>
      </c>
    </row>
    <row r="523" spans="2:5" hidden="1" x14ac:dyDescent="0.3">
      <c r="B523" t="str">
        <f>VLOOKUP($B$437,$B87:$E$321,4,FALSE)</f>
        <v>['olive oil']--&gt;['spaghetti']</v>
      </c>
    </row>
    <row r="524" spans="2:5" hidden="1" x14ac:dyDescent="0.3">
      <c r="B524" t="str">
        <f>VLOOKUP($B$437,$B88:$E$321,4,FALSE)</f>
        <v>['olive oil']--&gt;['spaghetti']</v>
      </c>
    </row>
    <row r="525" spans="2:5" hidden="1" x14ac:dyDescent="0.3">
      <c r="B525" t="str">
        <f>VLOOKUP($B$437,$B89:$E$321,4,FALSE)</f>
        <v>['olive oil']--&gt;['spaghetti']</v>
      </c>
    </row>
    <row r="526" spans="2:5" hidden="1" x14ac:dyDescent="0.3">
      <c r="B526" t="str">
        <f>VLOOKUP($B$437,$B90:$E$321,4,FALSE)</f>
        <v>['olive oil']--&gt;['spaghetti']</v>
      </c>
    </row>
    <row r="527" spans="2:5" hidden="1" x14ac:dyDescent="0.3">
      <c r="B527" t="str">
        <f>VLOOKUP($B$437,$B91:$E$321,4,FALSE)</f>
        <v>['olive oil']--&gt;['spaghetti']</v>
      </c>
    </row>
    <row r="528" spans="2:5" hidden="1" x14ac:dyDescent="0.3">
      <c r="B528" t="str">
        <f>VLOOKUP($B$437,$B92:$E$321,4,FALSE)</f>
        <v>['olive oil']--&gt;['spaghetti']</v>
      </c>
    </row>
    <row r="529" spans="2:18" hidden="1" x14ac:dyDescent="0.3">
      <c r="B529" t="str">
        <f>VLOOKUP($B$437,$B93:$E$321,4,FALSE)</f>
        <v>['olive oil']--&gt;['spaghetti']</v>
      </c>
    </row>
    <row r="530" spans="2:18" hidden="1" x14ac:dyDescent="0.3">
      <c r="B530" t="str">
        <f>VLOOKUP($B$437,$B94:$E$321,4,FALSE)</f>
        <v>['olive oil']--&gt;['spaghetti']</v>
      </c>
    </row>
    <row r="531" spans="2:18" hidden="1" x14ac:dyDescent="0.3">
      <c r="B531" t="str">
        <f>VLOOKUP($B$437,$B95:$E$321,4,FALSE)</f>
        <v>['olive oil']--&gt;['spaghetti']</v>
      </c>
      <c r="O531" t="str">
        <f>VLOOKUP($O$317,$B215:$E$321,4,FALSE)</f>
        <v>['turkey']--&gt;['milk']</v>
      </c>
      <c r="R531">
        <f>VLOOKUP( $O$317,$B215:$E$321,3,FALSE)</f>
        <v>0.181236673773987</v>
      </c>
    </row>
    <row r="532" spans="2:18" hidden="1" x14ac:dyDescent="0.3">
      <c r="B532" t="str">
        <f>VLOOKUP($B$437,$B96:$E$321,4,FALSE)</f>
        <v>['olive oil']--&gt;['spaghetti']</v>
      </c>
    </row>
    <row r="533" spans="2:18" hidden="1" x14ac:dyDescent="0.3">
      <c r="B533" t="str">
        <f>VLOOKUP($B$437,$B97:$E$321,4,FALSE)</f>
        <v>['olive oil']--&gt;['spaghetti']</v>
      </c>
    </row>
    <row r="534" spans="2:18" hidden="1" x14ac:dyDescent="0.3">
      <c r="B534" t="str">
        <f>VLOOKUP($B$437,$B98:$E$321,4,FALSE)</f>
        <v>['olive oil']--&gt;['spaghetti']</v>
      </c>
    </row>
    <row r="535" spans="2:18" x14ac:dyDescent="0.3">
      <c r="B535" t="str">
        <f>VLOOKUP($B$437,apriori_rules!$B$2:$E$321,4,FALSE)</f>
        <v>['olive oil']--&gt;['pancakes']</v>
      </c>
    </row>
    <row r="536" spans="2:18" hidden="1" x14ac:dyDescent="0.3">
      <c r="B536" t="str">
        <f>VLOOKUP($B$437,$B100:$E$321,4,FALSE)</f>
        <v>['olive oil']--&gt;['frozen vegetables']</v>
      </c>
    </row>
    <row r="537" spans="2:18" hidden="1" x14ac:dyDescent="0.3">
      <c r="B537" t="str">
        <f>VLOOKUP($B$437,$B101:$E$321,4,FALSE)</f>
        <v>['olive oil']--&gt;['frozen vegetables']</v>
      </c>
      <c r="E537">
        <f>VLOOKUP( $B$437,$B216:$E$321,3,FALSE)</f>
        <v>0.18218623481781299</v>
      </c>
    </row>
    <row r="538" spans="2:18" hidden="1" x14ac:dyDescent="0.3">
      <c r="B538" t="str">
        <f>VLOOKUP($B$437,$B102:$E$321,4,FALSE)</f>
        <v>['olive oil']--&gt;['frozen vegetables']</v>
      </c>
    </row>
    <row r="539" spans="2:18" hidden="1" x14ac:dyDescent="0.3">
      <c r="B539" t="str">
        <f>VLOOKUP($B$437,$B103:$E$321,4,FALSE)</f>
        <v>['olive oil']--&gt;['frozen vegetables']</v>
      </c>
    </row>
    <row r="540" spans="2:18" hidden="1" x14ac:dyDescent="0.3">
      <c r="B540" t="str">
        <f>VLOOKUP($B$437,$B104:$E$321,4,FALSE)</f>
        <v>['olive oil']--&gt;['frozen vegetables']</v>
      </c>
    </row>
    <row r="541" spans="2:18" hidden="1" x14ac:dyDescent="0.3">
      <c r="B541" t="str">
        <f>VLOOKUP($B$437,$B105:$E$321,4,FALSE)</f>
        <v>['olive oil']--&gt;['frozen vegetables']</v>
      </c>
      <c r="E541">
        <f>VLOOKUP( $B$437,apriori_rules!$B$2:$E$321,3,FALSE)</f>
        <v>0.16396761133603199</v>
      </c>
    </row>
    <row r="542" spans="2:18" hidden="1" x14ac:dyDescent="0.3">
      <c r="B542" t="str">
        <f>VLOOKUP($B$437,$B106:$E$321,4,FALSE)</f>
        <v>['olive oil']--&gt;['frozen vegetables']</v>
      </c>
    </row>
    <row r="543" spans="2:18" hidden="1" x14ac:dyDescent="0.3">
      <c r="B543" t="str">
        <f>VLOOKUP($B$437,$B107:$E$321,4,FALSE)</f>
        <v>['olive oil']--&gt;['frozen vegetables']</v>
      </c>
    </row>
    <row r="544" spans="2:18" hidden="1" x14ac:dyDescent="0.3">
      <c r="B544" t="str">
        <f>VLOOKUP($B$437,$B108:$E$321,4,FALSE)</f>
        <v>['olive oil']--&gt;['frozen vegetables']</v>
      </c>
      <c r="O544" t="str">
        <f>VLOOKUP($O$317,$B228:$E$321,4,FALSE)</f>
        <v>['turkey']--&gt;['eggs']</v>
      </c>
      <c r="R544">
        <f>VLOOKUP( $O$317,$B228:$E$321,3,FALSE)</f>
        <v>0.31130063965884802</v>
      </c>
    </row>
    <row r="545" spans="2:5" hidden="1" x14ac:dyDescent="0.3">
      <c r="B545" t="str">
        <f>VLOOKUP($B$437,$B109:$E$321,4,FALSE)</f>
        <v>['olive oil']--&gt;['frozen vegetables']</v>
      </c>
    </row>
    <row r="546" spans="2:5" hidden="1" x14ac:dyDescent="0.3">
      <c r="B546" t="str">
        <f>VLOOKUP($B$437,$B110:$E$321,4,FALSE)</f>
        <v>['olive oil']--&gt;['frozen vegetables']</v>
      </c>
    </row>
    <row r="547" spans="2:5" hidden="1" x14ac:dyDescent="0.3">
      <c r="B547" t="str">
        <f>VLOOKUP($B$437,$B111:$E$321,4,FALSE)</f>
        <v>['olive oil']--&gt;['frozen vegetables']</v>
      </c>
    </row>
    <row r="548" spans="2:5" hidden="1" x14ac:dyDescent="0.3">
      <c r="B548" t="str">
        <f>VLOOKUP($B$437,$B112:$E$321,4,FALSE)</f>
        <v>['olive oil']--&gt;['frozen vegetables']</v>
      </c>
    </row>
    <row r="549" spans="2:5" hidden="1" x14ac:dyDescent="0.3">
      <c r="B549" t="str">
        <f>VLOOKUP($B$437,$B113:$E$321,4,FALSE)</f>
        <v>['olive oil']--&gt;['frozen vegetables']</v>
      </c>
    </row>
    <row r="550" spans="2:5" hidden="1" x14ac:dyDescent="0.3">
      <c r="B550" t="str">
        <f>VLOOKUP($B$437,$B114:$E$321,4,FALSE)</f>
        <v>['olive oil']--&gt;['frozen vegetables']</v>
      </c>
      <c r="E550">
        <f>VLOOKUP( $B$437,$B229:$E$321,3,FALSE)</f>
        <v>0.41902834008097101</v>
      </c>
    </row>
    <row r="551" spans="2:5" hidden="1" x14ac:dyDescent="0.3">
      <c r="B551" t="str">
        <f>VLOOKUP($B$437,$B115:$E$321,4,FALSE)</f>
        <v>['olive oil']--&gt;['frozen vegetables']</v>
      </c>
    </row>
    <row r="552" spans="2:5" hidden="1" x14ac:dyDescent="0.3">
      <c r="B552" t="str">
        <f>VLOOKUP($B$437,$B116:$E$321,4,FALSE)</f>
        <v>['olive oil']--&gt;['frozen vegetables']</v>
      </c>
    </row>
    <row r="553" spans="2:5" hidden="1" x14ac:dyDescent="0.3">
      <c r="B553" t="str">
        <f>VLOOKUP($B$437,$B117:$E$321,4,FALSE)</f>
        <v>['olive oil']--&gt;['frozen vegetables']</v>
      </c>
    </row>
    <row r="554" spans="2:5" hidden="1" x14ac:dyDescent="0.3">
      <c r="B554" t="str">
        <f>VLOOKUP($B$437,$B118:$E$321,4,FALSE)</f>
        <v>['olive oil']--&gt;['frozen vegetables']</v>
      </c>
    </row>
    <row r="555" spans="2:5" hidden="1" x14ac:dyDescent="0.3">
      <c r="B555" t="str">
        <f>VLOOKUP($B$437,$B119:$E$321,4,FALSE)</f>
        <v>['olive oil']--&gt;['frozen vegetables']</v>
      </c>
    </row>
    <row r="556" spans="2:5" hidden="1" x14ac:dyDescent="0.3">
      <c r="B556" t="str">
        <f>VLOOKUP($B$437,$B120:$E$321,4,FALSE)</f>
        <v>['olive oil']--&gt;['frozen vegetables']</v>
      </c>
    </row>
    <row r="557" spans="2:5" hidden="1" x14ac:dyDescent="0.3">
      <c r="B557" t="str">
        <f>VLOOKUP($B$437,apriori_rules!$B$2:$E$321,4,FALSE)</f>
        <v>['olive oil']--&gt;['pancakes']</v>
      </c>
    </row>
    <row r="558" spans="2:5" hidden="1" x14ac:dyDescent="0.3">
      <c r="B558" t="str">
        <f>VLOOKUP($B$437,$B122:$E$321,4,FALSE)</f>
        <v>['olive oil']--&gt;['chocolate']</v>
      </c>
    </row>
    <row r="559" spans="2:5" hidden="1" x14ac:dyDescent="0.3">
      <c r="B559" t="str">
        <f>VLOOKUP($B$437,$B123:$E$321,4,FALSE)</f>
        <v>['olive oil']--&gt;['chocolate']</v>
      </c>
    </row>
    <row r="560" spans="2:5" hidden="1" x14ac:dyDescent="0.3">
      <c r="B560" t="str">
        <f>VLOOKUP($B$437,$B124:$E$321,4,FALSE)</f>
        <v>['olive oil']--&gt;['chocolate']</v>
      </c>
    </row>
    <row r="561" spans="2:18" hidden="1" x14ac:dyDescent="0.3">
      <c r="B561" t="str">
        <f>VLOOKUP($B$437,$B125:$E$321,4,FALSE)</f>
        <v>['olive oil']--&gt;['chocolate']</v>
      </c>
      <c r="O561" t="str">
        <f>VLOOKUP($O$317,$B245:$E$321,4,FALSE)</f>
        <v>['turkey']--&gt;['mineral water']</v>
      </c>
      <c r="R561">
        <f>VLOOKUP( $O$317,$B245:$E$321,3,FALSE)</f>
        <v>0.30703624733475399</v>
      </c>
    </row>
    <row r="562" spans="2:18" hidden="1" x14ac:dyDescent="0.3">
      <c r="B562" t="str">
        <f>VLOOKUP($B$437,$B126:$E$321,4,FALSE)</f>
        <v>['olive oil']--&gt;['chocolate']</v>
      </c>
    </row>
    <row r="563" spans="2:18" hidden="1" x14ac:dyDescent="0.3">
      <c r="B563" t="str">
        <f>VLOOKUP($B$437,$B127:$E$321,4,FALSE)</f>
        <v>['olive oil']--&gt;['chocolate']</v>
      </c>
    </row>
    <row r="564" spans="2:18" hidden="1" x14ac:dyDescent="0.3">
      <c r="B564" t="str">
        <f>VLOOKUP($B$437,$B128:$E$321,4,FALSE)</f>
        <v>['olive oil']--&gt;['chocolate']</v>
      </c>
    </row>
    <row r="565" spans="2:18" hidden="1" x14ac:dyDescent="0.3">
      <c r="B565" t="str">
        <f>VLOOKUP($B$437,$B129:$E$321,4,FALSE)</f>
        <v>['olive oil']--&gt;['chocolate']</v>
      </c>
    </row>
    <row r="566" spans="2:18" x14ac:dyDescent="0.3">
      <c r="B566" t="str">
        <f>VLOOKUP($B$437,$B130:$E$321,4,FALSE)</f>
        <v>['olive oil']--&gt;['chocolate']</v>
      </c>
    </row>
    <row r="567" spans="2:18" hidden="1" x14ac:dyDescent="0.3">
      <c r="B567" t="str">
        <f>VLOOKUP($B$437,$B131:$E$321,4,FALSE)</f>
        <v>['olive oil']--&gt;['chocolate']</v>
      </c>
      <c r="E567">
        <f>VLOOKUP( $B$437,$B246:$E$321,3,FALSE)</f>
        <v>0.21457489878542499</v>
      </c>
    </row>
    <row r="568" spans="2:18" hidden="1" x14ac:dyDescent="0.3">
      <c r="B568" t="str">
        <f>VLOOKUP($B$437,$B132:$E$321,4,FALSE)</f>
        <v>['olive oil']--&gt;['chocolate']</v>
      </c>
    </row>
    <row r="569" spans="2:18" hidden="1" x14ac:dyDescent="0.3">
      <c r="B569" t="str">
        <f>VLOOKUP($B$437,$B133:$E$321,4,FALSE)</f>
        <v>['olive oil']--&gt;['chocolate']</v>
      </c>
    </row>
    <row r="570" spans="2:18" hidden="1" x14ac:dyDescent="0.3">
      <c r="B570" t="str">
        <f>VLOOKUP($B$437,$B134:$E$321,4,FALSE)</f>
        <v>['olive oil']--&gt;['chocolate']</v>
      </c>
    </row>
    <row r="571" spans="2:18" hidden="1" x14ac:dyDescent="0.3">
      <c r="B571" t="str">
        <f>VLOOKUP($B$437,$B135:$E$321,4,FALSE)</f>
        <v>['olive oil']--&gt;['chocolate']</v>
      </c>
    </row>
    <row r="572" spans="2:18" hidden="1" x14ac:dyDescent="0.3">
      <c r="B572" t="str">
        <f>VLOOKUP($B$437,$B136:$E$321,4,FALSE)</f>
        <v>['olive oil']--&gt;['chocolate']</v>
      </c>
      <c r="E572">
        <f>VLOOKUP( $B$437,apriori_rules!$B$2:$E$321,3,FALSE)</f>
        <v>0.16396761133603199</v>
      </c>
    </row>
    <row r="573" spans="2:18" hidden="1" x14ac:dyDescent="0.3">
      <c r="B573" t="str">
        <f>VLOOKUP($B$437,$B137:$E$321,4,FALSE)</f>
        <v>['olive oil']--&gt;['chocolate']</v>
      </c>
    </row>
    <row r="574" spans="2:18" hidden="1" x14ac:dyDescent="0.3">
      <c r="B574" t="str">
        <f>VLOOKUP($B$437,$B138:$E$321,4,FALSE)</f>
        <v>['olive oil']--&gt;['chocolate']</v>
      </c>
    </row>
    <row r="575" spans="2:18" hidden="1" x14ac:dyDescent="0.3">
      <c r="B575" t="str">
        <f>VLOOKUP($B$437,$B139:$E$321,4,FALSE)</f>
        <v>['olive oil']--&gt;['chocolate']</v>
      </c>
      <c r="R575">
        <f>MAX(R318:R561)</f>
        <v>0.31130063965884802</v>
      </c>
    </row>
    <row r="576" spans="2:18" hidden="1" x14ac:dyDescent="0.3">
      <c r="B576" t="str">
        <f>VLOOKUP($B$437,$B140:$E$321,4,FALSE)</f>
        <v>['olive oil']--&gt;['chocolate']</v>
      </c>
    </row>
    <row r="577" spans="2:5" hidden="1" x14ac:dyDescent="0.3">
      <c r="B577" t="str">
        <f>VLOOKUP($B$437,$B141:$E$321,4,FALSE)</f>
        <v>['olive oil']--&gt;['chocolate']</v>
      </c>
    </row>
    <row r="578" spans="2:5" hidden="1" x14ac:dyDescent="0.3">
      <c r="B578" t="str">
        <f>VLOOKUP($B$437,$B142:$E$321,4,FALSE)</f>
        <v>['olive oil']--&gt;['chocolate']</v>
      </c>
    </row>
    <row r="579" spans="2:5" hidden="1" x14ac:dyDescent="0.3">
      <c r="B579" t="str">
        <f>VLOOKUP($B$437,$B143:$E$321,4,FALSE)</f>
        <v>['olive oil']--&gt;['chocolate']</v>
      </c>
    </row>
    <row r="580" spans="2:5" hidden="1" x14ac:dyDescent="0.3">
      <c r="B580" t="str">
        <f>VLOOKUP($B$437,$B144:$E$321,4,FALSE)</f>
        <v>['olive oil']--&gt;['chocolate']</v>
      </c>
    </row>
    <row r="581" spans="2:5" hidden="1" x14ac:dyDescent="0.3">
      <c r="B581" t="str">
        <f>VLOOKUP($B$437,$B145:$E$321,4,FALSE)</f>
        <v>['olive oil']--&gt;['chocolate']</v>
      </c>
      <c r="E581">
        <f>VLOOKUP( $B$437,$B260:$E$321,3,FALSE)</f>
        <v>0.155870445344129</v>
      </c>
    </row>
    <row r="582" spans="2:5" hidden="1" x14ac:dyDescent="0.3">
      <c r="B582" t="str">
        <f>VLOOKUP($B$437,$B146:$E$321,4,FALSE)</f>
        <v>['olive oil']--&gt;['chocolate']</v>
      </c>
    </row>
    <row r="583" spans="2:5" hidden="1" x14ac:dyDescent="0.3">
      <c r="B583" t="str">
        <f>VLOOKUP($B$437,$B147:$E$321,4,FALSE)</f>
        <v>['olive oil']--&gt;['chocolate']</v>
      </c>
    </row>
    <row r="584" spans="2:5" hidden="1" x14ac:dyDescent="0.3">
      <c r="B584" t="str">
        <f>VLOOKUP($B$437,$B148:$E$321,4,FALSE)</f>
        <v>['olive oil']--&gt;['chocolate']</v>
      </c>
    </row>
    <row r="585" spans="2:5" hidden="1" x14ac:dyDescent="0.3">
      <c r="B585" t="str">
        <f>VLOOKUP($B$437,$B149:$E$321,4,FALSE)</f>
        <v>['olive oil']--&gt;['chocolate']</v>
      </c>
    </row>
    <row r="586" spans="2:5" hidden="1" x14ac:dyDescent="0.3">
      <c r="B586" t="str">
        <f>VLOOKUP($B$437,$B150:$E$321,4,FALSE)</f>
        <v>['olive oil']--&gt;['chocolate']</v>
      </c>
    </row>
    <row r="587" spans="2:5" hidden="1" x14ac:dyDescent="0.3">
      <c r="B587" t="str">
        <f>VLOOKUP($B$437,$B151:$E$321,4,FALSE)</f>
        <v>['olive oil']--&gt;['chocolate']</v>
      </c>
    </row>
    <row r="588" spans="2:5" hidden="1" x14ac:dyDescent="0.3">
      <c r="B588" t="str">
        <f>VLOOKUP($B$437,apriori_rules!$B$2:$E$321,4,FALSE)</f>
        <v>['olive oil']--&gt;['pancakes']</v>
      </c>
    </row>
    <row r="589" spans="2:5" hidden="1" x14ac:dyDescent="0.3">
      <c r="B589" t="str">
        <f>VLOOKUP($B$437,$B153:$E$321,4,FALSE)</f>
        <v>['olive oil']--&gt;['milk']</v>
      </c>
    </row>
    <row r="590" spans="2:5" hidden="1" x14ac:dyDescent="0.3">
      <c r="B590" t="str">
        <f>VLOOKUP($B$437,$B154:$E$321,4,FALSE)</f>
        <v>['olive oil']--&gt;['milk']</v>
      </c>
    </row>
    <row r="591" spans="2:5" hidden="1" x14ac:dyDescent="0.3">
      <c r="B591" t="str">
        <f>VLOOKUP($B$437,$B155:$E$321,4,FALSE)</f>
        <v>['olive oil']--&gt;['milk']</v>
      </c>
    </row>
    <row r="592" spans="2:5" hidden="1" x14ac:dyDescent="0.3">
      <c r="B592" t="str">
        <f>VLOOKUP($B$437,$B156:$E$321,4,FALSE)</f>
        <v>['olive oil']--&gt;['milk']</v>
      </c>
    </row>
    <row r="593" spans="2:2" hidden="1" x14ac:dyDescent="0.3">
      <c r="B593" t="str">
        <f>VLOOKUP($B$437,$B157:$E$321,4,FALSE)</f>
        <v>['olive oil']--&gt;['milk']</v>
      </c>
    </row>
    <row r="594" spans="2:2" hidden="1" x14ac:dyDescent="0.3">
      <c r="B594" t="str">
        <f>VLOOKUP($B$437,$B158:$E$321,4,FALSE)</f>
        <v>['olive oil']--&gt;['milk']</v>
      </c>
    </row>
    <row r="595" spans="2:2" hidden="1" x14ac:dyDescent="0.3">
      <c r="B595" t="str">
        <f>VLOOKUP($B$437,$B159:$E$321,4,FALSE)</f>
        <v>['olive oil']--&gt;['milk']</v>
      </c>
    </row>
    <row r="596" spans="2:2" hidden="1" x14ac:dyDescent="0.3">
      <c r="B596" t="str">
        <f>VLOOKUP($B$437,$B160:$E$321,4,FALSE)</f>
        <v>['olive oil']--&gt;['milk']</v>
      </c>
    </row>
    <row r="597" spans="2:2" hidden="1" x14ac:dyDescent="0.3">
      <c r="B597" t="str">
        <f>VLOOKUP($B$437,$B161:$E$321,4,FALSE)</f>
        <v>['olive oil']--&gt;['milk']</v>
      </c>
    </row>
    <row r="598" spans="2:2" hidden="1" x14ac:dyDescent="0.3">
      <c r="B598" t="str">
        <f>VLOOKUP($B$437,$B162:$E$321,4,FALSE)</f>
        <v>['olive oil']--&gt;['milk']</v>
      </c>
    </row>
    <row r="599" spans="2:2" hidden="1" x14ac:dyDescent="0.3">
      <c r="B599" t="str">
        <f>VLOOKUP($B$437,$B163:$E$321,4,FALSE)</f>
        <v>['olive oil']--&gt;['milk']</v>
      </c>
    </row>
    <row r="600" spans="2:2" hidden="1" x14ac:dyDescent="0.3">
      <c r="B600" t="str">
        <f>VLOOKUP($B$437,$B164:$E$321,4,FALSE)</f>
        <v>['olive oil']--&gt;['milk']</v>
      </c>
    </row>
    <row r="601" spans="2:2" hidden="1" x14ac:dyDescent="0.3">
      <c r="B601" t="str">
        <f>VLOOKUP($B$437,$B165:$E$321,4,FALSE)</f>
        <v>['olive oil']--&gt;['milk']</v>
      </c>
    </row>
    <row r="602" spans="2:2" hidden="1" x14ac:dyDescent="0.3">
      <c r="B602" t="str">
        <f>VLOOKUP($B$437,$B166:$E$321,4,FALSE)</f>
        <v>['olive oil']--&gt;['milk']</v>
      </c>
    </row>
    <row r="603" spans="2:2" hidden="1" x14ac:dyDescent="0.3">
      <c r="B603" t="str">
        <f>VLOOKUP($B$437,$B167:$E$321,4,FALSE)</f>
        <v>['olive oil']--&gt;['milk']</v>
      </c>
    </row>
    <row r="604" spans="2:2" hidden="1" x14ac:dyDescent="0.3">
      <c r="B604" t="str">
        <f>VLOOKUP($B$437,$B168:$E$321,4,FALSE)</f>
        <v>['olive oil']--&gt;['milk']</v>
      </c>
    </row>
    <row r="605" spans="2:2" hidden="1" x14ac:dyDescent="0.3">
      <c r="B605" t="str">
        <f>VLOOKUP($B$437,$B169:$E$321,4,FALSE)</f>
        <v>['olive oil']--&gt;['milk']</v>
      </c>
    </row>
    <row r="606" spans="2:2" hidden="1" x14ac:dyDescent="0.3">
      <c r="B606" t="str">
        <f>VLOOKUP($B$437,$B170:$E$321,4,FALSE)</f>
        <v>['olive oil']--&gt;['milk']</v>
      </c>
    </row>
    <row r="607" spans="2:2" hidden="1" x14ac:dyDescent="0.3">
      <c r="B607" t="str">
        <f>VLOOKUP($B$437,$B171:$E$321,4,FALSE)</f>
        <v>['olive oil']--&gt;['milk']</v>
      </c>
    </row>
    <row r="608" spans="2:2" hidden="1" x14ac:dyDescent="0.3">
      <c r="B608" t="str">
        <f>VLOOKUP($B$437,$B172:$E$321,4,FALSE)</f>
        <v>['olive oil']--&gt;['milk']</v>
      </c>
    </row>
    <row r="609" spans="2:18" hidden="1" x14ac:dyDescent="0.3">
      <c r="B609" t="str">
        <f>VLOOKUP($B$437,$B173:$E$321,4,FALSE)</f>
        <v>['olive oil']--&gt;['milk']</v>
      </c>
      <c r="N609" t="s">
        <v>17</v>
      </c>
    </row>
    <row r="610" spans="2:18" hidden="1" x14ac:dyDescent="0.3">
      <c r="B610" t="str">
        <f>VLOOKUP($B$437,$B174:$E$321,4,FALSE)</f>
        <v>['olive oil']--&gt;['milk']</v>
      </c>
      <c r="L610" t="e">
        <f>VLOOKUP(#REF!, $B246:$E$321,3,FALSE)</f>
        <v>#REF!</v>
      </c>
      <c r="N610" t="str">
        <f>VLOOKUP($N$609,$B$2:$E$319,4,FALSE)</f>
        <v>['green tea']--&gt;['pancakes']</v>
      </c>
      <c r="R610">
        <f>VLOOKUP($N$609,$B$2:$E$319,3,FALSE)</f>
        <v>0.12411705348133199</v>
      </c>
    </row>
    <row r="611" spans="2:18" hidden="1" x14ac:dyDescent="0.3">
      <c r="B611" t="str">
        <f>VLOOKUP($B$437,$B175:$E$321,4,FALSE)</f>
        <v>['olive oil']--&gt;['milk']</v>
      </c>
      <c r="L611" t="e">
        <f>VLOOKUP(#REF!, $B247:$E$321,3,FALSE)</f>
        <v>#REF!</v>
      </c>
      <c r="N611" t="str">
        <f>VLOOKUP($N$609,$B$2:$E$319,4,FALSE)</f>
        <v>['green tea']--&gt;['pancakes']</v>
      </c>
      <c r="R611">
        <f>VLOOKUP($N$609,$B$2:$E$319,3,FALSE)</f>
        <v>0.12411705348133199</v>
      </c>
    </row>
    <row r="612" spans="2:18" hidden="1" x14ac:dyDescent="0.3">
      <c r="B612" t="str">
        <f>VLOOKUP($B$437,$B176:$E$321,4,FALSE)</f>
        <v>['olive oil']--&gt;['milk']</v>
      </c>
      <c r="R612">
        <f>MAX(R610:R611)</f>
        <v>0.12411705348133199</v>
      </c>
    </row>
    <row r="613" spans="2:18" hidden="1" x14ac:dyDescent="0.3">
      <c r="B613" t="str">
        <f>VLOOKUP($B$437,$B177:$E$321,4,FALSE)</f>
        <v>['olive oil']--&gt;['milk']</v>
      </c>
      <c r="E613">
        <f>MAX(M317:M575)</f>
        <v>0.34817813765182098</v>
      </c>
    </row>
    <row r="614" spans="2:18" hidden="1" x14ac:dyDescent="0.3">
      <c r="B614" t="str">
        <f>VLOOKUP($B$437,$B178:$E$321,4,FALSE)</f>
        <v>['olive oil']--&gt;['milk']</v>
      </c>
    </row>
    <row r="615" spans="2:18" hidden="1" x14ac:dyDescent="0.3">
      <c r="B615" t="str">
        <f>VLOOKUP($B$437,$B179:$E$321,4,FALSE)</f>
        <v>['olive oil']--&gt;['milk']</v>
      </c>
    </row>
    <row r="616" spans="2:18" hidden="1" x14ac:dyDescent="0.3">
      <c r="B616" t="str">
        <f>VLOOKUP($B$437,$B180:$E$321,4,FALSE)</f>
        <v>['olive oil']--&gt;['milk']</v>
      </c>
    </row>
    <row r="617" spans="2:18" hidden="1" x14ac:dyDescent="0.3">
      <c r="B617" t="str">
        <f>VLOOKUP($B$437,$B181:$E$321,4,FALSE)</f>
        <v>['olive oil']--&gt;['milk']</v>
      </c>
    </row>
    <row r="618" spans="2:18" hidden="1" x14ac:dyDescent="0.3">
      <c r="B618" t="str">
        <f>VLOOKUP($B$437,$B182:$E$321,4,FALSE)</f>
        <v>['olive oil']--&gt;['milk']</v>
      </c>
    </row>
    <row r="619" spans="2:18" hidden="1" x14ac:dyDescent="0.3">
      <c r="B619" t="str">
        <f>VLOOKUP($B$437,$B183:$E$321,4,FALSE)</f>
        <v>['olive oil']--&gt;['milk']</v>
      </c>
    </row>
    <row r="620" spans="2:18" hidden="1" x14ac:dyDescent="0.3">
      <c r="B620" t="str">
        <f>VLOOKUP($B$437,$B184:$E$321,4,FALSE)</f>
        <v>['olive oil']--&gt;['milk']</v>
      </c>
    </row>
    <row r="621" spans="2:18" hidden="1" x14ac:dyDescent="0.3">
      <c r="B621" t="str">
        <f>VLOOKUP($B$437,$B185:$E$321,4,FALSE)</f>
        <v>['olive oil']--&gt;['milk']</v>
      </c>
    </row>
    <row r="622" spans="2:18" hidden="1" x14ac:dyDescent="0.3">
      <c r="B622" t="str">
        <f>VLOOKUP($B$437,$B186:$E$321,4,FALSE)</f>
        <v>['olive oil']--&gt;['milk']</v>
      </c>
    </row>
    <row r="623" spans="2:18" hidden="1" x14ac:dyDescent="0.3">
      <c r="B623" t="str">
        <f>VLOOKUP($B$437,$B187:$E$321,4,FALSE)</f>
        <v>['olive oil']--&gt;['milk']</v>
      </c>
    </row>
    <row r="624" spans="2:18" hidden="1" x14ac:dyDescent="0.3">
      <c r="B624" t="str">
        <f>VLOOKUP($B$437,$B188:$E$321,4,FALSE)</f>
        <v>['olive oil']--&gt;['milk']</v>
      </c>
      <c r="L624" t="e">
        <f>VLOOKUP(#REF!, $B260:$E$321,3,FALSE)</f>
        <v>#REF!</v>
      </c>
      <c r="N624" t="str">
        <f>VLOOKUP($N$609,$B$2:$E$319,4,FALSE)</f>
        <v>['green tea']--&gt;['pancakes']</v>
      </c>
    </row>
    <row r="625" spans="2:5" hidden="1" x14ac:dyDescent="0.3">
      <c r="B625" t="str">
        <f>VLOOKUP($B$437,$B189:$E$321,4,FALSE)</f>
        <v>['olive oil']--&gt;['milk']</v>
      </c>
    </row>
    <row r="626" spans="2:5" hidden="1" x14ac:dyDescent="0.3">
      <c r="B626" t="str">
        <f>VLOOKUP($B$437,$B190:$E$321,4,FALSE)</f>
        <v>['olive oil']--&gt;['milk']</v>
      </c>
    </row>
    <row r="627" spans="2:5" hidden="1" x14ac:dyDescent="0.3">
      <c r="B627" t="str">
        <f>VLOOKUP($B$437,$B191:$E$321,4,FALSE)</f>
        <v>['olive oil']--&gt;['milk']</v>
      </c>
    </row>
    <row r="628" spans="2:5" hidden="1" x14ac:dyDescent="0.3">
      <c r="B628" t="str">
        <f>VLOOKUP($B$437,$B192:$E$321,4,FALSE)</f>
        <v>['olive oil']--&gt;['milk']</v>
      </c>
    </row>
    <row r="629" spans="2:5" x14ac:dyDescent="0.3">
      <c r="B629" t="str">
        <f>VLOOKUP($B$437,$B193:$E$321,4,FALSE)</f>
        <v>['olive oil']--&gt;['milk']</v>
      </c>
    </row>
    <row r="630" spans="2:5" hidden="1" x14ac:dyDescent="0.3">
      <c r="B630" t="str">
        <f>VLOOKUP($B$437,$B194:$E$321,4,FALSE)</f>
        <v>['olive oil']--&gt;['milk']</v>
      </c>
    </row>
    <row r="631" spans="2:5" hidden="1" x14ac:dyDescent="0.3">
      <c r="B631" t="str">
        <f>VLOOKUP($B$437,$B195:$E$321,4,FALSE)</f>
        <v>['olive oil']--&gt;['milk']</v>
      </c>
    </row>
    <row r="632" spans="2:5" hidden="1" x14ac:dyDescent="0.3">
      <c r="B632" t="str">
        <f>VLOOKUP($B$437,$B196:$E$321,4,FALSE)</f>
        <v>['olive oil']--&gt;['milk']</v>
      </c>
    </row>
    <row r="633" spans="2:5" hidden="1" x14ac:dyDescent="0.3">
      <c r="B633" t="str">
        <f>VLOOKUP($B$437,$B197:$E$321,4,FALSE)</f>
        <v>['olive oil']--&gt;['milk']</v>
      </c>
    </row>
    <row r="634" spans="2:5" hidden="1" x14ac:dyDescent="0.3">
      <c r="B634" t="str">
        <f>VLOOKUP($B$437,$B198:$E$321,4,FALSE)</f>
        <v>['olive oil']--&gt;['milk']</v>
      </c>
    </row>
    <row r="635" spans="2:5" hidden="1" x14ac:dyDescent="0.3">
      <c r="B635" t="str">
        <f>VLOOKUP($B$437,$B199:$E$321,4,FALSE)</f>
        <v>['olive oil']--&gt;['milk']</v>
      </c>
      <c r="E635">
        <f>VLOOKUP( $B$437,apriori_rules!$B$2:$E$321,3,FALSE)</f>
        <v>0.16396761133603199</v>
      </c>
    </row>
    <row r="636" spans="2:5" hidden="1" x14ac:dyDescent="0.3">
      <c r="B636" t="str">
        <f>VLOOKUP($B$437,$B200:$E$321,4,FALSE)</f>
        <v>['olive oil']--&gt;['milk']</v>
      </c>
    </row>
    <row r="637" spans="2:5" hidden="1" x14ac:dyDescent="0.3">
      <c r="B637" t="str">
        <f>VLOOKUP($B$437,$B201:$E$321,4,FALSE)</f>
        <v>['olive oil']--&gt;['milk']</v>
      </c>
    </row>
    <row r="638" spans="2:5" hidden="1" x14ac:dyDescent="0.3">
      <c r="B638" t="str">
        <f>VLOOKUP($B$437,$B202:$E$321,4,FALSE)</f>
        <v>['olive oil']--&gt;['milk']</v>
      </c>
    </row>
    <row r="639" spans="2:5" hidden="1" x14ac:dyDescent="0.3">
      <c r="B639" t="str">
        <f>VLOOKUP($B$437,$B203:$E$321,4,FALSE)</f>
        <v>['olive oil']--&gt;['milk']</v>
      </c>
    </row>
    <row r="640" spans="2:5" hidden="1" x14ac:dyDescent="0.3">
      <c r="B640" t="str">
        <f>VLOOKUP($B$437,$B204:$E$321,4,FALSE)</f>
        <v>['olive oil']--&gt;['milk']</v>
      </c>
    </row>
    <row r="641" spans="2:14" hidden="1" x14ac:dyDescent="0.3">
      <c r="B641" t="str">
        <f>VLOOKUP($B$437,$B205:$E$321,4,FALSE)</f>
        <v>['olive oil']--&gt;['milk']</v>
      </c>
    </row>
    <row r="642" spans="2:14" x14ac:dyDescent="0.3">
      <c r="B642" t="str">
        <f>VLOOKUP($B$437,$B206:$E$321,4,FALSE)</f>
        <v>['olive oil']--&gt;['milk']</v>
      </c>
    </row>
    <row r="643" spans="2:14" hidden="1" x14ac:dyDescent="0.3">
      <c r="B643" t="str">
        <f>VLOOKUP($B$437,$B207:$E$321,4,FALSE)</f>
        <v>['olive oil']--&gt;['milk']</v>
      </c>
    </row>
    <row r="644" spans="2:14" hidden="1" x14ac:dyDescent="0.3">
      <c r="B644" t="str">
        <f>VLOOKUP($B$437,$B208:$E$321,4,FALSE)</f>
        <v>['olive oil']--&gt;['milk']</v>
      </c>
    </row>
    <row r="645" spans="2:14" hidden="1" x14ac:dyDescent="0.3">
      <c r="B645" t="str">
        <f>VLOOKUP($B$437,$B209:$E$321,4,FALSE)</f>
        <v>['olive oil']--&gt;['milk']</v>
      </c>
    </row>
    <row r="646" spans="2:14" hidden="1" x14ac:dyDescent="0.3">
      <c r="B646" t="str">
        <f>VLOOKUP($B$437,$B210:$E$321,4,FALSE)</f>
        <v>['olive oil']--&gt;['milk']</v>
      </c>
      <c r="L646" t="e">
        <f>VLOOKUP(#REF!, $B282:$E$321,3,FALSE)</f>
        <v>#REF!</v>
      </c>
      <c r="N646" t="str">
        <f>VLOOKUP($N$609,$B$2:$E$319,4,FALSE)</f>
        <v>['green tea']--&gt;['pancakes']</v>
      </c>
    </row>
    <row r="647" spans="2:14" hidden="1" x14ac:dyDescent="0.3">
      <c r="B647" t="str">
        <f>VLOOKUP($B$437,$B211:$E$321,4,FALSE)</f>
        <v>['olive oil']--&gt;['milk']</v>
      </c>
    </row>
    <row r="648" spans="2:14" hidden="1" x14ac:dyDescent="0.3">
      <c r="B648" t="str">
        <f>VLOOKUP($B$437,$B212:$E$321,4,FALSE)</f>
        <v>['olive oil']--&gt;['milk']</v>
      </c>
      <c r="E648">
        <f>VLOOKUP( $B$437,apriori_rules!$B$2:$E$321,3,FALSE)</f>
        <v>0.16396761133603199</v>
      </c>
    </row>
    <row r="649" spans="2:14" hidden="1" x14ac:dyDescent="0.3">
      <c r="B649" t="str">
        <f>VLOOKUP($B$437,$B213:$E$321,4,FALSE)</f>
        <v>['olive oil']--&gt;['milk']</v>
      </c>
    </row>
    <row r="650" spans="2:14" hidden="1" x14ac:dyDescent="0.3">
      <c r="B650" t="str">
        <f>VLOOKUP($B$437,$B214:$E$321,4,FALSE)</f>
        <v>['olive oil']--&gt;['milk']</v>
      </c>
    </row>
    <row r="651" spans="2:14" hidden="1" x14ac:dyDescent="0.3">
      <c r="B651" t="str">
        <f>VLOOKUP($B$437,$B215:$E$321,4,FALSE)</f>
        <v>['olive oil']--&gt;['milk']</v>
      </c>
    </row>
    <row r="652" spans="2:14" hidden="1" x14ac:dyDescent="0.3">
      <c r="B652" t="str">
        <f>VLOOKUP($B$437,$B216:$E$321,4,FALSE)</f>
        <v>['olive oil']--&gt;['eggs']</v>
      </c>
    </row>
    <row r="653" spans="2:14" hidden="1" x14ac:dyDescent="0.3">
      <c r="B653" t="str">
        <f>VLOOKUP($B$437,$B217:$E$321,4,FALSE)</f>
        <v>['olive oil']--&gt;['eggs']</v>
      </c>
    </row>
    <row r="654" spans="2:14" hidden="1" x14ac:dyDescent="0.3">
      <c r="B654" t="str">
        <f>VLOOKUP($B$437,$B218:$E$321,4,FALSE)</f>
        <v>['olive oil']--&gt;['eggs']</v>
      </c>
    </row>
    <row r="655" spans="2:14" hidden="1" x14ac:dyDescent="0.3">
      <c r="B655" t="str">
        <f>VLOOKUP($B$437,$B219:$E$321,4,FALSE)</f>
        <v>['olive oil']--&gt;['eggs']</v>
      </c>
    </row>
    <row r="656" spans="2:14" hidden="1" x14ac:dyDescent="0.3">
      <c r="B656" t="str">
        <f>VLOOKUP($B$437,$B220:$E$321,4,FALSE)</f>
        <v>['olive oil']--&gt;['eggs']</v>
      </c>
    </row>
    <row r="657" spans="2:14" hidden="1" x14ac:dyDescent="0.3">
      <c r="B657" t="str">
        <f>VLOOKUP($B$437,$B221:$E$321,4,FALSE)</f>
        <v>['olive oil']--&gt;['eggs']</v>
      </c>
    </row>
    <row r="658" spans="2:14" hidden="1" x14ac:dyDescent="0.3">
      <c r="B658" t="str">
        <f>VLOOKUP($B$437,$B222:$E$321,4,FALSE)</f>
        <v>['olive oil']--&gt;['eggs']</v>
      </c>
    </row>
    <row r="659" spans="2:14" x14ac:dyDescent="0.3">
      <c r="B659" t="str">
        <f>VLOOKUP($B$437,$B223:$E$321,4,FALSE)</f>
        <v>['olive oil']--&gt;['eggs']</v>
      </c>
    </row>
    <row r="660" spans="2:14" hidden="1" x14ac:dyDescent="0.3">
      <c r="B660" t="str">
        <f>VLOOKUP($B$437,$B224:$E$321,4,FALSE)</f>
        <v>['olive oil']--&gt;['eggs']</v>
      </c>
    </row>
    <row r="661" spans="2:14" hidden="1" x14ac:dyDescent="0.3">
      <c r="B661" t="str">
        <f>VLOOKUP($B$437,$B225:$E$321,4,FALSE)</f>
        <v>['olive oil']--&gt;['eggs']</v>
      </c>
      <c r="L661" t="e">
        <f>VLOOKUP(#REF!, $B297:$E$321,3,FALSE)</f>
        <v>#REF!</v>
      </c>
      <c r="N661" t="str">
        <f>VLOOKUP($N$609,$B$2:$E$319,4,FALSE)</f>
        <v>['green tea']--&gt;['pancakes']</v>
      </c>
    </row>
    <row r="662" spans="2:14" hidden="1" x14ac:dyDescent="0.3">
      <c r="B662" t="str">
        <f>VLOOKUP($B$437,$B226:$E$321,4,FALSE)</f>
        <v>['olive oil']--&gt;['eggs']</v>
      </c>
    </row>
    <row r="663" spans="2:14" hidden="1" x14ac:dyDescent="0.3">
      <c r="B663" t="str">
        <f>VLOOKUP($B$437,$B227:$E$321,4,FALSE)</f>
        <v>['olive oil']--&gt;['eggs']</v>
      </c>
    </row>
    <row r="664" spans="2:14" hidden="1" x14ac:dyDescent="0.3">
      <c r="B664" t="str">
        <f>VLOOKUP($B$437,$B228:$E$321,4,FALSE)</f>
        <v>['olive oil']--&gt;['eggs']</v>
      </c>
    </row>
    <row r="665" spans="2:14" hidden="1" x14ac:dyDescent="0.3">
      <c r="B665" t="str">
        <f>VLOOKUP($B$437,$B229:$E$321,4,FALSE)</f>
        <v>['olive oil']--&gt;['mineral water']</v>
      </c>
      <c r="E665">
        <f>VLOOKUP( $B$437,apriori_rules!$B$2:$E$321,3,FALSE)</f>
        <v>0.16396761133603199</v>
      </c>
    </row>
    <row r="666" spans="2:14" hidden="1" x14ac:dyDescent="0.3">
      <c r="B666" t="str">
        <f>VLOOKUP($B$437,$B230:$E$321,4,FALSE)</f>
        <v>['olive oil']--&gt;['mineral water']</v>
      </c>
    </row>
    <row r="667" spans="2:14" hidden="1" x14ac:dyDescent="0.3">
      <c r="B667" t="str">
        <f>VLOOKUP($B$437,$B231:$E$321,4,FALSE)</f>
        <v>['olive oil']--&gt;['mineral water']</v>
      </c>
    </row>
    <row r="668" spans="2:14" hidden="1" x14ac:dyDescent="0.3">
      <c r="B668" t="str">
        <f>VLOOKUP($B$437,$B232:$E$321,4,FALSE)</f>
        <v>['olive oil']--&gt;['mineral water']</v>
      </c>
    </row>
    <row r="669" spans="2:14" hidden="1" x14ac:dyDescent="0.3">
      <c r="B669" t="str">
        <f>VLOOKUP($B$437,$B233:$E$321,4,FALSE)</f>
        <v>['olive oil']--&gt;['mineral water']</v>
      </c>
    </row>
    <row r="670" spans="2:14" hidden="1" x14ac:dyDescent="0.3">
      <c r="B670" t="str">
        <f>VLOOKUP($B$437,$B234:$E$321,4,FALSE)</f>
        <v>['olive oil']--&gt;['mineral water']</v>
      </c>
    </row>
    <row r="671" spans="2:14" hidden="1" x14ac:dyDescent="0.3">
      <c r="B671" t="str">
        <f>VLOOKUP($B$437,$B235:$E$321,4,FALSE)</f>
        <v>['olive oil']--&gt;['mineral water']</v>
      </c>
    </row>
    <row r="672" spans="2:14" hidden="1" x14ac:dyDescent="0.3">
      <c r="B672" t="str">
        <f>VLOOKUP($B$437,$B236:$E$321,4,FALSE)</f>
        <v>['olive oil']--&gt;['mineral water']</v>
      </c>
    </row>
    <row r="673" spans="2:10" x14ac:dyDescent="0.3">
      <c r="B673" t="str">
        <f>VLOOKUP($B$437,$B237:$E$321,4,FALSE)</f>
        <v>['olive oil']--&gt;['mineral water']</v>
      </c>
    </row>
    <row r="674" spans="2:10" x14ac:dyDescent="0.3">
      <c r="B674" t="str">
        <f>VLOOKUP($B$437,$B238:$E$321,4,FALSE)</f>
        <v>['olive oil']--&gt;['mineral water']</v>
      </c>
    </row>
    <row r="675" spans="2:10" hidden="1" x14ac:dyDescent="0.3">
      <c r="B675" t="str">
        <f>VLOOKUP($B$437,$B239:$E$321,4,FALSE)</f>
        <v>['olive oil']--&gt;['mineral water']</v>
      </c>
      <c r="J675" t="e">
        <f>VLOOKUP(#REF!,$B67:$E$321,4,FALSE)</f>
        <v>#REF!</v>
      </c>
    </row>
    <row r="676" spans="2:10" hidden="1" x14ac:dyDescent="0.3">
      <c r="B676" t="str">
        <f>VLOOKUP($B$437,$B240:$E$321,4,FALSE)</f>
        <v>['olive oil']--&gt;['mineral water']</v>
      </c>
      <c r="J676" t="e">
        <f>VLOOKUP(#REF!,$B68:$E$321,4,FALSE)</f>
        <v>#REF!</v>
      </c>
    </row>
    <row r="677" spans="2:10" hidden="1" x14ac:dyDescent="0.3">
      <c r="B677" t="str">
        <f>VLOOKUP($B$437,$B241:$E$321,4,FALSE)</f>
        <v>['olive oil']--&gt;['mineral water']</v>
      </c>
      <c r="J677" t="e">
        <f>VLOOKUP(#REF!,$B69:$E$321,4,FALSE)</f>
        <v>#REF!</v>
      </c>
    </row>
    <row r="678" spans="2:10" hidden="1" x14ac:dyDescent="0.3">
      <c r="B678" t="str">
        <f>VLOOKUP($B$437,$B242:$E$321,4,FALSE)</f>
        <v>['olive oil']--&gt;['mineral water']</v>
      </c>
      <c r="J678" t="e">
        <f>VLOOKUP(#REF!,$B70:$E$321,4,FALSE)</f>
        <v>#REF!</v>
      </c>
    </row>
    <row r="679" spans="2:10" hidden="1" x14ac:dyDescent="0.3">
      <c r="B679" t="str">
        <f>VLOOKUP($B$437,$B243:$E$321,4,FALSE)</f>
        <v>['olive oil']--&gt;['mineral water']</v>
      </c>
      <c r="E679">
        <f>VLOOKUP( $B$437,apriori_rules!$B$2:$E$321,3,FALSE)</f>
        <v>0.16396761133603199</v>
      </c>
      <c r="J679" t="e">
        <f>VLOOKUP(#REF!,$B71:$E$321,4,FALSE)</f>
        <v>#REF!</v>
      </c>
    </row>
    <row r="680" spans="2:10" hidden="1" x14ac:dyDescent="0.3">
      <c r="B680" t="str">
        <f>VLOOKUP($B$437,$B244:$E$321,4,FALSE)</f>
        <v>['olive oil']--&gt;['mineral water']</v>
      </c>
      <c r="J680" t="e">
        <f>VLOOKUP(#REF!,$B72:$E$321,4,FALSE)</f>
        <v>#REF!</v>
      </c>
    </row>
    <row r="681" spans="2:10" hidden="1" x14ac:dyDescent="0.3">
      <c r="B681" t="str">
        <f>VLOOKUP($B$437,$B245:$E$321,4,FALSE)</f>
        <v>['olive oil']--&gt;['mineral water']</v>
      </c>
      <c r="J681" t="e">
        <f>VLOOKUP(#REF!,$B73:$E$321,4,FALSE)</f>
        <v>#REF!</v>
      </c>
    </row>
    <row r="682" spans="2:10" hidden="1" x14ac:dyDescent="0.3">
      <c r="B682" t="str">
        <f>VLOOKUP($B$437,$B246:$E$321,4,FALSE)</f>
        <v>['olive oil']--&gt;['ground beef']</v>
      </c>
      <c r="J682" t="e">
        <f>VLOOKUP(#REF!,$B74:$E$321,4,FALSE)</f>
        <v>#REF!</v>
      </c>
    </row>
    <row r="683" spans="2:10" hidden="1" x14ac:dyDescent="0.3">
      <c r="B683" t="str">
        <f>VLOOKUP($B$437,$B247:$E$321,4,FALSE)</f>
        <v>['olive oil']--&gt;['ground beef']</v>
      </c>
      <c r="J683" t="e">
        <f>VLOOKUP(#REF!,$B75:$E$321,4,FALSE)</f>
        <v>#REF!</v>
      </c>
    </row>
    <row r="684" spans="2:10" hidden="1" x14ac:dyDescent="0.3">
      <c r="B684" t="str">
        <f>VLOOKUP($B$437,$B248:$E$321,4,FALSE)</f>
        <v>['olive oil']--&gt;['ground beef']</v>
      </c>
      <c r="J684" t="e">
        <f>VLOOKUP(#REF!,$B76:$E$321,4,FALSE)</f>
        <v>#REF!</v>
      </c>
    </row>
    <row r="685" spans="2:10" hidden="1" x14ac:dyDescent="0.3">
      <c r="B685" t="str">
        <f>VLOOKUP($B$437,$B249:$E$321,4,FALSE)</f>
        <v>['olive oil']--&gt;['ground beef']</v>
      </c>
      <c r="J685" t="e">
        <f>VLOOKUP(#REF!,$B77:$E$321,4,FALSE)</f>
        <v>#REF!</v>
      </c>
    </row>
    <row r="686" spans="2:10" hidden="1" x14ac:dyDescent="0.3">
      <c r="B686" t="str">
        <f>VLOOKUP($B$437,$B250:$E$321,4,FALSE)</f>
        <v>['olive oil']--&gt;['ground beef']</v>
      </c>
      <c r="J686" t="e">
        <f>VLOOKUP(#REF!,$B78:$E$321,4,FALSE)</f>
        <v>#REF!</v>
      </c>
    </row>
    <row r="687" spans="2:10" hidden="1" x14ac:dyDescent="0.3">
      <c r="B687" t="str">
        <f>VLOOKUP($B$437,$B251:$E$321,4,FALSE)</f>
        <v>['olive oil']--&gt;['ground beef']</v>
      </c>
      <c r="J687" t="e">
        <f>VLOOKUP(#REF!,$B79:$E$321,4,FALSE)</f>
        <v>#REF!</v>
      </c>
    </row>
    <row r="688" spans="2:10" hidden="1" x14ac:dyDescent="0.3">
      <c r="B688" t="str">
        <f>VLOOKUP($B$437,$B252:$E$321,4,FALSE)</f>
        <v>['olive oil']--&gt;['ground beef']</v>
      </c>
      <c r="J688" t="e">
        <f>VLOOKUP(#REF!,$B80:$E$321,4,FALSE)</f>
        <v>#REF!</v>
      </c>
    </row>
    <row r="689" spans="2:14" hidden="1" x14ac:dyDescent="0.3">
      <c r="B689" t="str">
        <f>VLOOKUP($B$437,$B253:$E$321,4,FALSE)</f>
        <v>['olive oil']--&gt;['ground beef']</v>
      </c>
      <c r="J689" t="e">
        <f>VLOOKUP(#REF!,$B81:$E$321,4,FALSE)</f>
        <v>#REF!</v>
      </c>
      <c r="L689" t="e">
        <f>VLOOKUP(#REF!, $B$321:$E325,3,FALSE)</f>
        <v>#REF!</v>
      </c>
      <c r="N689" t="str">
        <f>VLOOKUP($N$609,$B$2:$E$319,4,FALSE)</f>
        <v>['green tea']--&gt;['pancakes']</v>
      </c>
    </row>
    <row r="690" spans="2:14" hidden="1" x14ac:dyDescent="0.3">
      <c r="B690" t="str">
        <f>VLOOKUP($B$437,$B254:$E$321,4,FALSE)</f>
        <v>['olive oil']--&gt;['ground beef']</v>
      </c>
      <c r="J690" t="e">
        <f>VLOOKUP(#REF!,$B82:$E$321,4,FALSE)</f>
        <v>#REF!</v>
      </c>
    </row>
    <row r="691" spans="2:14" hidden="1" x14ac:dyDescent="0.3">
      <c r="B691" t="str">
        <f>VLOOKUP($B$437,$B255:$E$321,4,FALSE)</f>
        <v>['olive oil']--&gt;['ground beef']</v>
      </c>
      <c r="J691" t="e">
        <f>VLOOKUP(#REF!,$B83:$E$321,4,FALSE)</f>
        <v>#REF!</v>
      </c>
    </row>
    <row r="692" spans="2:14" hidden="1" x14ac:dyDescent="0.3">
      <c r="B692" t="str">
        <f>VLOOKUP($B$437,$B256:$E$321,4,FALSE)</f>
        <v>['olive oil']--&gt;['ground beef']</v>
      </c>
      <c r="J692" t="e">
        <f>VLOOKUP(#REF!,$B84:$E$321,4,FALSE)</f>
        <v>#REF!</v>
      </c>
    </row>
    <row r="693" spans="2:14" hidden="1" x14ac:dyDescent="0.3">
      <c r="B693" t="str">
        <f>VLOOKUP($B$437,$B257:$E$321,4,FALSE)</f>
        <v>['olive oil']--&gt;['ground beef']</v>
      </c>
      <c r="J693" t="e">
        <f>VLOOKUP(#REF!,$B85:$E$321,4,FALSE)</f>
        <v>#REF!</v>
      </c>
    </row>
    <row r="694" spans="2:14" hidden="1" x14ac:dyDescent="0.3">
      <c r="B694" t="str">
        <f>VLOOKUP($B$437,$B258:$E$321,4,FALSE)</f>
        <v>['olive oil']--&gt;['ground beef']</v>
      </c>
      <c r="J694" t="e">
        <f>VLOOKUP(#REF!,$B86:$E$321,4,FALSE)</f>
        <v>#REF!</v>
      </c>
    </row>
    <row r="695" spans="2:14" hidden="1" x14ac:dyDescent="0.3">
      <c r="B695" t="str">
        <f>VLOOKUP($B$437,$B259:$E$321,4,FALSE)</f>
        <v>['olive oil']--&gt;['ground beef']</v>
      </c>
      <c r="J695" t="e">
        <f>VLOOKUP(#REF!,$B87:$E$321,4,FALSE)</f>
        <v>#REF!</v>
      </c>
    </row>
    <row r="696" spans="2:14" hidden="1" x14ac:dyDescent="0.3">
      <c r="B696" t="str">
        <f>VLOOKUP($B$437,$B260:$E$321,4,FALSE)</f>
        <v>['olive oil']--&gt;['spaghetti', 'mineral water']</v>
      </c>
      <c r="J696" t="e">
        <f>VLOOKUP(#REF!,$B88:$E$321,4,FALSE)</f>
        <v>#REF!</v>
      </c>
    </row>
    <row r="697" spans="2:14" hidden="1" x14ac:dyDescent="0.3">
      <c r="J697" t="e">
        <f>VLOOKUP(#REF!,$B89:$E$321,4,FALSE)</f>
        <v>#REF!</v>
      </c>
    </row>
    <row r="698" spans="2:14" hidden="1" x14ac:dyDescent="0.3">
      <c r="J698" t="e">
        <f>VLOOKUP(#REF!,$B90:$E$321,4,FALSE)</f>
        <v>#REF!</v>
      </c>
    </row>
    <row r="699" spans="2:14" hidden="1" x14ac:dyDescent="0.3">
      <c r="J699" t="e">
        <f>VLOOKUP(#REF!,$B91:$E$321,4,FALSE)</f>
        <v>#REF!</v>
      </c>
    </row>
    <row r="700" spans="2:14" hidden="1" x14ac:dyDescent="0.3">
      <c r="J700" t="e">
        <f>VLOOKUP(#REF!,$B92:$E$321,4,FALSE)</f>
        <v>#REF!</v>
      </c>
    </row>
    <row r="701" spans="2:14" hidden="1" x14ac:dyDescent="0.3">
      <c r="J701" t="e">
        <f>VLOOKUP(#REF!,$B93:$E$321,4,FALSE)</f>
        <v>#REF!</v>
      </c>
    </row>
    <row r="702" spans="2:14" hidden="1" x14ac:dyDescent="0.3">
      <c r="J702" t="e">
        <f>VLOOKUP(#REF!,$B94:$E$321,4,FALSE)</f>
        <v>#REF!</v>
      </c>
    </row>
    <row r="703" spans="2:14" hidden="1" x14ac:dyDescent="0.3">
      <c r="J703" t="e">
        <f>VLOOKUP(#REF!,$B95:$E$321,4,FALSE)</f>
        <v>#REF!</v>
      </c>
    </row>
    <row r="704" spans="2:14" hidden="1" x14ac:dyDescent="0.3">
      <c r="J704" t="e">
        <f>VLOOKUP(#REF!,$B96:$E$321,4,FALSE)</f>
        <v>#REF!</v>
      </c>
    </row>
    <row r="705" spans="10:14" hidden="1" x14ac:dyDescent="0.3">
      <c r="J705" t="e">
        <f>VLOOKUP(#REF!,$B97:$E$321,4,FALSE)</f>
        <v>#REF!</v>
      </c>
    </row>
    <row r="706" spans="10:14" hidden="1" x14ac:dyDescent="0.3">
      <c r="J706" t="e">
        <f>VLOOKUP(#REF!,$B98:$E$321,4,FALSE)</f>
        <v>#REF!</v>
      </c>
    </row>
    <row r="707" spans="10:14" hidden="1" x14ac:dyDescent="0.3">
      <c r="J707" t="e">
        <f>VLOOKUP(#REF!,$B99:$E$321,4,FALSE)</f>
        <v>#REF!</v>
      </c>
    </row>
    <row r="708" spans="10:14" hidden="1" x14ac:dyDescent="0.3">
      <c r="J708" t="e">
        <f>VLOOKUP(#REF!,$B100:$E$321,4,FALSE)</f>
        <v>#REF!</v>
      </c>
    </row>
    <row r="709" spans="10:14" hidden="1" x14ac:dyDescent="0.3">
      <c r="J709" t="e">
        <f>VLOOKUP(#REF!,$B101:$E$321,4,FALSE)</f>
        <v>#REF!</v>
      </c>
    </row>
    <row r="710" spans="10:14" hidden="1" x14ac:dyDescent="0.3">
      <c r="J710" t="e">
        <f>VLOOKUP(#REF!,$B102:$E$321,4,FALSE)</f>
        <v>#REF!</v>
      </c>
    </row>
    <row r="711" spans="10:14" hidden="1" x14ac:dyDescent="0.3">
      <c r="J711" t="e">
        <f>VLOOKUP(#REF!,$B103:$E$321,4,FALSE)</f>
        <v>#REF!</v>
      </c>
    </row>
    <row r="712" spans="10:14" hidden="1" x14ac:dyDescent="0.3">
      <c r="J712" t="e">
        <f>VLOOKUP(#REF!,$B104:$E$321,4,FALSE)</f>
        <v>#REF!</v>
      </c>
    </row>
    <row r="713" spans="10:14" hidden="1" x14ac:dyDescent="0.3">
      <c r="J713" t="e">
        <f>VLOOKUP(#REF!,$B105:$E$321,4,FALSE)</f>
        <v>#REF!</v>
      </c>
    </row>
    <row r="714" spans="10:14" hidden="1" x14ac:dyDescent="0.3">
      <c r="J714" t="e">
        <f>VLOOKUP(#REF!,$B106:$E$321,4,FALSE)</f>
        <v>#REF!</v>
      </c>
    </row>
    <row r="715" spans="10:14" hidden="1" x14ac:dyDescent="0.3">
      <c r="J715" t="e">
        <f>VLOOKUP(#REF!,$B107:$E$321,4,FALSE)</f>
        <v>#REF!</v>
      </c>
    </row>
    <row r="716" spans="10:14" hidden="1" x14ac:dyDescent="0.3">
      <c r="J716" t="e">
        <f>VLOOKUP(#REF!,$B108:$E$321,4,FALSE)</f>
        <v>#REF!</v>
      </c>
    </row>
    <row r="717" spans="10:14" hidden="1" x14ac:dyDescent="0.3">
      <c r="J717" t="e">
        <f>VLOOKUP(#REF!,$B109:$E$321,4,FALSE)</f>
        <v>#REF!</v>
      </c>
      <c r="L717" t="e">
        <f>VLOOKUP(#REF!, $B$321:$E353,3,FALSE)</f>
        <v>#REF!</v>
      </c>
      <c r="N717" t="str">
        <f>VLOOKUP($N$609,$B$2:$E$319,4,FALSE)</f>
        <v>['green tea']--&gt;['pancakes']</v>
      </c>
    </row>
    <row r="718" spans="10:14" hidden="1" x14ac:dyDescent="0.3">
      <c r="J718" t="e">
        <f>VLOOKUP(#REF!,$B110:$E$321,4,FALSE)</f>
        <v>#REF!</v>
      </c>
    </row>
    <row r="719" spans="10:14" hidden="1" x14ac:dyDescent="0.3">
      <c r="J719" t="e">
        <f>VLOOKUP(#REF!,$B111:$E$321,4,FALSE)</f>
        <v>#REF!</v>
      </c>
    </row>
    <row r="720" spans="10:14" hidden="1" x14ac:dyDescent="0.3">
      <c r="J720" t="e">
        <f>VLOOKUP(#REF!,$B112:$E$321,4,FALSE)</f>
        <v>#REF!</v>
      </c>
    </row>
    <row r="721" spans="10:10" hidden="1" x14ac:dyDescent="0.3">
      <c r="J721" t="e">
        <f>VLOOKUP(#REF!,$B113:$E$321,4,FALSE)</f>
        <v>#REF!</v>
      </c>
    </row>
    <row r="722" spans="10:10" hidden="1" x14ac:dyDescent="0.3">
      <c r="J722" t="e">
        <f>VLOOKUP(#REF!,$B114:$E$321,4,FALSE)</f>
        <v>#REF!</v>
      </c>
    </row>
    <row r="723" spans="10:10" hidden="1" x14ac:dyDescent="0.3">
      <c r="J723" t="e">
        <f>VLOOKUP(#REF!,$B115:$E$321,4,FALSE)</f>
        <v>#REF!</v>
      </c>
    </row>
    <row r="724" spans="10:10" hidden="1" x14ac:dyDescent="0.3">
      <c r="J724" t="e">
        <f>VLOOKUP(#REF!,$B116:$E$321,4,FALSE)</f>
        <v>#REF!</v>
      </c>
    </row>
    <row r="725" spans="10:10" hidden="1" x14ac:dyDescent="0.3">
      <c r="J725" t="e">
        <f>VLOOKUP(#REF!,$B117:$E$321,4,FALSE)</f>
        <v>#REF!</v>
      </c>
    </row>
    <row r="726" spans="10:10" hidden="1" x14ac:dyDescent="0.3">
      <c r="J726" t="e">
        <f>VLOOKUP(#REF!,$B118:$E$321,4,FALSE)</f>
        <v>#REF!</v>
      </c>
    </row>
    <row r="727" spans="10:10" hidden="1" x14ac:dyDescent="0.3">
      <c r="J727" t="e">
        <f>VLOOKUP(#REF!,$B119:$E$321,4,FALSE)</f>
        <v>#REF!</v>
      </c>
    </row>
    <row r="728" spans="10:10" hidden="1" x14ac:dyDescent="0.3">
      <c r="J728" t="e">
        <f>VLOOKUP(#REF!,$B120:$E$321,4,FALSE)</f>
        <v>#REF!</v>
      </c>
    </row>
    <row r="729" spans="10:10" hidden="1" x14ac:dyDescent="0.3">
      <c r="J729" t="e">
        <f>VLOOKUP(#REF!,$B121:$E$321,4,FALSE)</f>
        <v>#REF!</v>
      </c>
    </row>
    <row r="730" spans="10:10" hidden="1" x14ac:dyDescent="0.3">
      <c r="J730" t="e">
        <f>VLOOKUP(#REF!,$B122:$E$321,4,FALSE)</f>
        <v>#REF!</v>
      </c>
    </row>
    <row r="731" spans="10:10" hidden="1" x14ac:dyDescent="0.3">
      <c r="J731" t="e">
        <f>VLOOKUP(#REF!,$B123:$E$321,4,FALSE)</f>
        <v>#REF!</v>
      </c>
    </row>
    <row r="732" spans="10:10" hidden="1" x14ac:dyDescent="0.3">
      <c r="J732" t="e">
        <f>VLOOKUP(#REF!,$B124:$E$321,4,FALSE)</f>
        <v>#REF!</v>
      </c>
    </row>
    <row r="733" spans="10:10" hidden="1" x14ac:dyDescent="0.3">
      <c r="J733" t="e">
        <f>VLOOKUP(#REF!,$B125:$E$321,4,FALSE)</f>
        <v>#REF!</v>
      </c>
    </row>
    <row r="734" spans="10:10" hidden="1" x14ac:dyDescent="0.3">
      <c r="J734" t="e">
        <f>VLOOKUP(#REF!,$B126:$E$321,4,FALSE)</f>
        <v>#REF!</v>
      </c>
    </row>
    <row r="735" spans="10:10" hidden="1" x14ac:dyDescent="0.3">
      <c r="J735" t="e">
        <f>VLOOKUP(#REF!,$B127:$E$321,4,FALSE)</f>
        <v>#REF!</v>
      </c>
    </row>
    <row r="736" spans="10:10" hidden="1" x14ac:dyDescent="0.3">
      <c r="J736" t="e">
        <f>VLOOKUP(#REF!,$B128:$E$321,4,FALSE)</f>
        <v>#REF!</v>
      </c>
    </row>
    <row r="737" spans="10:14" hidden="1" x14ac:dyDescent="0.3">
      <c r="J737" t="e">
        <f>VLOOKUP(#REF!,$B129:$E$321,4,FALSE)</f>
        <v>#REF!</v>
      </c>
    </row>
    <row r="738" spans="10:14" hidden="1" x14ac:dyDescent="0.3">
      <c r="J738" t="e">
        <f>VLOOKUP(#REF!,$B130:$E$321,4,FALSE)</f>
        <v>#REF!</v>
      </c>
    </row>
    <row r="739" spans="10:14" hidden="1" x14ac:dyDescent="0.3">
      <c r="J739" t="e">
        <f>VLOOKUP(#REF!,$B131:$E$321,4,FALSE)</f>
        <v>#REF!</v>
      </c>
    </row>
    <row r="740" spans="10:14" hidden="1" x14ac:dyDescent="0.3">
      <c r="J740" t="e">
        <f>VLOOKUP(#REF!,$B132:$E$321,4,FALSE)</f>
        <v>#REF!</v>
      </c>
    </row>
    <row r="741" spans="10:14" hidden="1" x14ac:dyDescent="0.3">
      <c r="J741" t="e">
        <f>VLOOKUP(#REF!,$B133:$E$321,4,FALSE)</f>
        <v>#REF!</v>
      </c>
    </row>
    <row r="742" spans="10:14" hidden="1" x14ac:dyDescent="0.3">
      <c r="J742" t="e">
        <f>VLOOKUP(#REF!,$B134:$E$321,4,FALSE)</f>
        <v>#REF!</v>
      </c>
    </row>
    <row r="743" spans="10:14" hidden="1" x14ac:dyDescent="0.3">
      <c r="J743" t="e">
        <f>VLOOKUP(#REF!,$B135:$E$321,4,FALSE)</f>
        <v>#REF!</v>
      </c>
    </row>
    <row r="744" spans="10:14" hidden="1" x14ac:dyDescent="0.3">
      <c r="J744" t="e">
        <f>VLOOKUP(#REF!,$B136:$E$321,4,FALSE)</f>
        <v>#REF!</v>
      </c>
    </row>
    <row r="745" spans="10:14" hidden="1" x14ac:dyDescent="0.3">
      <c r="J745" t="e">
        <f>VLOOKUP(#REF!,$B137:$E$321,4,FALSE)</f>
        <v>#REF!</v>
      </c>
      <c r="L745" t="e">
        <f>VLOOKUP(#REF!, $B$321:$E381,3,FALSE)</f>
        <v>#REF!</v>
      </c>
      <c r="N745" t="str">
        <f>VLOOKUP($N$609,$B$2:$E$319,4,FALSE)</f>
        <v>['green tea']--&gt;['pancakes']</v>
      </c>
    </row>
    <row r="746" spans="10:14" hidden="1" x14ac:dyDescent="0.3">
      <c r="J746" t="e">
        <f>VLOOKUP(#REF!,$B138:$E$321,4,FALSE)</f>
        <v>#REF!</v>
      </c>
    </row>
    <row r="747" spans="10:14" hidden="1" x14ac:dyDescent="0.3">
      <c r="J747" t="e">
        <f>VLOOKUP(#REF!,$B139:$E$321,4,FALSE)</f>
        <v>#REF!</v>
      </c>
    </row>
    <row r="748" spans="10:14" hidden="1" x14ac:dyDescent="0.3">
      <c r="J748" t="e">
        <f>VLOOKUP(#REF!,$B140:$E$321,4,FALSE)</f>
        <v>#REF!</v>
      </c>
    </row>
    <row r="749" spans="10:14" hidden="1" x14ac:dyDescent="0.3">
      <c r="J749" t="e">
        <f>VLOOKUP(#REF!,$B141:$E$321,4,FALSE)</f>
        <v>#REF!</v>
      </c>
    </row>
    <row r="750" spans="10:14" x14ac:dyDescent="0.3">
      <c r="L750" t="e">
        <f>MAX(L610:L661)</f>
        <v>#REF!</v>
      </c>
      <c r="N750" t="str">
        <f t="shared" ref="N750:N813" si="1">VLOOKUP($N$609,$B$2:$E$319,4,FALSE)</f>
        <v>['green tea']--&gt;['pancakes']</v>
      </c>
    </row>
    <row r="751" spans="10:14" hidden="1" x14ac:dyDescent="0.3">
      <c r="N751" t="str">
        <f t="shared" si="1"/>
        <v>['green tea']--&gt;['pancakes']</v>
      </c>
    </row>
    <row r="752" spans="10:14" hidden="1" x14ac:dyDescent="0.3">
      <c r="N752" t="str">
        <f t="shared" si="1"/>
        <v>['green tea']--&gt;['pancakes']</v>
      </c>
    </row>
    <row r="753" spans="14:14" hidden="1" x14ac:dyDescent="0.3">
      <c r="N753" t="str">
        <f t="shared" si="1"/>
        <v>['green tea']--&gt;['pancakes']</v>
      </c>
    </row>
    <row r="754" spans="14:14" hidden="1" x14ac:dyDescent="0.3">
      <c r="N754" t="str">
        <f t="shared" si="1"/>
        <v>['green tea']--&gt;['pancakes']</v>
      </c>
    </row>
    <row r="755" spans="14:14" hidden="1" x14ac:dyDescent="0.3">
      <c r="N755" t="str">
        <f t="shared" si="1"/>
        <v>['green tea']--&gt;['pancakes']</v>
      </c>
    </row>
    <row r="756" spans="14:14" hidden="1" x14ac:dyDescent="0.3">
      <c r="N756" t="str">
        <f t="shared" si="1"/>
        <v>['green tea']--&gt;['pancakes']</v>
      </c>
    </row>
    <row r="757" spans="14:14" hidden="1" x14ac:dyDescent="0.3">
      <c r="N757" t="str">
        <f t="shared" si="1"/>
        <v>['green tea']--&gt;['pancakes']</v>
      </c>
    </row>
    <row r="758" spans="14:14" hidden="1" x14ac:dyDescent="0.3">
      <c r="N758" t="str">
        <f t="shared" si="1"/>
        <v>['green tea']--&gt;['pancakes']</v>
      </c>
    </row>
    <row r="759" spans="14:14" hidden="1" x14ac:dyDescent="0.3">
      <c r="N759" t="str">
        <f t="shared" si="1"/>
        <v>['green tea']--&gt;['pancakes']</v>
      </c>
    </row>
    <row r="760" spans="14:14" hidden="1" x14ac:dyDescent="0.3">
      <c r="N760" t="str">
        <f t="shared" si="1"/>
        <v>['green tea']--&gt;['pancakes']</v>
      </c>
    </row>
    <row r="761" spans="14:14" hidden="1" x14ac:dyDescent="0.3">
      <c r="N761" t="str">
        <f t="shared" si="1"/>
        <v>['green tea']--&gt;['pancakes']</v>
      </c>
    </row>
    <row r="762" spans="14:14" hidden="1" x14ac:dyDescent="0.3">
      <c r="N762" t="str">
        <f t="shared" si="1"/>
        <v>['green tea']--&gt;['pancakes']</v>
      </c>
    </row>
    <row r="763" spans="14:14" hidden="1" x14ac:dyDescent="0.3">
      <c r="N763" t="str">
        <f t="shared" si="1"/>
        <v>['green tea']--&gt;['pancakes']</v>
      </c>
    </row>
    <row r="764" spans="14:14" hidden="1" x14ac:dyDescent="0.3">
      <c r="N764" t="str">
        <f t="shared" si="1"/>
        <v>['green tea']--&gt;['pancakes']</v>
      </c>
    </row>
    <row r="765" spans="14:14" hidden="1" x14ac:dyDescent="0.3">
      <c r="N765" t="str">
        <f t="shared" si="1"/>
        <v>['green tea']--&gt;['pancakes']</v>
      </c>
    </row>
    <row r="766" spans="14:14" hidden="1" x14ac:dyDescent="0.3">
      <c r="N766" t="str">
        <f t="shared" si="1"/>
        <v>['green tea']--&gt;['pancakes']</v>
      </c>
    </row>
    <row r="767" spans="14:14" hidden="1" x14ac:dyDescent="0.3">
      <c r="N767" t="str">
        <f t="shared" si="1"/>
        <v>['green tea']--&gt;['pancakes']</v>
      </c>
    </row>
    <row r="768" spans="14:14" hidden="1" x14ac:dyDescent="0.3">
      <c r="N768" t="str">
        <f t="shared" si="1"/>
        <v>['green tea']--&gt;['pancakes']</v>
      </c>
    </row>
    <row r="769" spans="14:14" hidden="1" x14ac:dyDescent="0.3">
      <c r="N769" t="str">
        <f t="shared" si="1"/>
        <v>['green tea']--&gt;['pancakes']</v>
      </c>
    </row>
    <row r="770" spans="14:14" hidden="1" x14ac:dyDescent="0.3">
      <c r="N770" t="str">
        <f t="shared" si="1"/>
        <v>['green tea']--&gt;['pancakes']</v>
      </c>
    </row>
    <row r="771" spans="14:14" hidden="1" x14ac:dyDescent="0.3">
      <c r="N771" t="str">
        <f t="shared" si="1"/>
        <v>['green tea']--&gt;['pancakes']</v>
      </c>
    </row>
    <row r="772" spans="14:14" hidden="1" x14ac:dyDescent="0.3">
      <c r="N772" t="str">
        <f t="shared" si="1"/>
        <v>['green tea']--&gt;['pancakes']</v>
      </c>
    </row>
    <row r="773" spans="14:14" hidden="1" x14ac:dyDescent="0.3">
      <c r="N773" t="str">
        <f t="shared" si="1"/>
        <v>['green tea']--&gt;['pancakes']</v>
      </c>
    </row>
    <row r="774" spans="14:14" hidden="1" x14ac:dyDescent="0.3">
      <c r="N774" t="str">
        <f t="shared" si="1"/>
        <v>['green tea']--&gt;['pancakes']</v>
      </c>
    </row>
    <row r="775" spans="14:14" hidden="1" x14ac:dyDescent="0.3">
      <c r="N775" t="str">
        <f t="shared" si="1"/>
        <v>['green tea']--&gt;['pancakes']</v>
      </c>
    </row>
    <row r="776" spans="14:14" hidden="1" x14ac:dyDescent="0.3">
      <c r="N776" t="str">
        <f t="shared" si="1"/>
        <v>['green tea']--&gt;['pancakes']</v>
      </c>
    </row>
    <row r="777" spans="14:14" hidden="1" x14ac:dyDescent="0.3">
      <c r="N777" t="str">
        <f t="shared" si="1"/>
        <v>['green tea']--&gt;['pancakes']</v>
      </c>
    </row>
    <row r="778" spans="14:14" hidden="1" x14ac:dyDescent="0.3">
      <c r="N778" t="str">
        <f t="shared" si="1"/>
        <v>['green tea']--&gt;['pancakes']</v>
      </c>
    </row>
    <row r="779" spans="14:14" hidden="1" x14ac:dyDescent="0.3">
      <c r="N779" t="str">
        <f t="shared" si="1"/>
        <v>['green tea']--&gt;['pancakes']</v>
      </c>
    </row>
    <row r="780" spans="14:14" hidden="1" x14ac:dyDescent="0.3">
      <c r="N780" t="str">
        <f t="shared" si="1"/>
        <v>['green tea']--&gt;['pancakes']</v>
      </c>
    </row>
    <row r="781" spans="14:14" hidden="1" x14ac:dyDescent="0.3">
      <c r="N781" t="str">
        <f t="shared" si="1"/>
        <v>['green tea']--&gt;['pancakes']</v>
      </c>
    </row>
    <row r="782" spans="14:14" hidden="1" x14ac:dyDescent="0.3">
      <c r="N782" t="str">
        <f t="shared" si="1"/>
        <v>['green tea']--&gt;['pancakes']</v>
      </c>
    </row>
    <row r="783" spans="14:14" hidden="1" x14ac:dyDescent="0.3">
      <c r="N783" t="str">
        <f t="shared" si="1"/>
        <v>['green tea']--&gt;['pancakes']</v>
      </c>
    </row>
    <row r="784" spans="14:14" hidden="1" x14ac:dyDescent="0.3">
      <c r="N784" t="str">
        <f t="shared" si="1"/>
        <v>['green tea']--&gt;['pancakes']</v>
      </c>
    </row>
    <row r="785" spans="14:14" hidden="1" x14ac:dyDescent="0.3">
      <c r="N785" t="str">
        <f t="shared" si="1"/>
        <v>['green tea']--&gt;['pancakes']</v>
      </c>
    </row>
    <row r="786" spans="14:14" hidden="1" x14ac:dyDescent="0.3">
      <c r="N786" t="str">
        <f t="shared" si="1"/>
        <v>['green tea']--&gt;['pancakes']</v>
      </c>
    </row>
    <row r="787" spans="14:14" hidden="1" x14ac:dyDescent="0.3">
      <c r="N787" t="str">
        <f t="shared" si="1"/>
        <v>['green tea']--&gt;['pancakes']</v>
      </c>
    </row>
    <row r="788" spans="14:14" hidden="1" x14ac:dyDescent="0.3">
      <c r="N788" t="str">
        <f t="shared" si="1"/>
        <v>['green tea']--&gt;['pancakes']</v>
      </c>
    </row>
    <row r="789" spans="14:14" hidden="1" x14ac:dyDescent="0.3">
      <c r="N789" t="str">
        <f t="shared" si="1"/>
        <v>['green tea']--&gt;['pancakes']</v>
      </c>
    </row>
    <row r="790" spans="14:14" hidden="1" x14ac:dyDescent="0.3">
      <c r="N790" t="str">
        <f t="shared" si="1"/>
        <v>['green tea']--&gt;['pancakes']</v>
      </c>
    </row>
    <row r="791" spans="14:14" hidden="1" x14ac:dyDescent="0.3">
      <c r="N791" t="str">
        <f t="shared" si="1"/>
        <v>['green tea']--&gt;['pancakes']</v>
      </c>
    </row>
    <row r="792" spans="14:14" hidden="1" x14ac:dyDescent="0.3">
      <c r="N792" t="str">
        <f t="shared" si="1"/>
        <v>['green tea']--&gt;['pancakes']</v>
      </c>
    </row>
    <row r="793" spans="14:14" hidden="1" x14ac:dyDescent="0.3">
      <c r="N793" t="str">
        <f t="shared" si="1"/>
        <v>['green tea']--&gt;['pancakes']</v>
      </c>
    </row>
    <row r="794" spans="14:14" hidden="1" x14ac:dyDescent="0.3">
      <c r="N794" t="str">
        <f t="shared" si="1"/>
        <v>['green tea']--&gt;['pancakes']</v>
      </c>
    </row>
    <row r="795" spans="14:14" hidden="1" x14ac:dyDescent="0.3">
      <c r="N795" t="str">
        <f t="shared" si="1"/>
        <v>['green tea']--&gt;['pancakes']</v>
      </c>
    </row>
    <row r="796" spans="14:14" hidden="1" x14ac:dyDescent="0.3">
      <c r="N796" t="str">
        <f t="shared" si="1"/>
        <v>['green tea']--&gt;['pancakes']</v>
      </c>
    </row>
    <row r="797" spans="14:14" hidden="1" x14ac:dyDescent="0.3">
      <c r="N797" t="str">
        <f t="shared" si="1"/>
        <v>['green tea']--&gt;['pancakes']</v>
      </c>
    </row>
    <row r="798" spans="14:14" hidden="1" x14ac:dyDescent="0.3">
      <c r="N798" t="str">
        <f t="shared" si="1"/>
        <v>['green tea']--&gt;['pancakes']</v>
      </c>
    </row>
    <row r="799" spans="14:14" hidden="1" x14ac:dyDescent="0.3">
      <c r="N799" t="str">
        <f t="shared" si="1"/>
        <v>['green tea']--&gt;['pancakes']</v>
      </c>
    </row>
    <row r="800" spans="14:14" hidden="1" x14ac:dyDescent="0.3">
      <c r="N800" t="str">
        <f t="shared" si="1"/>
        <v>['green tea']--&gt;['pancakes']</v>
      </c>
    </row>
    <row r="801" spans="14:14" hidden="1" x14ac:dyDescent="0.3">
      <c r="N801" t="str">
        <f t="shared" si="1"/>
        <v>['green tea']--&gt;['pancakes']</v>
      </c>
    </row>
    <row r="802" spans="14:14" hidden="1" x14ac:dyDescent="0.3">
      <c r="N802" t="str">
        <f t="shared" si="1"/>
        <v>['green tea']--&gt;['pancakes']</v>
      </c>
    </row>
    <row r="803" spans="14:14" hidden="1" x14ac:dyDescent="0.3">
      <c r="N803" t="str">
        <f t="shared" si="1"/>
        <v>['green tea']--&gt;['pancakes']</v>
      </c>
    </row>
    <row r="804" spans="14:14" hidden="1" x14ac:dyDescent="0.3">
      <c r="N804" t="str">
        <f t="shared" si="1"/>
        <v>['green tea']--&gt;['pancakes']</v>
      </c>
    </row>
    <row r="805" spans="14:14" hidden="1" x14ac:dyDescent="0.3">
      <c r="N805" t="str">
        <f t="shared" si="1"/>
        <v>['green tea']--&gt;['pancakes']</v>
      </c>
    </row>
    <row r="806" spans="14:14" hidden="1" x14ac:dyDescent="0.3">
      <c r="N806" t="str">
        <f t="shared" si="1"/>
        <v>['green tea']--&gt;['pancakes']</v>
      </c>
    </row>
    <row r="807" spans="14:14" hidden="1" x14ac:dyDescent="0.3">
      <c r="N807" t="str">
        <f t="shared" si="1"/>
        <v>['green tea']--&gt;['pancakes']</v>
      </c>
    </row>
    <row r="808" spans="14:14" hidden="1" x14ac:dyDescent="0.3">
      <c r="N808" t="str">
        <f t="shared" si="1"/>
        <v>['green tea']--&gt;['pancakes']</v>
      </c>
    </row>
    <row r="809" spans="14:14" hidden="1" x14ac:dyDescent="0.3">
      <c r="N809" t="str">
        <f t="shared" si="1"/>
        <v>['green tea']--&gt;['pancakes']</v>
      </c>
    </row>
    <row r="810" spans="14:14" hidden="1" x14ac:dyDescent="0.3">
      <c r="N810" t="str">
        <f t="shared" si="1"/>
        <v>['green tea']--&gt;['pancakes']</v>
      </c>
    </row>
    <row r="811" spans="14:14" hidden="1" x14ac:dyDescent="0.3">
      <c r="N811" t="str">
        <f t="shared" si="1"/>
        <v>['green tea']--&gt;['pancakes']</v>
      </c>
    </row>
    <row r="812" spans="14:14" hidden="1" x14ac:dyDescent="0.3">
      <c r="N812" t="str">
        <f t="shared" si="1"/>
        <v>['green tea']--&gt;['pancakes']</v>
      </c>
    </row>
    <row r="813" spans="14:14" hidden="1" x14ac:dyDescent="0.3">
      <c r="N813" t="str">
        <f t="shared" si="1"/>
        <v>['green tea']--&gt;['pancakes']</v>
      </c>
    </row>
    <row r="814" spans="14:14" hidden="1" x14ac:dyDescent="0.3">
      <c r="N814" t="str">
        <f t="shared" ref="N814:N838" si="2">VLOOKUP($N$609,$B$2:$E$319,4,FALSE)</f>
        <v>['green tea']--&gt;['pancakes']</v>
      </c>
    </row>
    <row r="815" spans="14:14" hidden="1" x14ac:dyDescent="0.3">
      <c r="N815" t="str">
        <f t="shared" si="2"/>
        <v>['green tea']--&gt;['pancakes']</v>
      </c>
    </row>
    <row r="816" spans="14:14" hidden="1" x14ac:dyDescent="0.3">
      <c r="N816" t="str">
        <f t="shared" si="2"/>
        <v>['green tea']--&gt;['pancakes']</v>
      </c>
    </row>
    <row r="817" spans="14:14" hidden="1" x14ac:dyDescent="0.3">
      <c r="N817" t="str">
        <f t="shared" si="2"/>
        <v>['green tea']--&gt;['pancakes']</v>
      </c>
    </row>
    <row r="818" spans="14:14" hidden="1" x14ac:dyDescent="0.3">
      <c r="N818" t="str">
        <f t="shared" si="2"/>
        <v>['green tea']--&gt;['pancakes']</v>
      </c>
    </row>
    <row r="819" spans="14:14" hidden="1" x14ac:dyDescent="0.3">
      <c r="N819" t="str">
        <f t="shared" si="2"/>
        <v>['green tea']--&gt;['pancakes']</v>
      </c>
    </row>
    <row r="820" spans="14:14" hidden="1" x14ac:dyDescent="0.3">
      <c r="N820" t="str">
        <f t="shared" si="2"/>
        <v>['green tea']--&gt;['pancakes']</v>
      </c>
    </row>
    <row r="821" spans="14:14" hidden="1" x14ac:dyDescent="0.3">
      <c r="N821" t="str">
        <f t="shared" si="2"/>
        <v>['green tea']--&gt;['pancakes']</v>
      </c>
    </row>
    <row r="822" spans="14:14" hidden="1" x14ac:dyDescent="0.3">
      <c r="N822" t="str">
        <f t="shared" si="2"/>
        <v>['green tea']--&gt;['pancakes']</v>
      </c>
    </row>
    <row r="823" spans="14:14" hidden="1" x14ac:dyDescent="0.3">
      <c r="N823" t="str">
        <f t="shared" si="2"/>
        <v>['green tea']--&gt;['pancakes']</v>
      </c>
    </row>
    <row r="824" spans="14:14" hidden="1" x14ac:dyDescent="0.3">
      <c r="N824" t="str">
        <f t="shared" si="2"/>
        <v>['green tea']--&gt;['pancakes']</v>
      </c>
    </row>
    <row r="825" spans="14:14" hidden="1" x14ac:dyDescent="0.3">
      <c r="N825" t="str">
        <f t="shared" si="2"/>
        <v>['green tea']--&gt;['pancakes']</v>
      </c>
    </row>
    <row r="826" spans="14:14" hidden="1" x14ac:dyDescent="0.3">
      <c r="N826" t="str">
        <f t="shared" si="2"/>
        <v>['green tea']--&gt;['pancakes']</v>
      </c>
    </row>
    <row r="827" spans="14:14" hidden="1" x14ac:dyDescent="0.3">
      <c r="N827" t="str">
        <f t="shared" si="2"/>
        <v>['green tea']--&gt;['pancakes']</v>
      </c>
    </row>
    <row r="828" spans="14:14" hidden="1" x14ac:dyDescent="0.3">
      <c r="N828" t="str">
        <f t="shared" si="2"/>
        <v>['green tea']--&gt;['pancakes']</v>
      </c>
    </row>
    <row r="829" spans="14:14" hidden="1" x14ac:dyDescent="0.3">
      <c r="N829" t="str">
        <f t="shared" si="2"/>
        <v>['green tea']--&gt;['pancakes']</v>
      </c>
    </row>
    <row r="830" spans="14:14" hidden="1" x14ac:dyDescent="0.3">
      <c r="N830" t="str">
        <f t="shared" si="2"/>
        <v>['green tea']--&gt;['pancakes']</v>
      </c>
    </row>
    <row r="831" spans="14:14" hidden="1" x14ac:dyDescent="0.3">
      <c r="N831" t="str">
        <f t="shared" si="2"/>
        <v>['green tea']--&gt;['pancakes']</v>
      </c>
    </row>
    <row r="832" spans="14:14" hidden="1" x14ac:dyDescent="0.3">
      <c r="N832" t="str">
        <f t="shared" si="2"/>
        <v>['green tea']--&gt;['pancakes']</v>
      </c>
    </row>
    <row r="833" spans="10:14" hidden="1" x14ac:dyDescent="0.3">
      <c r="N833" t="str">
        <f t="shared" si="2"/>
        <v>['green tea']--&gt;['pancakes']</v>
      </c>
    </row>
    <row r="834" spans="10:14" hidden="1" x14ac:dyDescent="0.3">
      <c r="N834" t="str">
        <f t="shared" si="2"/>
        <v>['green tea']--&gt;['pancakes']</v>
      </c>
    </row>
    <row r="835" spans="10:14" hidden="1" x14ac:dyDescent="0.3">
      <c r="N835" t="str">
        <f t="shared" si="2"/>
        <v>['green tea']--&gt;['pancakes']</v>
      </c>
    </row>
    <row r="836" spans="10:14" hidden="1" x14ac:dyDescent="0.3">
      <c r="N836" t="str">
        <f t="shared" si="2"/>
        <v>['green tea']--&gt;['pancakes']</v>
      </c>
    </row>
    <row r="837" spans="10:14" hidden="1" x14ac:dyDescent="0.3">
      <c r="N837" t="str">
        <f t="shared" si="2"/>
        <v>['green tea']--&gt;['pancakes']</v>
      </c>
    </row>
    <row r="838" spans="10:14" hidden="1" x14ac:dyDescent="0.3">
      <c r="N838" t="str">
        <f t="shared" si="2"/>
        <v>['green tea']--&gt;['pancakes']</v>
      </c>
    </row>
    <row r="839" spans="10:14" hidden="1" x14ac:dyDescent="0.3">
      <c r="J839" t="str">
        <f>VLOOKUP($B$437,apriori_rules!$B$2:$E$321,4,FALSE)</f>
        <v>['olive oil']--&gt;['pancakes']</v>
      </c>
    </row>
    <row r="840" spans="10:14" hidden="1" x14ac:dyDescent="0.3">
      <c r="J840" t="str">
        <f>VLOOKUP($B$437,apriori_rules!$B$2:$E$321,4,FALSE)</f>
        <v>['olive oil']--&gt;['pancakes']</v>
      </c>
    </row>
    <row r="841" spans="10:14" hidden="1" x14ac:dyDescent="0.3">
      <c r="J841" t="str">
        <f>VLOOKUP($B$437,apriori_rules!$B$2:$E$321,4,FALSE)</f>
        <v>['olive oil']--&gt;['pancakes']</v>
      </c>
    </row>
    <row r="842" spans="10:14" hidden="1" x14ac:dyDescent="0.3">
      <c r="J842" t="str">
        <f>VLOOKUP($B$437,apriori_rules!$B$2:$E$321,4,FALSE)</f>
        <v>['olive oil']--&gt;['pancakes']</v>
      </c>
    </row>
    <row r="843" spans="10:14" hidden="1" x14ac:dyDescent="0.3">
      <c r="J843" t="str">
        <f>VLOOKUP($B$437,apriori_rules!$B$2:$E$321,4,FALSE)</f>
        <v>['olive oil']--&gt;['pancakes']</v>
      </c>
    </row>
    <row r="844" spans="10:14" hidden="1" x14ac:dyDescent="0.3">
      <c r="J844" t="str">
        <f>VLOOKUP($B$437,apriori_rules!$B$2:$E$321,4,FALSE)</f>
        <v>['olive oil']--&gt;['pancakes']</v>
      </c>
    </row>
    <row r="845" spans="10:14" hidden="1" x14ac:dyDescent="0.3">
      <c r="J845" t="str">
        <f>VLOOKUP($B$437,apriori_rules!$B$2:$E$321,4,FALSE)</f>
        <v>['olive oil']--&gt;['pancakes']</v>
      </c>
    </row>
    <row r="846" spans="10:14" hidden="1" x14ac:dyDescent="0.3">
      <c r="J846" t="str">
        <f>VLOOKUP($B$437,apriori_rules!$B$2:$E$321,4,FALSE)</f>
        <v>['olive oil']--&gt;['pancakes']</v>
      </c>
    </row>
    <row r="847" spans="10:14" hidden="1" x14ac:dyDescent="0.3">
      <c r="J847" t="str">
        <f>VLOOKUP($B$437,apriori_rules!$B$2:$E$321,4,FALSE)</f>
        <v>['olive oil']--&gt;['pancakes']</v>
      </c>
    </row>
    <row r="848" spans="10:14" hidden="1" x14ac:dyDescent="0.3">
      <c r="J848" t="str">
        <f>VLOOKUP($B$437,apriori_rules!$B$2:$E$321,4,FALSE)</f>
        <v>['olive oil']--&gt;['pancakes']</v>
      </c>
    </row>
    <row r="849" spans="10:10" hidden="1" x14ac:dyDescent="0.3">
      <c r="J849" t="str">
        <f>VLOOKUP($B$437,apriori_rules!$B$2:$E$321,4,FALSE)</f>
        <v>['olive oil']--&gt;['pancakes']</v>
      </c>
    </row>
    <row r="850" spans="10:10" hidden="1" x14ac:dyDescent="0.3">
      <c r="J850" t="str">
        <f>VLOOKUP($B$437,apriori_rules!$B$2:$E$321,4,FALSE)</f>
        <v>['olive oil']--&gt;['pancakes']</v>
      </c>
    </row>
    <row r="851" spans="10:10" hidden="1" x14ac:dyDescent="0.3">
      <c r="J851" t="str">
        <f>VLOOKUP($B$437,apriori_rules!$B$2:$E$321,4,FALSE)</f>
        <v>['olive oil']--&gt;['pancakes']</v>
      </c>
    </row>
    <row r="852" spans="10:10" hidden="1" x14ac:dyDescent="0.3">
      <c r="J852" t="str">
        <f>VLOOKUP($B$437,apriori_rules!$B$2:$E$321,4,FALSE)</f>
        <v>['olive oil']--&gt;['pancakes']</v>
      </c>
    </row>
    <row r="853" spans="10:10" hidden="1" x14ac:dyDescent="0.3">
      <c r="J853" t="str">
        <f>VLOOKUP($B$437,apriori_rules!$B$2:$E$321,4,FALSE)</f>
        <v>['olive oil']--&gt;['pancakes']</v>
      </c>
    </row>
    <row r="854" spans="10:10" hidden="1" x14ac:dyDescent="0.3">
      <c r="J854" t="str">
        <f>VLOOKUP($B$437,apriori_rules!$B$2:$E$321,4,FALSE)</f>
        <v>['olive oil']--&gt;['pancakes']</v>
      </c>
    </row>
    <row r="855" spans="10:10" hidden="1" x14ac:dyDescent="0.3">
      <c r="J855" t="str">
        <f>VLOOKUP($B$437,apriori_rules!$B$2:$E$321,4,FALSE)</f>
        <v>['olive oil']--&gt;['pancakes']</v>
      </c>
    </row>
    <row r="856" spans="10:10" hidden="1" x14ac:dyDescent="0.3">
      <c r="J856" t="str">
        <f>VLOOKUP($B$437,apriori_rules!$B$2:$E$321,4,FALSE)</f>
        <v>['olive oil']--&gt;['pancakes']</v>
      </c>
    </row>
    <row r="857" spans="10:10" hidden="1" x14ac:dyDescent="0.3">
      <c r="J857" t="str">
        <f>VLOOKUP($B$437,apriori_rules!$B$2:$E$321,4,FALSE)</f>
        <v>['olive oil']--&gt;['pancakes']</v>
      </c>
    </row>
    <row r="858" spans="10:10" hidden="1" x14ac:dyDescent="0.3">
      <c r="J858" t="str">
        <f>VLOOKUP($B$437,apriori_rules!$B$2:$E$321,4,FALSE)</f>
        <v>['olive oil']--&gt;['pancakes']</v>
      </c>
    </row>
    <row r="859" spans="10:10" hidden="1" x14ac:dyDescent="0.3">
      <c r="J859" t="str">
        <f>VLOOKUP($B$437,apriori_rules!$B$2:$E$321,4,FALSE)</f>
        <v>['olive oil']--&gt;['pancakes']</v>
      </c>
    </row>
    <row r="860" spans="10:10" hidden="1" x14ac:dyDescent="0.3">
      <c r="J860" t="str">
        <f>VLOOKUP($B$437,apriori_rules!$B$2:$E$321,4,FALSE)</f>
        <v>['olive oil']--&gt;['pancakes']</v>
      </c>
    </row>
    <row r="861" spans="10:10" hidden="1" x14ac:dyDescent="0.3">
      <c r="J861" t="str">
        <f>VLOOKUP($B$437,apriori_rules!$B$2:$E$321,4,FALSE)</f>
        <v>['olive oil']--&gt;['pancakes']</v>
      </c>
    </row>
    <row r="862" spans="10:10" hidden="1" x14ac:dyDescent="0.3">
      <c r="J862" t="str">
        <f>VLOOKUP($B$437,apriori_rules!$B$2:$E$321,4,FALSE)</f>
        <v>['olive oil']--&gt;['pancakes']</v>
      </c>
    </row>
    <row r="863" spans="10:10" hidden="1" x14ac:dyDescent="0.3">
      <c r="J863" t="str">
        <f>VLOOKUP($B$437,apriori_rules!$B$2:$E$321,4,FALSE)</f>
        <v>['olive oil']--&gt;['pancakes']</v>
      </c>
    </row>
    <row r="864" spans="10:10" hidden="1" x14ac:dyDescent="0.3">
      <c r="J864" t="str">
        <f>VLOOKUP($B$437,apriori_rules!$B$2:$E$321,4,FALSE)</f>
        <v>['olive oil']--&gt;['pancakes']</v>
      </c>
    </row>
    <row r="865" spans="10:10" hidden="1" x14ac:dyDescent="0.3">
      <c r="J865" t="str">
        <f>VLOOKUP($B$437,apriori_rules!$B$2:$E$321,4,FALSE)</f>
        <v>['olive oil']--&gt;['pancakes']</v>
      </c>
    </row>
    <row r="866" spans="10:10" hidden="1" x14ac:dyDescent="0.3">
      <c r="J866" t="str">
        <f>VLOOKUP($B$437,apriori_rules!$B$2:$E$321,4,FALSE)</f>
        <v>['olive oil']--&gt;['pancakes']</v>
      </c>
    </row>
    <row r="867" spans="10:10" hidden="1" x14ac:dyDescent="0.3">
      <c r="J867" t="str">
        <f>VLOOKUP($B$437,apriori_rules!$B$2:$E$321,4,FALSE)</f>
        <v>['olive oil']--&gt;['pancakes']</v>
      </c>
    </row>
    <row r="868" spans="10:10" hidden="1" x14ac:dyDescent="0.3">
      <c r="J868" t="str">
        <f>VLOOKUP($B$437,apriori_rules!$B$2:$E$321,4,FALSE)</f>
        <v>['olive oil']--&gt;['pancakes']</v>
      </c>
    </row>
    <row r="869" spans="10:10" hidden="1" x14ac:dyDescent="0.3">
      <c r="J869" t="str">
        <f>VLOOKUP($B$437,apriori_rules!$B$2:$E$321,4,FALSE)</f>
        <v>['olive oil']--&gt;['pancakes']</v>
      </c>
    </row>
    <row r="870" spans="10:10" hidden="1" x14ac:dyDescent="0.3">
      <c r="J870" t="str">
        <f>VLOOKUP($B$437,apriori_rules!$B$2:$E$321,4,FALSE)</f>
        <v>['olive oil']--&gt;['pancakes']</v>
      </c>
    </row>
    <row r="871" spans="10:10" hidden="1" x14ac:dyDescent="0.3">
      <c r="J871" t="str">
        <f>VLOOKUP($B$437,apriori_rules!$B$2:$E$321,4,FALSE)</f>
        <v>['olive oil']--&gt;['pancakes']</v>
      </c>
    </row>
    <row r="872" spans="10:10" hidden="1" x14ac:dyDescent="0.3">
      <c r="J872" t="str">
        <f>VLOOKUP($B$437,apriori_rules!$B$2:$E$321,4,FALSE)</f>
        <v>['olive oil']--&gt;['pancakes']</v>
      </c>
    </row>
    <row r="873" spans="10:10" hidden="1" x14ac:dyDescent="0.3">
      <c r="J873" t="str">
        <f>VLOOKUP($B$437,apriori_rules!$B$2:$E$321,4,FALSE)</f>
        <v>['olive oil']--&gt;['pancakes']</v>
      </c>
    </row>
    <row r="874" spans="10:10" hidden="1" x14ac:dyDescent="0.3">
      <c r="J874" t="str">
        <f>VLOOKUP($B$437,apriori_rules!$B$2:$E$321,4,FALSE)</f>
        <v>['olive oil']--&gt;['pancakes']</v>
      </c>
    </row>
    <row r="875" spans="10:10" hidden="1" x14ac:dyDescent="0.3">
      <c r="J875" t="str">
        <f>VLOOKUP($B$437,apriori_rules!$B$2:$E$321,4,FALSE)</f>
        <v>['olive oil']--&gt;['pancakes']</v>
      </c>
    </row>
    <row r="876" spans="10:10" hidden="1" x14ac:dyDescent="0.3">
      <c r="J876" t="str">
        <f>VLOOKUP($B$437,apriori_rules!$B$2:$E$321,4,FALSE)</f>
        <v>['olive oil']--&gt;['pancakes']</v>
      </c>
    </row>
    <row r="877" spans="10:10" hidden="1" x14ac:dyDescent="0.3">
      <c r="J877" t="str">
        <f>VLOOKUP($B$437,apriori_rules!$B$2:$E$321,4,FALSE)</f>
        <v>['olive oil']--&gt;['pancakes']</v>
      </c>
    </row>
    <row r="878" spans="10:10" hidden="1" x14ac:dyDescent="0.3">
      <c r="J878" t="str">
        <f>VLOOKUP($B$437,apriori_rules!$B$2:$E$321,4,FALSE)</f>
        <v>['olive oil']--&gt;['pancakes']</v>
      </c>
    </row>
    <row r="879" spans="10:10" hidden="1" x14ac:dyDescent="0.3">
      <c r="J879" t="str">
        <f>VLOOKUP($B$437,apriori_rules!$B$2:$E$321,4,FALSE)</f>
        <v>['olive oil']--&gt;['pancakes']</v>
      </c>
    </row>
    <row r="885" spans="1:10" x14ac:dyDescent="0.3">
      <c r="A885" t="s">
        <v>402</v>
      </c>
      <c r="B885" t="s">
        <v>403</v>
      </c>
      <c r="C885" t="s">
        <v>404</v>
      </c>
      <c r="D885" t="s">
        <v>405</v>
      </c>
      <c r="H885" t="s">
        <v>4</v>
      </c>
      <c r="J885" t="s">
        <v>5</v>
      </c>
    </row>
    <row r="886" spans="1:10" x14ac:dyDescent="0.3">
      <c r="A886" t="s">
        <v>406</v>
      </c>
      <c r="B886">
        <v>90</v>
      </c>
      <c r="C886">
        <v>60</v>
      </c>
      <c r="D886">
        <v>1.55</v>
      </c>
      <c r="J886" t="s">
        <v>439</v>
      </c>
    </row>
    <row r="887" spans="1:10" x14ac:dyDescent="0.3">
      <c r="A887" t="s">
        <v>407</v>
      </c>
      <c r="B887">
        <v>90</v>
      </c>
      <c r="C887">
        <v>60</v>
      </c>
      <c r="D887">
        <v>2.27</v>
      </c>
    </row>
    <row r="888" spans="1:10" x14ac:dyDescent="0.3">
      <c r="A888" t="s">
        <v>408</v>
      </c>
      <c r="B888">
        <v>150</v>
      </c>
      <c r="C888">
        <v>70</v>
      </c>
      <c r="D888">
        <v>3.79</v>
      </c>
    </row>
    <row r="889" spans="1:10" x14ac:dyDescent="0.3">
      <c r="A889" t="s">
        <v>409</v>
      </c>
      <c r="B889">
        <v>80</v>
      </c>
      <c r="C889">
        <v>40</v>
      </c>
      <c r="D889">
        <v>3.11</v>
      </c>
    </row>
    <row r="890" spans="1:10" x14ac:dyDescent="0.3">
      <c r="A890" t="s">
        <v>410</v>
      </c>
      <c r="B890">
        <v>230</v>
      </c>
      <c r="C890">
        <v>170</v>
      </c>
      <c r="D890">
        <v>2.34</v>
      </c>
    </row>
    <row r="891" spans="1:10" x14ac:dyDescent="0.3">
      <c r="A891" t="s">
        <v>411</v>
      </c>
      <c r="B891">
        <v>50</v>
      </c>
      <c r="C891">
        <v>40</v>
      </c>
      <c r="D891">
        <v>5.12</v>
      </c>
    </row>
    <row r="892" spans="1:10" x14ac:dyDescent="0.3">
      <c r="A892" t="s">
        <v>412</v>
      </c>
      <c r="B892">
        <v>30</v>
      </c>
      <c r="C892">
        <v>21</v>
      </c>
      <c r="D892">
        <v>1.3</v>
      </c>
    </row>
    <row r="893" spans="1:10" x14ac:dyDescent="0.3">
      <c r="A893" t="s">
        <v>413</v>
      </c>
      <c r="B893">
        <v>25</v>
      </c>
      <c r="C893">
        <v>15</v>
      </c>
      <c r="D893">
        <v>1.34</v>
      </c>
    </row>
    <row r="894" spans="1:10" x14ac:dyDescent="0.3">
      <c r="A894" t="s">
        <v>414</v>
      </c>
      <c r="B894">
        <v>160</v>
      </c>
      <c r="C894">
        <v>130</v>
      </c>
      <c r="D894">
        <v>4.37</v>
      </c>
    </row>
    <row r="895" spans="1:10" x14ac:dyDescent="0.3">
      <c r="A895" t="s">
        <v>415</v>
      </c>
      <c r="B895">
        <v>65</v>
      </c>
      <c r="C895">
        <v>40</v>
      </c>
      <c r="D895">
        <v>5.56</v>
      </c>
    </row>
    <row r="896" spans="1:10" x14ac:dyDescent="0.3">
      <c r="A896" t="s">
        <v>416</v>
      </c>
      <c r="B896">
        <v>85</v>
      </c>
      <c r="C896">
        <v>60</v>
      </c>
      <c r="D896">
        <v>2.21</v>
      </c>
    </row>
    <row r="897" spans="1:4" x14ac:dyDescent="0.3">
      <c r="A897" t="s">
        <v>417</v>
      </c>
      <c r="B897">
        <v>50</v>
      </c>
      <c r="C897">
        <v>20</v>
      </c>
      <c r="D897">
        <v>0.24</v>
      </c>
    </row>
    <row r="898" spans="1:4" x14ac:dyDescent="0.3">
      <c r="A898" t="s">
        <v>418</v>
      </c>
      <c r="B898">
        <v>30</v>
      </c>
      <c r="C898">
        <v>15</v>
      </c>
      <c r="D898">
        <v>3.45</v>
      </c>
    </row>
    <row r="899" spans="1:4" x14ac:dyDescent="0.3">
      <c r="A899" t="s">
        <v>419</v>
      </c>
      <c r="B899">
        <v>40</v>
      </c>
      <c r="C899">
        <v>25</v>
      </c>
      <c r="D899">
        <v>3.17</v>
      </c>
    </row>
    <row r="900" spans="1:4" x14ac:dyDescent="0.3">
      <c r="A900" t="s">
        <v>420</v>
      </c>
      <c r="B900">
        <v>50</v>
      </c>
      <c r="C900">
        <v>35</v>
      </c>
      <c r="D900">
        <v>2.89</v>
      </c>
    </row>
    <row r="901" spans="1:4" x14ac:dyDescent="0.3">
      <c r="A901" t="s">
        <v>421</v>
      </c>
      <c r="B901">
        <v>35</v>
      </c>
      <c r="C901">
        <v>25</v>
      </c>
      <c r="D901">
        <v>2.1</v>
      </c>
    </row>
    <row r="902" spans="1:4" x14ac:dyDescent="0.3">
      <c r="A902" t="s">
        <v>422</v>
      </c>
      <c r="B902">
        <v>50</v>
      </c>
      <c r="C902">
        <v>35</v>
      </c>
      <c r="D902">
        <v>0.34</v>
      </c>
    </row>
    <row r="903" spans="1:4" x14ac:dyDescent="0.3">
      <c r="A903" t="s">
        <v>423</v>
      </c>
      <c r="B903">
        <v>100</v>
      </c>
      <c r="C903">
        <v>60</v>
      </c>
      <c r="D903">
        <v>4.47</v>
      </c>
    </row>
    <row r="904" spans="1:4" x14ac:dyDescent="0.3">
      <c r="A904" t="s">
        <v>424</v>
      </c>
      <c r="B904">
        <v>25</v>
      </c>
      <c r="C904">
        <v>20</v>
      </c>
      <c r="D904">
        <v>0.28000000000000003</v>
      </c>
    </row>
    <row r="905" spans="1:4" x14ac:dyDescent="0.3">
      <c r="A905" t="s">
        <v>425</v>
      </c>
      <c r="B905">
        <v>90</v>
      </c>
      <c r="C905">
        <v>70</v>
      </c>
      <c r="D905">
        <v>0.12</v>
      </c>
    </row>
    <row r="906" spans="1:4" x14ac:dyDescent="0.3">
      <c r="A906" t="s">
        <v>426</v>
      </c>
      <c r="B906">
        <v>15</v>
      </c>
      <c r="C906">
        <v>9</v>
      </c>
      <c r="D906">
        <v>0.85</v>
      </c>
    </row>
    <row r="907" spans="1:4" x14ac:dyDescent="0.3">
      <c r="A907" t="s">
        <v>427</v>
      </c>
      <c r="B907">
        <v>50</v>
      </c>
      <c r="C907">
        <v>35</v>
      </c>
      <c r="D907">
        <v>4.12</v>
      </c>
    </row>
    <row r="908" spans="1:4" x14ac:dyDescent="0.3">
      <c r="A908" t="s">
        <v>428</v>
      </c>
      <c r="B908">
        <v>20</v>
      </c>
      <c r="C908">
        <v>5</v>
      </c>
      <c r="D908">
        <v>3.62</v>
      </c>
    </row>
    <row r="909" spans="1:4" x14ac:dyDescent="0.3">
      <c r="A909" t="s">
        <v>429</v>
      </c>
      <c r="B909">
        <v>180</v>
      </c>
      <c r="C909">
        <v>90</v>
      </c>
      <c r="D909">
        <v>1.53</v>
      </c>
    </row>
    <row r="910" spans="1:4" x14ac:dyDescent="0.3">
      <c r="A910" t="s">
        <v>430</v>
      </c>
      <c r="B910">
        <v>100</v>
      </c>
      <c r="C910">
        <v>65</v>
      </c>
      <c r="D910">
        <v>1.53</v>
      </c>
    </row>
    <row r="911" spans="1:4" x14ac:dyDescent="0.3">
      <c r="A911" t="s">
        <v>431</v>
      </c>
      <c r="B911">
        <v>180</v>
      </c>
      <c r="C911">
        <v>130</v>
      </c>
      <c r="D911">
        <v>2.0299999999999998</v>
      </c>
    </row>
    <row r="912" spans="1:4" x14ac:dyDescent="0.3">
      <c r="A912" t="s">
        <v>432</v>
      </c>
      <c r="B912">
        <v>60</v>
      </c>
      <c r="C912">
        <v>45</v>
      </c>
      <c r="D912">
        <v>2.56</v>
      </c>
    </row>
    <row r="913" spans="1:4" x14ac:dyDescent="0.3">
      <c r="A913" t="s">
        <v>433</v>
      </c>
      <c r="B913">
        <v>70</v>
      </c>
      <c r="C913">
        <v>55</v>
      </c>
      <c r="D913">
        <v>0.51</v>
      </c>
    </row>
    <row r="914" spans="1:4" x14ac:dyDescent="0.3">
      <c r="A914" t="s">
        <v>434</v>
      </c>
      <c r="B914">
        <v>40</v>
      </c>
      <c r="C914">
        <v>30</v>
      </c>
      <c r="D914">
        <v>3.74</v>
      </c>
    </row>
    <row r="915" spans="1:4" x14ac:dyDescent="0.3">
      <c r="A915" t="s">
        <v>435</v>
      </c>
      <c r="B915">
        <v>70</v>
      </c>
      <c r="C915">
        <v>50</v>
      </c>
      <c r="D915">
        <v>3.56</v>
      </c>
    </row>
    <row r="916" spans="1:4" x14ac:dyDescent="0.3">
      <c r="A916" t="s">
        <v>436</v>
      </c>
      <c r="B916">
        <v>20</v>
      </c>
      <c r="C916">
        <v>15</v>
      </c>
      <c r="D916">
        <v>2.2999999999999998</v>
      </c>
    </row>
    <row r="917" spans="1:4" x14ac:dyDescent="0.3">
      <c r="A917" t="s">
        <v>437</v>
      </c>
      <c r="B917">
        <v>110</v>
      </c>
      <c r="C917">
        <v>80</v>
      </c>
      <c r="D917">
        <v>3.57</v>
      </c>
    </row>
    <row r="918" spans="1:4" x14ac:dyDescent="0.3">
      <c r="A918" t="s">
        <v>438</v>
      </c>
      <c r="B918">
        <v>130</v>
      </c>
      <c r="C918">
        <v>100</v>
      </c>
      <c r="D918">
        <v>3.46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24" sqref="D24"/>
    </sheetView>
  </sheetViews>
  <sheetFormatPr defaultRowHeight="14.4" x14ac:dyDescent="0.3"/>
  <cols>
    <col min="1" max="1" width="6.88671875" bestFit="1" customWidth="1"/>
    <col min="2" max="2" width="35.5546875" bestFit="1" customWidth="1"/>
    <col min="3" max="3" width="42.88671875" bestFit="1" customWidth="1"/>
    <col min="4" max="4" width="16.44140625" bestFit="1" customWidth="1"/>
    <col min="5" max="5" width="15.88671875" bestFit="1" customWidth="1"/>
    <col min="6" max="6" width="25.88671875" bestFit="1" customWidth="1"/>
    <col min="7" max="7" width="15" bestFit="1" customWidth="1"/>
    <col min="8" max="8" width="17.6640625" bestFit="1" customWidth="1"/>
  </cols>
  <sheetData>
    <row r="1" spans="1:8" s="1" customFormat="1" ht="29.4" thickBot="1" x14ac:dyDescent="0.35">
      <c r="A1" s="9" t="s">
        <v>6</v>
      </c>
      <c r="B1" s="33" t="s">
        <v>10</v>
      </c>
      <c r="C1" s="34" t="s">
        <v>8</v>
      </c>
      <c r="D1" s="35" t="s">
        <v>9</v>
      </c>
      <c r="E1" s="28" t="s">
        <v>7</v>
      </c>
      <c r="F1" s="28" t="s">
        <v>28</v>
      </c>
      <c r="G1" s="36" t="s">
        <v>4</v>
      </c>
      <c r="H1" s="34" t="s">
        <v>5</v>
      </c>
    </row>
    <row r="2" spans="1:8" ht="15" thickBot="1" x14ac:dyDescent="0.35">
      <c r="A2" s="29">
        <v>1</v>
      </c>
      <c r="B2" s="24" t="s">
        <v>11</v>
      </c>
      <c r="C2" s="25" t="s">
        <v>241</v>
      </c>
      <c r="D2" s="25">
        <v>0.34799999999999998</v>
      </c>
      <c r="E2" s="25" t="s">
        <v>37</v>
      </c>
      <c r="F2" s="25">
        <v>5</v>
      </c>
      <c r="G2" s="25">
        <v>180</v>
      </c>
      <c r="H2" s="37">
        <f>$G2+(($F2/100)*'Calculation for strategy 1'!$B$908)</f>
        <v>181</v>
      </c>
    </row>
    <row r="3" spans="1:8" ht="15" thickBot="1" x14ac:dyDescent="0.35">
      <c r="A3" s="30">
        <v>2</v>
      </c>
      <c r="B3" s="26" t="s">
        <v>12</v>
      </c>
      <c r="C3" s="22" t="s">
        <v>311</v>
      </c>
      <c r="D3" s="22">
        <v>0.40125391849529701</v>
      </c>
      <c r="E3" s="22" t="s">
        <v>37</v>
      </c>
      <c r="F3" s="22">
        <v>5</v>
      </c>
      <c r="G3" s="22">
        <v>75</v>
      </c>
      <c r="H3" s="37">
        <f>$G3+(($F3/100)*'Calculation for strategy 1'!$B$908)</f>
        <v>76</v>
      </c>
    </row>
    <row r="4" spans="1:8" ht="15" thickBot="1" x14ac:dyDescent="0.35">
      <c r="A4" s="30">
        <v>3</v>
      </c>
      <c r="B4" s="26" t="s">
        <v>13</v>
      </c>
      <c r="C4" s="22" t="s">
        <v>238</v>
      </c>
      <c r="D4" s="22">
        <v>0.31358885017421601</v>
      </c>
      <c r="E4" s="22" t="s">
        <v>37</v>
      </c>
      <c r="F4" s="22">
        <v>5</v>
      </c>
      <c r="G4" s="22">
        <v>15</v>
      </c>
      <c r="H4" s="37">
        <f>$G4+(($F4/100)*'Calculation for strategy 1'!$B$908)</f>
        <v>16</v>
      </c>
    </row>
    <row r="5" spans="1:8" ht="15" thickBot="1" x14ac:dyDescent="0.35">
      <c r="A5" s="30">
        <v>4</v>
      </c>
      <c r="B5" s="26" t="s">
        <v>14</v>
      </c>
      <c r="C5" s="22" t="s">
        <v>325</v>
      </c>
      <c r="D5" s="22">
        <v>0.41902834008097101</v>
      </c>
      <c r="E5" s="22" t="s">
        <v>37</v>
      </c>
      <c r="F5" s="22">
        <v>8</v>
      </c>
      <c r="G5" s="22">
        <v>180</v>
      </c>
      <c r="H5" s="37">
        <f>$G5+(($F5/100)*'Calculation for strategy 1'!$B$908)</f>
        <v>181.6</v>
      </c>
    </row>
    <row r="6" spans="1:8" ht="15" thickBot="1" x14ac:dyDescent="0.35">
      <c r="A6" s="30">
        <v>5</v>
      </c>
      <c r="B6" s="26" t="s">
        <v>15</v>
      </c>
      <c r="C6" s="22" t="s">
        <v>311</v>
      </c>
      <c r="D6" s="22">
        <v>0.40125391849529701</v>
      </c>
      <c r="E6" s="22" t="s">
        <v>37</v>
      </c>
      <c r="F6" s="22">
        <v>5</v>
      </c>
      <c r="G6" s="22">
        <v>75</v>
      </c>
      <c r="H6" s="37">
        <f>$G6+(($F6/100)*'Calculation for strategy 1'!$B$908)</f>
        <v>76</v>
      </c>
    </row>
    <row r="7" spans="1:8" ht="15" thickBot="1" x14ac:dyDescent="0.35">
      <c r="A7" s="30">
        <v>6</v>
      </c>
      <c r="B7" s="26" t="s">
        <v>16</v>
      </c>
      <c r="C7" s="22" t="s">
        <v>443</v>
      </c>
      <c r="D7" s="22">
        <v>0.37037037037037002</v>
      </c>
      <c r="E7" s="22" t="s">
        <v>37</v>
      </c>
      <c r="F7" s="22">
        <v>5</v>
      </c>
      <c r="G7" s="22">
        <v>65</v>
      </c>
      <c r="H7" s="37">
        <f>$G7+(($F7/100)*'Calculation for strategy 1'!$B$908)</f>
        <v>66</v>
      </c>
    </row>
    <row r="8" spans="1:8" ht="15" thickBot="1" x14ac:dyDescent="0.35">
      <c r="A8" s="30">
        <v>7</v>
      </c>
      <c r="B8" s="26" t="s">
        <v>17</v>
      </c>
      <c r="C8" s="22" t="s">
        <v>263</v>
      </c>
      <c r="D8" s="22">
        <v>0.23511604439959599</v>
      </c>
      <c r="E8" s="22" t="s">
        <v>37</v>
      </c>
      <c r="F8" s="22">
        <v>0</v>
      </c>
      <c r="G8" s="22">
        <v>50</v>
      </c>
      <c r="H8" s="37">
        <f>$G8+(($F8/100)*'Calculation for strategy 1'!$B$908)</f>
        <v>50</v>
      </c>
    </row>
    <row r="9" spans="1:8" ht="15" thickBot="1" x14ac:dyDescent="0.35">
      <c r="A9" s="30">
        <v>8</v>
      </c>
      <c r="B9" s="26" t="s">
        <v>18</v>
      </c>
      <c r="C9" s="22" t="s">
        <v>311</v>
      </c>
      <c r="D9" s="22">
        <v>0.40125391849529701</v>
      </c>
      <c r="E9" s="22" t="s">
        <v>37</v>
      </c>
      <c r="F9" s="22">
        <v>5</v>
      </c>
      <c r="G9" s="22">
        <v>130</v>
      </c>
      <c r="H9" s="37">
        <f>$G9+(($F9/100)*'Calculation for strategy 1'!$B$908)</f>
        <v>131</v>
      </c>
    </row>
    <row r="10" spans="1:8" ht="15" thickBot="1" x14ac:dyDescent="0.35">
      <c r="A10" s="30">
        <v>9</v>
      </c>
      <c r="B10" s="26" t="s">
        <v>19</v>
      </c>
      <c r="C10" s="22" t="s">
        <v>316</v>
      </c>
      <c r="D10" s="22">
        <v>0.39425587467362899</v>
      </c>
      <c r="E10" s="22" t="s">
        <v>37</v>
      </c>
      <c r="F10" s="22">
        <v>5</v>
      </c>
      <c r="G10" s="22">
        <v>210</v>
      </c>
      <c r="H10" s="37">
        <f>$G10+(($F10/100)*'Calculation for strategy 1'!$B$908)</f>
        <v>211</v>
      </c>
    </row>
    <row r="11" spans="1:8" ht="15" thickBot="1" x14ac:dyDescent="0.35">
      <c r="A11" s="30">
        <v>10</v>
      </c>
      <c r="B11" s="26" t="s">
        <v>20</v>
      </c>
      <c r="C11" s="22" t="s">
        <v>241</v>
      </c>
      <c r="D11" s="22">
        <v>0.34799999999999998</v>
      </c>
      <c r="E11" s="22" t="s">
        <v>37</v>
      </c>
      <c r="F11" s="22">
        <v>5</v>
      </c>
      <c r="G11" s="22">
        <v>90</v>
      </c>
      <c r="H11" s="37">
        <f>$G11+(($F11/100)*'Calculation for strategy 1'!$B$908)</f>
        <v>91</v>
      </c>
    </row>
    <row r="12" spans="1:8" ht="15" thickBot="1" x14ac:dyDescent="0.35">
      <c r="A12" s="30">
        <v>11</v>
      </c>
      <c r="B12" s="26" t="s">
        <v>21</v>
      </c>
      <c r="C12" s="22" t="s">
        <v>313</v>
      </c>
      <c r="D12" s="22">
        <v>0.38862559241706102</v>
      </c>
      <c r="E12" s="22" t="s">
        <v>37</v>
      </c>
      <c r="F12" s="22">
        <v>5</v>
      </c>
      <c r="G12" s="22">
        <v>210</v>
      </c>
      <c r="H12" s="37">
        <f>$G12+(($F12/100)*'Calculation for strategy 1'!$B$908)</f>
        <v>211</v>
      </c>
    </row>
    <row r="13" spans="1:8" ht="15" thickBot="1" x14ac:dyDescent="0.35">
      <c r="A13" s="30">
        <v>12</v>
      </c>
      <c r="B13" s="26" t="s">
        <v>22</v>
      </c>
      <c r="C13" s="22" t="s">
        <v>286</v>
      </c>
      <c r="D13" s="22">
        <v>0.37037037037037002</v>
      </c>
      <c r="E13" s="22" t="s">
        <v>37</v>
      </c>
      <c r="F13" s="22">
        <v>5</v>
      </c>
      <c r="G13" s="22">
        <v>280</v>
      </c>
      <c r="H13" s="37">
        <f>$G13+(($F13/100)*'Calculation for strategy 1'!$B$908)</f>
        <v>281</v>
      </c>
    </row>
    <row r="14" spans="1:8" ht="15" thickBot="1" x14ac:dyDescent="0.35">
      <c r="A14" s="31">
        <v>13</v>
      </c>
      <c r="B14" s="26" t="s">
        <v>23</v>
      </c>
      <c r="C14" s="22" t="s">
        <v>255</v>
      </c>
      <c r="D14" s="22">
        <v>0.32</v>
      </c>
      <c r="E14" s="22" t="s">
        <v>37</v>
      </c>
      <c r="F14" s="22">
        <v>5</v>
      </c>
      <c r="G14" s="22">
        <v>70</v>
      </c>
      <c r="H14" s="37">
        <f>$G14+(($F14/100)*'Calculation for strategy 1'!$B$908)</f>
        <v>71</v>
      </c>
    </row>
    <row r="15" spans="1:8" ht="15" thickBot="1" x14ac:dyDescent="0.35">
      <c r="A15" s="31">
        <v>14</v>
      </c>
      <c r="B15" s="26" t="s">
        <v>24</v>
      </c>
      <c r="C15" s="22" t="s">
        <v>324</v>
      </c>
      <c r="D15" s="22">
        <v>0.34501347708894797</v>
      </c>
      <c r="E15" s="22" t="s">
        <v>37</v>
      </c>
      <c r="F15" s="22">
        <v>5</v>
      </c>
      <c r="G15" s="22">
        <v>75</v>
      </c>
      <c r="H15" s="37">
        <f>$G15+(($F15/100)*'Calculation for strategy 1'!$B$908)</f>
        <v>76</v>
      </c>
    </row>
    <row r="16" spans="1:8" ht="15" thickBot="1" x14ac:dyDescent="0.35">
      <c r="A16" s="32">
        <v>15</v>
      </c>
      <c r="B16" s="27" t="s">
        <v>25</v>
      </c>
      <c r="C16" s="23" t="s">
        <v>388</v>
      </c>
      <c r="D16" s="23">
        <v>0.47398843930635798</v>
      </c>
      <c r="E16" s="23" t="s">
        <v>37</v>
      </c>
      <c r="F16" s="23">
        <v>8</v>
      </c>
      <c r="G16" s="23">
        <v>140</v>
      </c>
      <c r="H16" s="37">
        <f>$G16+(($F16/100)*'Calculation for strategy 1'!$B$908)</f>
        <v>141.6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7381-8C89-4B4C-A4B9-9BAD2B17A461}">
  <dimension ref="A1:D278"/>
  <sheetViews>
    <sheetView workbookViewId="0">
      <selection activeCell="G269" sqref="G269"/>
    </sheetView>
  </sheetViews>
  <sheetFormatPr defaultRowHeight="14.4" x14ac:dyDescent="0.3"/>
  <cols>
    <col min="1" max="1" width="33.33203125" customWidth="1"/>
    <col min="2" max="2" width="23.6640625" customWidth="1"/>
    <col min="3" max="3" width="20.44140625" customWidth="1"/>
    <col min="4" max="4" width="40.6640625" customWidth="1"/>
  </cols>
  <sheetData>
    <row r="1" spans="1:4" x14ac:dyDescent="0.3">
      <c r="A1" t="s">
        <v>440</v>
      </c>
    </row>
    <row r="2" spans="1:4" ht="15" thickBot="1" x14ac:dyDescent="0.35"/>
    <row r="3" spans="1:4" ht="15" thickBot="1" x14ac:dyDescent="0.35">
      <c r="A3" s="10" t="s">
        <v>0</v>
      </c>
    </row>
    <row r="4" spans="1:4" x14ac:dyDescent="0.3">
      <c r="A4" s="17" t="s">
        <v>31</v>
      </c>
    </row>
    <row r="5" spans="1:4" x14ac:dyDescent="0.3">
      <c r="A5" s="17" t="s">
        <v>31</v>
      </c>
    </row>
    <row r="6" spans="1:4" ht="15" thickBot="1" x14ac:dyDescent="0.35">
      <c r="A6" s="17" t="s">
        <v>31</v>
      </c>
    </row>
    <row r="7" spans="1:4" ht="15" thickBot="1" x14ac:dyDescent="0.35">
      <c r="A7" s="17" t="s">
        <v>31</v>
      </c>
      <c r="B7" s="11" t="s">
        <v>1</v>
      </c>
      <c r="C7" s="38" t="s">
        <v>2</v>
      </c>
      <c r="D7" s="9" t="s">
        <v>8</v>
      </c>
    </row>
    <row r="8" spans="1:4" x14ac:dyDescent="0.3">
      <c r="A8" s="17" t="s">
        <v>31</v>
      </c>
      <c r="B8" s="18" t="s">
        <v>29</v>
      </c>
      <c r="C8" s="31">
        <v>0.12079510703363899</v>
      </c>
      <c r="D8" s="16" t="s">
        <v>84</v>
      </c>
    </row>
    <row r="9" spans="1:4" x14ac:dyDescent="0.3">
      <c r="A9" s="17" t="s">
        <v>31</v>
      </c>
      <c r="B9" s="18" t="s">
        <v>32</v>
      </c>
      <c r="C9" s="31">
        <v>0.24617737003058099</v>
      </c>
      <c r="D9" s="16" t="s">
        <v>123</v>
      </c>
    </row>
    <row r="10" spans="1:4" x14ac:dyDescent="0.3">
      <c r="A10" s="17" t="s">
        <v>31</v>
      </c>
      <c r="B10" s="18" t="s">
        <v>33</v>
      </c>
      <c r="C10" s="31">
        <v>0.12079510703363899</v>
      </c>
      <c r="D10" s="16" t="s">
        <v>125</v>
      </c>
    </row>
    <row r="11" spans="1:4" x14ac:dyDescent="0.3">
      <c r="A11" s="17" t="s">
        <v>31</v>
      </c>
      <c r="B11" s="18" t="s">
        <v>34</v>
      </c>
      <c r="C11" s="31">
        <v>0.19571865443424999</v>
      </c>
      <c r="D11" s="16" t="s">
        <v>127</v>
      </c>
    </row>
    <row r="12" spans="1:4" x14ac:dyDescent="0.3">
      <c r="A12" s="17" t="s">
        <v>31</v>
      </c>
      <c r="B12" s="18" t="s">
        <v>17</v>
      </c>
      <c r="C12" s="31">
        <v>0.20030581039755299</v>
      </c>
      <c r="D12" s="16" t="s">
        <v>129</v>
      </c>
    </row>
    <row r="13" spans="1:4" x14ac:dyDescent="0.3">
      <c r="A13" s="17" t="s">
        <v>31</v>
      </c>
      <c r="B13" s="18" t="s">
        <v>35</v>
      </c>
      <c r="C13" s="31">
        <v>0.20489296636085599</v>
      </c>
      <c r="D13" s="16" t="s">
        <v>131</v>
      </c>
    </row>
    <row r="14" spans="1:4" x14ac:dyDescent="0.3">
      <c r="A14" s="17" t="s">
        <v>31</v>
      </c>
      <c r="B14" s="18" t="s">
        <v>36</v>
      </c>
      <c r="C14" s="31">
        <v>0.33027522935779802</v>
      </c>
      <c r="D14" s="16" t="s">
        <v>133</v>
      </c>
    </row>
    <row r="15" spans="1:4" x14ac:dyDescent="0.3">
      <c r="A15" s="17" t="s">
        <v>31</v>
      </c>
      <c r="B15" s="18" t="s">
        <v>37</v>
      </c>
      <c r="C15" s="31">
        <v>0.27981651376146699</v>
      </c>
      <c r="D15" s="16" t="s">
        <v>135</v>
      </c>
    </row>
    <row r="16" spans="1:4" x14ac:dyDescent="0.3">
      <c r="A16" s="17" t="s">
        <v>20</v>
      </c>
      <c r="B16" s="18" t="s">
        <v>38</v>
      </c>
      <c r="C16" s="31">
        <v>0.25229357798165097</v>
      </c>
      <c r="D16" s="16" t="s">
        <v>137</v>
      </c>
    </row>
    <row r="17" spans="1:4" x14ac:dyDescent="0.3">
      <c r="B17" s="18" t="s">
        <v>39</v>
      </c>
      <c r="C17" s="31">
        <v>0.13761467889908199</v>
      </c>
      <c r="D17" s="16" t="s">
        <v>139</v>
      </c>
    </row>
    <row r="18" spans="1:4" x14ac:dyDescent="0.3">
      <c r="A18" t="s">
        <v>12</v>
      </c>
      <c r="B18" s="18" t="s">
        <v>40</v>
      </c>
      <c r="C18" s="31">
        <v>0.13149847094801201</v>
      </c>
      <c r="D18" s="16" t="s">
        <v>141</v>
      </c>
    </row>
    <row r="19" spans="1:4" ht="15" thickBot="1" x14ac:dyDescent="0.35">
      <c r="B19" s="18" t="s">
        <v>42</v>
      </c>
      <c r="C19" s="31">
        <v>0.122324159021406</v>
      </c>
      <c r="D19" s="16" t="s">
        <v>143</v>
      </c>
    </row>
    <row r="20" spans="1:4" ht="15" thickBot="1" x14ac:dyDescent="0.35">
      <c r="A20" s="10" t="s">
        <v>0</v>
      </c>
      <c r="B20" s="18" t="s">
        <v>37</v>
      </c>
      <c r="C20" s="31">
        <v>0.34799999999999998</v>
      </c>
      <c r="D20" s="16" t="s">
        <v>241</v>
      </c>
    </row>
    <row r="21" spans="1:4" x14ac:dyDescent="0.3">
      <c r="A21" s="17" t="s">
        <v>13</v>
      </c>
      <c r="C21">
        <f>MIN(C8:C20)</f>
        <v>0.12079510703363899</v>
      </c>
    </row>
    <row r="22" spans="1:4" x14ac:dyDescent="0.3">
      <c r="A22" s="17" t="s">
        <v>48</v>
      </c>
    </row>
    <row r="23" spans="1:4" ht="15" thickBot="1" x14ac:dyDescent="0.35">
      <c r="A23" s="17" t="s">
        <v>13</v>
      </c>
    </row>
    <row r="24" spans="1:4" ht="15" thickBot="1" x14ac:dyDescent="0.35">
      <c r="A24" s="17" t="s">
        <v>13</v>
      </c>
      <c r="B24" s="11" t="s">
        <v>1</v>
      </c>
      <c r="C24" s="38" t="s">
        <v>2</v>
      </c>
      <c r="D24" s="9" t="s">
        <v>8</v>
      </c>
    </row>
    <row r="25" spans="1:4" x14ac:dyDescent="0.3">
      <c r="A25" s="17" t="s">
        <v>48</v>
      </c>
      <c r="B25" s="18" t="s">
        <v>32</v>
      </c>
      <c r="C25" s="31">
        <v>0.19860627177700299</v>
      </c>
      <c r="D25" s="16" t="s">
        <v>151</v>
      </c>
    </row>
    <row r="26" spans="1:4" x14ac:dyDescent="0.3">
      <c r="A26" s="17" t="s">
        <v>13</v>
      </c>
      <c r="B26" s="18" t="s">
        <v>32</v>
      </c>
      <c r="C26" s="31">
        <v>0.31661442006269502</v>
      </c>
      <c r="D26" s="16" t="s">
        <v>163</v>
      </c>
    </row>
    <row r="27" spans="1:4" x14ac:dyDescent="0.3">
      <c r="A27" s="17" t="s">
        <v>13</v>
      </c>
      <c r="B27" s="18" t="s">
        <v>33</v>
      </c>
      <c r="C27" s="31">
        <v>0.13240418118466801</v>
      </c>
      <c r="D27" s="16" t="s">
        <v>182</v>
      </c>
    </row>
    <row r="28" spans="1:4" x14ac:dyDescent="0.3">
      <c r="A28" s="17" t="s">
        <v>13</v>
      </c>
      <c r="B28" s="18" t="s">
        <v>34</v>
      </c>
      <c r="C28" s="31">
        <v>0.19337979094076599</v>
      </c>
      <c r="D28" s="16" t="s">
        <v>207</v>
      </c>
    </row>
    <row r="29" spans="1:4" x14ac:dyDescent="0.3">
      <c r="A29" s="17" t="s">
        <v>13</v>
      </c>
      <c r="B29" s="18" t="s">
        <v>34</v>
      </c>
      <c r="C29" s="31">
        <v>0.25078369905956099</v>
      </c>
      <c r="D29" s="16" t="s">
        <v>220</v>
      </c>
    </row>
    <row r="30" spans="1:4" x14ac:dyDescent="0.3">
      <c r="A30" s="17" t="s">
        <v>48</v>
      </c>
      <c r="B30" s="18" t="s">
        <v>35</v>
      </c>
      <c r="C30" s="31">
        <v>0.17247386759581801</v>
      </c>
      <c r="D30" s="16" t="s">
        <v>235</v>
      </c>
    </row>
    <row r="31" spans="1:4" x14ac:dyDescent="0.3">
      <c r="B31" s="18" t="s">
        <v>36</v>
      </c>
      <c r="C31" s="31">
        <v>0.219512195121951</v>
      </c>
      <c r="D31" s="16" t="s">
        <v>237</v>
      </c>
    </row>
    <row r="32" spans="1:4" x14ac:dyDescent="0.3">
      <c r="B32" s="18" t="s">
        <v>37</v>
      </c>
      <c r="C32" s="31">
        <v>0.31358885017421601</v>
      </c>
      <c r="D32" s="16" t="s">
        <v>238</v>
      </c>
    </row>
    <row r="33" spans="1:4" ht="15" thickBot="1" x14ac:dyDescent="0.35">
      <c r="A33" s="41" t="s">
        <v>13</v>
      </c>
      <c r="B33" s="18" t="s">
        <v>38</v>
      </c>
      <c r="C33" s="31">
        <v>0.174216027874564</v>
      </c>
      <c r="D33" s="16" t="s">
        <v>240</v>
      </c>
    </row>
    <row r="34" spans="1:4" ht="15" thickBot="1" x14ac:dyDescent="0.35">
      <c r="A34" s="10" t="s">
        <v>0</v>
      </c>
      <c r="B34" s="18" t="s">
        <v>37</v>
      </c>
      <c r="C34" s="31">
        <v>0.40125391849529701</v>
      </c>
      <c r="D34" s="16" t="s">
        <v>311</v>
      </c>
    </row>
    <row r="35" spans="1:4" x14ac:dyDescent="0.3">
      <c r="A35" s="17" t="s">
        <v>13</v>
      </c>
      <c r="C35">
        <f>MIN(C25:C34)</f>
        <v>0.13240418118466801</v>
      </c>
    </row>
    <row r="36" spans="1:4" x14ac:dyDescent="0.3">
      <c r="A36" s="17" t="s">
        <v>13</v>
      </c>
    </row>
    <row r="37" spans="1:4" ht="15" thickBot="1" x14ac:dyDescent="0.35">
      <c r="A37" s="17" t="s">
        <v>13</v>
      </c>
    </row>
    <row r="38" spans="1:4" ht="15" thickBot="1" x14ac:dyDescent="0.35">
      <c r="A38" s="17" t="s">
        <v>13</v>
      </c>
      <c r="B38" s="11" t="s">
        <v>1</v>
      </c>
      <c r="C38" s="38" t="s">
        <v>2</v>
      </c>
      <c r="D38" s="9" t="s">
        <v>8</v>
      </c>
    </row>
    <row r="39" spans="1:4" x14ac:dyDescent="0.3">
      <c r="A39" s="17" t="s">
        <v>13</v>
      </c>
      <c r="B39" s="18" t="s">
        <v>32</v>
      </c>
      <c r="C39" s="31">
        <v>0.19860627177700299</v>
      </c>
      <c r="D39" s="16" t="s">
        <v>151</v>
      </c>
    </row>
    <row r="40" spans="1:4" x14ac:dyDescent="0.3">
      <c r="A40" s="17" t="s">
        <v>13</v>
      </c>
      <c r="B40" s="18" t="s">
        <v>33</v>
      </c>
      <c r="C40" s="31">
        <v>0.13240418118466801</v>
      </c>
      <c r="D40" s="16" t="s">
        <v>182</v>
      </c>
    </row>
    <row r="41" spans="1:4" x14ac:dyDescent="0.3">
      <c r="A41" s="17" t="s">
        <v>13</v>
      </c>
      <c r="B41" s="18" t="s">
        <v>34</v>
      </c>
      <c r="C41" s="31">
        <v>0.19337979094076599</v>
      </c>
      <c r="D41" s="16" t="s">
        <v>207</v>
      </c>
    </row>
    <row r="42" spans="1:4" x14ac:dyDescent="0.3">
      <c r="B42" s="18" t="s">
        <v>35</v>
      </c>
      <c r="C42" s="31">
        <v>0.17247386759581801</v>
      </c>
      <c r="D42" s="16" t="s">
        <v>235</v>
      </c>
    </row>
    <row r="43" spans="1:4" x14ac:dyDescent="0.3">
      <c r="B43" s="18" t="s">
        <v>36</v>
      </c>
      <c r="C43" s="31">
        <v>0.219512195121951</v>
      </c>
      <c r="D43" s="16" t="s">
        <v>237</v>
      </c>
    </row>
    <row r="44" spans="1:4" ht="15" thickBot="1" x14ac:dyDescent="0.35">
      <c r="A44" s="41" t="s">
        <v>14</v>
      </c>
      <c r="B44" s="18" t="s">
        <v>37</v>
      </c>
      <c r="C44" s="31">
        <v>0.31358885017421601</v>
      </c>
      <c r="D44" s="16" t="s">
        <v>238</v>
      </c>
    </row>
    <row r="45" spans="1:4" ht="15" thickBot="1" x14ac:dyDescent="0.35">
      <c r="A45" s="10" t="s">
        <v>0</v>
      </c>
      <c r="B45" s="18" t="s">
        <v>38</v>
      </c>
      <c r="C45" s="31">
        <v>0.174216027874564</v>
      </c>
      <c r="D45" s="16" t="s">
        <v>240</v>
      </c>
    </row>
    <row r="46" spans="1:4" x14ac:dyDescent="0.3">
      <c r="A46" s="17" t="s">
        <v>14</v>
      </c>
      <c r="C46">
        <f>MIN(C39:C45)</f>
        <v>0.13240418118466801</v>
      </c>
    </row>
    <row r="47" spans="1:4" x14ac:dyDescent="0.3">
      <c r="A47" s="17" t="s">
        <v>14</v>
      </c>
    </row>
    <row r="48" spans="1:4" ht="15" thickBot="1" x14ac:dyDescent="0.35">
      <c r="A48" s="17" t="s">
        <v>14</v>
      </c>
    </row>
    <row r="49" spans="1:4" ht="15" thickBot="1" x14ac:dyDescent="0.35">
      <c r="A49" s="17" t="s">
        <v>14</v>
      </c>
      <c r="B49" s="11" t="s">
        <v>1</v>
      </c>
      <c r="C49" s="38" t="s">
        <v>2</v>
      </c>
      <c r="D49" s="9" t="s">
        <v>8</v>
      </c>
    </row>
    <row r="50" spans="1:4" x14ac:dyDescent="0.3">
      <c r="A50" s="17" t="s">
        <v>14</v>
      </c>
      <c r="B50" s="18" t="s">
        <v>29</v>
      </c>
      <c r="C50" s="31">
        <v>0.16396761133603199</v>
      </c>
      <c r="D50" s="16" t="s">
        <v>107</v>
      </c>
    </row>
    <row r="51" spans="1:4" x14ac:dyDescent="0.3">
      <c r="A51" s="17" t="s">
        <v>14</v>
      </c>
      <c r="B51" s="18" t="s">
        <v>32</v>
      </c>
      <c r="C51" s="31">
        <v>0.34817813765182098</v>
      </c>
      <c r="D51" s="16" t="s">
        <v>178</v>
      </c>
    </row>
    <row r="52" spans="1:4" x14ac:dyDescent="0.3">
      <c r="A52" s="17" t="s">
        <v>14</v>
      </c>
      <c r="B52" s="18" t="s">
        <v>33</v>
      </c>
      <c r="C52" s="31">
        <v>0.17206477732793499</v>
      </c>
      <c r="D52" s="16" t="s">
        <v>200</v>
      </c>
    </row>
    <row r="53" spans="1:4" x14ac:dyDescent="0.3">
      <c r="A53" s="17" t="s">
        <v>14</v>
      </c>
      <c r="B53" s="18" t="s">
        <v>34</v>
      </c>
      <c r="C53" s="31">
        <v>0.248987854251012</v>
      </c>
      <c r="D53" s="16" t="s">
        <v>231</v>
      </c>
    </row>
    <row r="54" spans="1:4" x14ac:dyDescent="0.3">
      <c r="A54" s="17" t="s">
        <v>14</v>
      </c>
      <c r="B54" s="18" t="s">
        <v>35</v>
      </c>
      <c r="C54" s="31">
        <v>0.25910931174089002</v>
      </c>
      <c r="D54" s="16" t="s">
        <v>295</v>
      </c>
    </row>
    <row r="55" spans="1:4" x14ac:dyDescent="0.3">
      <c r="A55" s="17" t="s">
        <v>75</v>
      </c>
      <c r="B55" s="18" t="s">
        <v>36</v>
      </c>
      <c r="C55" s="31">
        <v>0.18218623481781299</v>
      </c>
      <c r="D55" s="16" t="s">
        <v>308</v>
      </c>
    </row>
    <row r="56" spans="1:4" x14ac:dyDescent="0.3">
      <c r="A56" s="17" t="s">
        <v>76</v>
      </c>
      <c r="B56" s="18" t="s">
        <v>37</v>
      </c>
      <c r="C56" s="31">
        <v>0.41902834008097101</v>
      </c>
      <c r="D56" s="16" t="s">
        <v>325</v>
      </c>
    </row>
    <row r="57" spans="1:4" x14ac:dyDescent="0.3">
      <c r="B57" s="18" t="s">
        <v>39</v>
      </c>
      <c r="C57" s="31">
        <v>0.21457489878542499</v>
      </c>
      <c r="D57" s="16" t="s">
        <v>339</v>
      </c>
    </row>
    <row r="58" spans="1:4" x14ac:dyDescent="0.3">
      <c r="B58" s="18" t="s">
        <v>58</v>
      </c>
      <c r="C58" s="31">
        <v>0.155870445344129</v>
      </c>
      <c r="D58" s="16" t="s">
        <v>371</v>
      </c>
    </row>
    <row r="59" spans="1:4" ht="15" thickBot="1" x14ac:dyDescent="0.35">
      <c r="A59" s="41" t="s">
        <v>441</v>
      </c>
      <c r="B59" s="18" t="s">
        <v>37</v>
      </c>
      <c r="C59" s="31">
        <v>0.44767441860465101</v>
      </c>
      <c r="D59" s="16" t="s">
        <v>372</v>
      </c>
    </row>
    <row r="60" spans="1:4" ht="15" thickBot="1" x14ac:dyDescent="0.35">
      <c r="A60" s="10" t="s">
        <v>0</v>
      </c>
      <c r="B60" s="18" t="s">
        <v>32</v>
      </c>
      <c r="C60" s="31">
        <v>0.37198067632850201</v>
      </c>
      <c r="D60" s="16" t="s">
        <v>374</v>
      </c>
    </row>
    <row r="61" spans="1:4" x14ac:dyDescent="0.3">
      <c r="A61" s="17" t="s">
        <v>42</v>
      </c>
      <c r="C61">
        <f>MIN(C50:C60)</f>
        <v>0.155870445344129</v>
      </c>
    </row>
    <row r="62" spans="1:4" x14ac:dyDescent="0.3">
      <c r="A62" s="17" t="s">
        <v>48</v>
      </c>
    </row>
    <row r="63" spans="1:4" ht="15" thickBot="1" x14ac:dyDescent="0.35">
      <c r="A63" s="17" t="s">
        <v>42</v>
      </c>
    </row>
    <row r="64" spans="1:4" ht="15" thickBot="1" x14ac:dyDescent="0.35">
      <c r="A64" s="17" t="s">
        <v>48</v>
      </c>
      <c r="B64" s="11" t="s">
        <v>1</v>
      </c>
      <c r="C64" s="38" t="s">
        <v>2</v>
      </c>
      <c r="D64" s="9" t="s">
        <v>8</v>
      </c>
    </row>
    <row r="65" spans="1:4" x14ac:dyDescent="0.3">
      <c r="A65" s="17" t="s">
        <v>42</v>
      </c>
      <c r="B65" s="18" t="s">
        <v>31</v>
      </c>
      <c r="C65" s="31">
        <v>0.170575692963752</v>
      </c>
      <c r="D65" s="16" t="s">
        <v>144</v>
      </c>
    </row>
    <row r="66" spans="1:4" x14ac:dyDescent="0.3">
      <c r="A66" s="17" t="s">
        <v>42</v>
      </c>
      <c r="B66" s="18" t="s">
        <v>32</v>
      </c>
      <c r="C66" s="31">
        <v>0.31661442006269502</v>
      </c>
      <c r="D66" s="16" t="s">
        <v>163</v>
      </c>
    </row>
    <row r="67" spans="1:4" x14ac:dyDescent="0.3">
      <c r="A67" s="17" t="s">
        <v>42</v>
      </c>
      <c r="B67" s="18" t="s">
        <v>32</v>
      </c>
      <c r="C67" s="31">
        <v>0.26439232409381602</v>
      </c>
      <c r="D67" s="16" t="s">
        <v>179</v>
      </c>
    </row>
    <row r="68" spans="1:4" x14ac:dyDescent="0.3">
      <c r="A68" s="17" t="s">
        <v>42</v>
      </c>
      <c r="B68" s="18" t="s">
        <v>34</v>
      </c>
      <c r="C68" s="31">
        <v>0.25078369905956099</v>
      </c>
      <c r="D68" s="16" t="s">
        <v>220</v>
      </c>
    </row>
    <row r="69" spans="1:4" x14ac:dyDescent="0.3">
      <c r="A69" s="17" t="s">
        <v>48</v>
      </c>
      <c r="B69" s="18" t="s">
        <v>34</v>
      </c>
      <c r="C69" s="31">
        <v>0.181236673773987</v>
      </c>
      <c r="D69" s="16" t="s">
        <v>233</v>
      </c>
    </row>
    <row r="70" spans="1:4" x14ac:dyDescent="0.3">
      <c r="A70" s="17" t="s">
        <v>42</v>
      </c>
      <c r="B70" s="18" t="s">
        <v>17</v>
      </c>
      <c r="C70" s="31">
        <v>0.18976545842217399</v>
      </c>
      <c r="D70" s="16" t="s">
        <v>271</v>
      </c>
    </row>
    <row r="71" spans="1:4" x14ac:dyDescent="0.3">
      <c r="A71" s="17" t="s">
        <v>42</v>
      </c>
      <c r="B71" s="18" t="s">
        <v>35</v>
      </c>
      <c r="C71" s="31">
        <v>0.181236673773987</v>
      </c>
      <c r="D71" s="16" t="s">
        <v>296</v>
      </c>
    </row>
    <row r="72" spans="1:4" x14ac:dyDescent="0.3">
      <c r="B72" s="18" t="s">
        <v>36</v>
      </c>
      <c r="C72" s="31">
        <v>0.31130063965884802</v>
      </c>
      <c r="D72" s="16" t="s">
        <v>310</v>
      </c>
    </row>
    <row r="73" spans="1:4" x14ac:dyDescent="0.3">
      <c r="B73" s="18" t="s">
        <v>37</v>
      </c>
      <c r="C73" s="31">
        <v>0.40125391849529701</v>
      </c>
      <c r="D73" s="16" t="s">
        <v>311</v>
      </c>
    </row>
    <row r="74" spans="1:4" ht="15" thickBot="1" x14ac:dyDescent="0.35">
      <c r="A74" s="41" t="s">
        <v>16</v>
      </c>
      <c r="B74" s="18" t="s">
        <v>37</v>
      </c>
      <c r="C74" s="31">
        <v>0.30703624733475399</v>
      </c>
      <c r="D74" s="16" t="s">
        <v>328</v>
      </c>
    </row>
    <row r="75" spans="1:4" ht="15" thickBot="1" x14ac:dyDescent="0.35">
      <c r="A75" s="10" t="s">
        <v>0</v>
      </c>
      <c r="B75" s="18" t="s">
        <v>38</v>
      </c>
      <c r="C75" s="31">
        <v>0.170575692963752</v>
      </c>
      <c r="D75" s="16" t="s">
        <v>335</v>
      </c>
    </row>
    <row r="76" spans="1:4" x14ac:dyDescent="0.3">
      <c r="A76" s="17" t="s">
        <v>35</v>
      </c>
      <c r="C76">
        <f>MIN(C65:C75)</f>
        <v>0.170575692963752</v>
      </c>
    </row>
    <row r="77" spans="1:4" x14ac:dyDescent="0.3">
      <c r="A77" s="17" t="s">
        <v>35</v>
      </c>
    </row>
    <row r="78" spans="1:4" ht="15" thickBot="1" x14ac:dyDescent="0.35">
      <c r="A78" s="17" t="s">
        <v>35</v>
      </c>
    </row>
    <row r="79" spans="1:4" ht="15" thickBot="1" x14ac:dyDescent="0.35">
      <c r="A79" s="17" t="s">
        <v>35</v>
      </c>
      <c r="B79" s="11" t="s">
        <v>1</v>
      </c>
      <c r="C79" s="38" t="s">
        <v>2</v>
      </c>
      <c r="D79" s="9" t="s">
        <v>8</v>
      </c>
    </row>
    <row r="80" spans="1:4" x14ac:dyDescent="0.3">
      <c r="A80" s="17" t="s">
        <v>35</v>
      </c>
      <c r="B80" s="18" t="s">
        <v>29</v>
      </c>
      <c r="C80" s="31">
        <v>0.12757201646090499</v>
      </c>
      <c r="D80" s="16" t="s">
        <v>95</v>
      </c>
    </row>
    <row r="81" spans="1:4" x14ac:dyDescent="0.3">
      <c r="A81" s="17" t="s">
        <v>35</v>
      </c>
      <c r="B81" s="18" t="s">
        <v>30</v>
      </c>
      <c r="C81" s="31">
        <v>0.13580246913580199</v>
      </c>
      <c r="D81" s="16" t="s">
        <v>117</v>
      </c>
    </row>
    <row r="82" spans="1:4" x14ac:dyDescent="0.3">
      <c r="A82" s="17" t="s">
        <v>35</v>
      </c>
      <c r="B82" s="18" t="s">
        <v>31</v>
      </c>
      <c r="C82" s="31">
        <v>0.13786008230452601</v>
      </c>
      <c r="D82" s="16" t="s">
        <v>132</v>
      </c>
    </row>
    <row r="83" spans="1:4" x14ac:dyDescent="0.3">
      <c r="A83" s="17" t="s">
        <v>35</v>
      </c>
      <c r="B83" s="18" t="s">
        <v>32</v>
      </c>
      <c r="C83" s="31">
        <v>0.27366255144032903</v>
      </c>
      <c r="D83" s="16" t="s">
        <v>160</v>
      </c>
    </row>
    <row r="84" spans="1:4" x14ac:dyDescent="0.3">
      <c r="A84" s="17" t="s">
        <v>35</v>
      </c>
      <c r="B84" s="18" t="s">
        <v>33</v>
      </c>
      <c r="C84" s="31">
        <v>0.18209876543209799</v>
      </c>
      <c r="D84" s="16" t="s">
        <v>188</v>
      </c>
    </row>
    <row r="85" spans="1:4" x14ac:dyDescent="0.3">
      <c r="A85" s="17" t="s">
        <v>35</v>
      </c>
      <c r="B85" s="18" t="s">
        <v>34</v>
      </c>
      <c r="C85" s="31">
        <v>0.24794238683127501</v>
      </c>
      <c r="D85" s="16" t="s">
        <v>216</v>
      </c>
    </row>
    <row r="86" spans="1:4" x14ac:dyDescent="0.3">
      <c r="A86" s="17" t="s">
        <v>35</v>
      </c>
      <c r="B86" s="18" t="s">
        <v>13</v>
      </c>
      <c r="C86" s="31">
        <v>0.101851851851851</v>
      </c>
      <c r="D86" s="16" t="s">
        <v>236</v>
      </c>
    </row>
    <row r="87" spans="1:4" x14ac:dyDescent="0.3">
      <c r="A87" s="17" t="s">
        <v>35</v>
      </c>
      <c r="B87" s="18" t="s">
        <v>41</v>
      </c>
      <c r="C87" s="31">
        <v>0.10802469135802401</v>
      </c>
      <c r="D87" s="16" t="s">
        <v>243</v>
      </c>
    </row>
    <row r="88" spans="1:4" x14ac:dyDescent="0.3">
      <c r="A88" s="17" t="s">
        <v>35</v>
      </c>
      <c r="B88" s="18" t="s">
        <v>45</v>
      </c>
      <c r="C88" s="31">
        <v>0.110082304526748</v>
      </c>
      <c r="D88" s="16" t="s">
        <v>252</v>
      </c>
    </row>
    <row r="89" spans="1:4" x14ac:dyDescent="0.3">
      <c r="A89" s="17" t="s">
        <v>35</v>
      </c>
      <c r="B89" s="18" t="s">
        <v>17</v>
      </c>
      <c r="C89" s="31">
        <v>0.13580246913580199</v>
      </c>
      <c r="D89" s="16" t="s">
        <v>259</v>
      </c>
    </row>
    <row r="90" spans="1:4" x14ac:dyDescent="0.3">
      <c r="A90" s="17" t="s">
        <v>35</v>
      </c>
      <c r="B90" s="18" t="s">
        <v>47</v>
      </c>
      <c r="C90" s="31">
        <v>0.117283950617283</v>
      </c>
      <c r="D90" s="16" t="s">
        <v>277</v>
      </c>
    </row>
    <row r="91" spans="1:4" x14ac:dyDescent="0.3">
      <c r="A91" s="17" t="s">
        <v>35</v>
      </c>
      <c r="B91" s="18" t="s">
        <v>36</v>
      </c>
      <c r="C91" s="31">
        <v>0.23765432098765399</v>
      </c>
      <c r="D91" s="16" t="s">
        <v>281</v>
      </c>
    </row>
    <row r="92" spans="1:4" x14ac:dyDescent="0.3">
      <c r="A92" s="17" t="s">
        <v>35</v>
      </c>
      <c r="B92" s="18" t="s">
        <v>50</v>
      </c>
      <c r="C92" s="31">
        <v>0.114197530864197</v>
      </c>
      <c r="D92" s="16" t="s">
        <v>284</v>
      </c>
    </row>
    <row r="93" spans="1:4" x14ac:dyDescent="0.3">
      <c r="A93" s="17" t="s">
        <v>35</v>
      </c>
      <c r="B93" s="18" t="s">
        <v>37</v>
      </c>
      <c r="C93" s="31">
        <v>0.37037037037037002</v>
      </c>
      <c r="D93" s="16" t="s">
        <v>286</v>
      </c>
    </row>
    <row r="94" spans="1:4" x14ac:dyDescent="0.3">
      <c r="A94" s="17" t="s">
        <v>35</v>
      </c>
      <c r="B94" s="18" t="s">
        <v>38</v>
      </c>
      <c r="C94" s="31">
        <v>0.18312757201645999</v>
      </c>
      <c r="D94" s="16" t="s">
        <v>288</v>
      </c>
    </row>
    <row r="95" spans="1:4" x14ac:dyDescent="0.3">
      <c r="A95" s="17" t="s">
        <v>35</v>
      </c>
      <c r="B95" s="18" t="s">
        <v>39</v>
      </c>
      <c r="C95" s="31">
        <v>0.16975308641975301</v>
      </c>
      <c r="D95" s="16" t="s">
        <v>291</v>
      </c>
    </row>
    <row r="96" spans="1:4" x14ac:dyDescent="0.3">
      <c r="A96" s="17" t="s">
        <v>35</v>
      </c>
      <c r="B96" s="18" t="s">
        <v>40</v>
      </c>
      <c r="C96" s="31">
        <v>0.102880658436214</v>
      </c>
      <c r="D96" s="16" t="s">
        <v>293</v>
      </c>
    </row>
    <row r="97" spans="1:4" x14ac:dyDescent="0.3">
      <c r="A97" s="17" t="s">
        <v>13</v>
      </c>
      <c r="B97" s="18" t="s">
        <v>14</v>
      </c>
      <c r="C97" s="31">
        <v>0.131687242798353</v>
      </c>
      <c r="D97" s="16" t="s">
        <v>294</v>
      </c>
    </row>
    <row r="98" spans="1:4" x14ac:dyDescent="0.3">
      <c r="A98" s="17" t="s">
        <v>13</v>
      </c>
      <c r="B98" s="18" t="s">
        <v>58</v>
      </c>
      <c r="C98" s="31">
        <v>0.121399176954732</v>
      </c>
      <c r="D98" s="16" t="s">
        <v>357</v>
      </c>
    </row>
    <row r="99" spans="1:4" x14ac:dyDescent="0.3">
      <c r="A99" s="17" t="s">
        <v>13</v>
      </c>
      <c r="B99" s="18" t="s">
        <v>68</v>
      </c>
      <c r="C99" s="31">
        <v>0.10802469135802401</v>
      </c>
      <c r="D99" s="16" t="s">
        <v>379</v>
      </c>
    </row>
    <row r="100" spans="1:4" x14ac:dyDescent="0.3">
      <c r="A100" s="17" t="s">
        <v>13</v>
      </c>
      <c r="B100" s="18" t="s">
        <v>70</v>
      </c>
      <c r="C100" s="31">
        <v>0.100823045267489</v>
      </c>
      <c r="D100" s="16" t="s">
        <v>390</v>
      </c>
    </row>
    <row r="101" spans="1:4" x14ac:dyDescent="0.3">
      <c r="A101" s="17" t="s">
        <v>13</v>
      </c>
      <c r="B101" s="18" t="s">
        <v>32</v>
      </c>
      <c r="C101" s="31">
        <v>0.19860627177700299</v>
      </c>
      <c r="D101" s="16" t="s">
        <v>151</v>
      </c>
    </row>
    <row r="102" spans="1:4" x14ac:dyDescent="0.3">
      <c r="A102" s="17" t="s">
        <v>13</v>
      </c>
      <c r="B102" s="18" t="s">
        <v>33</v>
      </c>
      <c r="C102" s="31">
        <v>0.13240418118466801</v>
      </c>
      <c r="D102" s="16" t="s">
        <v>182</v>
      </c>
    </row>
    <row r="103" spans="1:4" x14ac:dyDescent="0.3">
      <c r="A103" s="17" t="s">
        <v>13</v>
      </c>
      <c r="B103" s="18" t="s">
        <v>34</v>
      </c>
      <c r="C103" s="31">
        <v>0.19337979094076599</v>
      </c>
      <c r="D103" s="16" t="s">
        <v>207</v>
      </c>
    </row>
    <row r="104" spans="1:4" x14ac:dyDescent="0.3">
      <c r="B104" s="18" t="s">
        <v>35</v>
      </c>
      <c r="C104" s="31">
        <v>0.17247386759581801</v>
      </c>
      <c r="D104" s="16" t="s">
        <v>235</v>
      </c>
    </row>
    <row r="105" spans="1:4" x14ac:dyDescent="0.3">
      <c r="B105" s="18" t="s">
        <v>36</v>
      </c>
      <c r="C105" s="31">
        <v>0.219512195121951</v>
      </c>
      <c r="D105" s="16" t="s">
        <v>237</v>
      </c>
    </row>
    <row r="106" spans="1:4" ht="15" thickBot="1" x14ac:dyDescent="0.35">
      <c r="A106" s="41" t="s">
        <v>17</v>
      </c>
      <c r="B106" s="18" t="s">
        <v>37</v>
      </c>
      <c r="C106" s="31">
        <v>0.31358885017421601</v>
      </c>
      <c r="D106" s="16" t="s">
        <v>238</v>
      </c>
    </row>
    <row r="107" spans="1:4" ht="15" thickBot="1" x14ac:dyDescent="0.35">
      <c r="A107" s="10" t="s">
        <v>0</v>
      </c>
      <c r="B107" s="18" t="s">
        <v>38</v>
      </c>
      <c r="C107" s="31">
        <v>0.174216027874564</v>
      </c>
      <c r="D107" s="16" t="s">
        <v>240</v>
      </c>
    </row>
    <row r="108" spans="1:4" x14ac:dyDescent="0.3">
      <c r="A108" s="17" t="s">
        <v>17</v>
      </c>
      <c r="C108">
        <f>MIN(C80:C107)</f>
        <v>0.100823045267489</v>
      </c>
    </row>
    <row r="109" spans="1:4" x14ac:dyDescent="0.3">
      <c r="A109" s="17" t="s">
        <v>17</v>
      </c>
    </row>
    <row r="110" spans="1:4" ht="15" thickBot="1" x14ac:dyDescent="0.35">
      <c r="A110" s="17" t="s">
        <v>17</v>
      </c>
    </row>
    <row r="111" spans="1:4" ht="15" thickBot="1" x14ac:dyDescent="0.35">
      <c r="A111" s="17" t="s">
        <v>17</v>
      </c>
      <c r="B111" s="11" t="s">
        <v>1</v>
      </c>
      <c r="C111" s="38" t="s">
        <v>2</v>
      </c>
      <c r="D111" s="9" t="s">
        <v>8</v>
      </c>
    </row>
    <row r="112" spans="1:4" x14ac:dyDescent="0.3">
      <c r="A112" s="17" t="s">
        <v>17</v>
      </c>
      <c r="B112" s="18" t="s">
        <v>29</v>
      </c>
      <c r="C112" s="31">
        <v>0.12411705348133199</v>
      </c>
      <c r="D112" s="16" t="s">
        <v>92</v>
      </c>
    </row>
    <row r="113" spans="1:4" x14ac:dyDescent="0.3">
      <c r="A113" s="17" t="s">
        <v>17</v>
      </c>
      <c r="B113" s="18" t="s">
        <v>31</v>
      </c>
      <c r="C113" s="31">
        <v>0.13218970736629601</v>
      </c>
      <c r="D113" s="16" t="s">
        <v>130</v>
      </c>
    </row>
    <row r="114" spans="1:4" x14ac:dyDescent="0.3">
      <c r="A114" s="17" t="s">
        <v>17</v>
      </c>
      <c r="B114" s="18" t="s">
        <v>32</v>
      </c>
      <c r="C114" s="31">
        <v>0.200807265388496</v>
      </c>
      <c r="D114" s="16" t="s">
        <v>156</v>
      </c>
    </row>
    <row r="115" spans="1:4" x14ac:dyDescent="0.3">
      <c r="A115" s="17" t="s">
        <v>17</v>
      </c>
      <c r="B115" s="18" t="s">
        <v>33</v>
      </c>
      <c r="C115" s="31">
        <v>0.108980827447023</v>
      </c>
      <c r="D115" s="16" t="s">
        <v>186</v>
      </c>
    </row>
    <row r="116" spans="1:4" x14ac:dyDescent="0.3">
      <c r="A116" s="17" t="s">
        <v>17</v>
      </c>
      <c r="B116" s="18" t="s">
        <v>34</v>
      </c>
      <c r="C116" s="31">
        <v>0.17759838546922299</v>
      </c>
      <c r="D116" s="16" t="s">
        <v>211</v>
      </c>
    </row>
    <row r="117" spans="1:4" x14ac:dyDescent="0.3">
      <c r="A117" s="17" t="s">
        <v>17</v>
      </c>
      <c r="B117" s="18" t="s">
        <v>35</v>
      </c>
      <c r="C117" s="31">
        <v>0.13319878910191699</v>
      </c>
      <c r="D117" s="16" t="s">
        <v>258</v>
      </c>
    </row>
    <row r="118" spans="1:4" x14ac:dyDescent="0.3">
      <c r="A118" s="17" t="s">
        <v>17</v>
      </c>
      <c r="B118" s="18" t="s">
        <v>36</v>
      </c>
      <c r="C118" s="31">
        <v>0.19273461150353099</v>
      </c>
      <c r="D118" s="16" t="s">
        <v>260</v>
      </c>
    </row>
    <row r="119" spans="1:4" x14ac:dyDescent="0.3">
      <c r="B119" s="18" t="s">
        <v>37</v>
      </c>
      <c r="C119" s="31">
        <v>0.23511604439959599</v>
      </c>
      <c r="D119" s="16" t="s">
        <v>263</v>
      </c>
    </row>
    <row r="120" spans="1:4" x14ac:dyDescent="0.3">
      <c r="B120" s="18" t="s">
        <v>38</v>
      </c>
      <c r="C120" s="31">
        <v>0.215943491422805</v>
      </c>
      <c r="D120" s="16" t="s">
        <v>265</v>
      </c>
    </row>
    <row r="121" spans="1:4" ht="15" thickBot="1" x14ac:dyDescent="0.35">
      <c r="A121" s="41" t="s">
        <v>18</v>
      </c>
      <c r="B121" s="18" t="s">
        <v>39</v>
      </c>
      <c r="C121" s="31">
        <v>0.112008072653884</v>
      </c>
      <c r="D121" s="16" t="s">
        <v>267</v>
      </c>
    </row>
    <row r="122" spans="1:4" ht="15" thickBot="1" x14ac:dyDescent="0.35">
      <c r="A122" s="10" t="s">
        <v>0</v>
      </c>
      <c r="B122" s="18" t="s">
        <v>40</v>
      </c>
      <c r="C122" s="31">
        <v>0.106962663975782</v>
      </c>
      <c r="D122" s="16" t="s">
        <v>269</v>
      </c>
    </row>
    <row r="123" spans="1:4" x14ac:dyDescent="0.3">
      <c r="A123" s="17" t="s">
        <v>30</v>
      </c>
      <c r="C123">
        <f>MIN(C112:C122)</f>
        <v>0.106962663975782</v>
      </c>
    </row>
    <row r="124" spans="1:4" x14ac:dyDescent="0.3">
      <c r="A124" s="17" t="s">
        <v>30</v>
      </c>
    </row>
    <row r="125" spans="1:4" ht="15" thickBot="1" x14ac:dyDescent="0.35">
      <c r="A125" s="17" t="s">
        <v>30</v>
      </c>
    </row>
    <row r="126" spans="1:4" ht="15" thickBot="1" x14ac:dyDescent="0.35">
      <c r="A126" s="17" t="s">
        <v>30</v>
      </c>
      <c r="B126" s="11" t="s">
        <v>1</v>
      </c>
      <c r="C126" s="38" t="s">
        <v>2</v>
      </c>
      <c r="D126" s="9" t="s">
        <v>8</v>
      </c>
    </row>
    <row r="127" spans="1:4" x14ac:dyDescent="0.3">
      <c r="A127" s="17" t="s">
        <v>30</v>
      </c>
      <c r="B127" s="18" t="s">
        <v>29</v>
      </c>
      <c r="C127" s="31">
        <v>0.14738805970149199</v>
      </c>
      <c r="D127" s="16" t="s">
        <v>83</v>
      </c>
    </row>
    <row r="128" spans="1:4" x14ac:dyDescent="0.3">
      <c r="A128" s="17" t="s">
        <v>30</v>
      </c>
      <c r="B128" s="18" t="s">
        <v>32</v>
      </c>
      <c r="C128" s="31">
        <v>0.296641791044776</v>
      </c>
      <c r="D128" s="16" t="s">
        <v>109</v>
      </c>
    </row>
    <row r="129" spans="1:4" x14ac:dyDescent="0.3">
      <c r="A129" s="17" t="s">
        <v>30</v>
      </c>
      <c r="B129" s="18" t="s">
        <v>33</v>
      </c>
      <c r="C129" s="31">
        <v>0.23320895522387999</v>
      </c>
      <c r="D129" s="16" t="s">
        <v>110</v>
      </c>
    </row>
    <row r="130" spans="1:4" x14ac:dyDescent="0.3">
      <c r="A130" s="17" t="s">
        <v>30</v>
      </c>
      <c r="B130" s="18" t="s">
        <v>34</v>
      </c>
      <c r="C130" s="31">
        <v>0.25186567164179102</v>
      </c>
      <c r="D130" s="16" t="s">
        <v>112</v>
      </c>
    </row>
    <row r="131" spans="1:4" x14ac:dyDescent="0.3">
      <c r="A131" s="17" t="s">
        <v>30</v>
      </c>
      <c r="B131" s="18" t="s">
        <v>41</v>
      </c>
      <c r="C131" s="31">
        <v>0.15671641791044699</v>
      </c>
      <c r="D131" s="16" t="s">
        <v>114</v>
      </c>
    </row>
    <row r="132" spans="1:4" x14ac:dyDescent="0.3">
      <c r="A132" s="17" t="s">
        <v>30</v>
      </c>
      <c r="B132" s="18" t="s">
        <v>17</v>
      </c>
      <c r="C132" s="31">
        <v>0.16044776119402901</v>
      </c>
      <c r="D132" s="16" t="s">
        <v>116</v>
      </c>
    </row>
    <row r="133" spans="1:4" x14ac:dyDescent="0.3">
      <c r="A133" s="17" t="s">
        <v>48</v>
      </c>
      <c r="B133" s="18" t="s">
        <v>35</v>
      </c>
      <c r="C133" s="31">
        <v>0.24626865671641701</v>
      </c>
      <c r="D133" s="16" t="s">
        <v>118</v>
      </c>
    </row>
    <row r="134" spans="1:4" x14ac:dyDescent="0.3">
      <c r="A134" s="17" t="s">
        <v>48</v>
      </c>
      <c r="B134" s="18" t="s">
        <v>36</v>
      </c>
      <c r="C134" s="31">
        <v>0.19776119402985001</v>
      </c>
      <c r="D134" s="16" t="s">
        <v>119</v>
      </c>
    </row>
    <row r="135" spans="1:4" x14ac:dyDescent="0.3">
      <c r="A135" s="17" t="s">
        <v>48</v>
      </c>
      <c r="B135" s="18" t="s">
        <v>37</v>
      </c>
      <c r="C135" s="31">
        <v>0.33022388059701402</v>
      </c>
      <c r="D135" s="16" t="s">
        <v>120</v>
      </c>
    </row>
    <row r="136" spans="1:4" x14ac:dyDescent="0.3">
      <c r="B136" s="18" t="s">
        <v>39</v>
      </c>
      <c r="C136" s="31">
        <v>0.16044776119402901</v>
      </c>
      <c r="D136" s="16" t="s">
        <v>122</v>
      </c>
    </row>
    <row r="137" spans="1:4" x14ac:dyDescent="0.3">
      <c r="B137" s="18" t="s">
        <v>32</v>
      </c>
      <c r="C137" s="31">
        <v>0.31661442006269502</v>
      </c>
      <c r="D137" s="16" t="s">
        <v>163</v>
      </c>
    </row>
    <row r="138" spans="1:4" ht="15" thickBot="1" x14ac:dyDescent="0.35">
      <c r="A138" s="41" t="s">
        <v>19</v>
      </c>
      <c r="B138" s="18" t="s">
        <v>34</v>
      </c>
      <c r="C138" s="31">
        <v>0.25078369905956099</v>
      </c>
      <c r="D138" s="16" t="s">
        <v>220</v>
      </c>
    </row>
    <row r="139" spans="1:4" ht="15" thickBot="1" x14ac:dyDescent="0.35">
      <c r="A139" s="10" t="s">
        <v>0</v>
      </c>
      <c r="B139" s="18" t="s">
        <v>37</v>
      </c>
      <c r="C139" s="31">
        <v>0.40125391849529701</v>
      </c>
      <c r="D139" s="16" t="s">
        <v>311</v>
      </c>
    </row>
    <row r="140" spans="1:4" x14ac:dyDescent="0.3">
      <c r="A140" s="17" t="s">
        <v>38</v>
      </c>
      <c r="C140">
        <f>MIN(C127:C139)</f>
        <v>0.14738805970149199</v>
      </c>
    </row>
    <row r="141" spans="1:4" x14ac:dyDescent="0.3">
      <c r="A141" s="17" t="s">
        <v>38</v>
      </c>
    </row>
    <row r="142" spans="1:4" ht="15" thickBot="1" x14ac:dyDescent="0.35">
      <c r="A142" s="17" t="s">
        <v>51</v>
      </c>
    </row>
    <row r="143" spans="1:4" ht="15" thickBot="1" x14ac:dyDescent="0.35">
      <c r="A143" s="17" t="s">
        <v>38</v>
      </c>
      <c r="B143" s="11" t="s">
        <v>1</v>
      </c>
      <c r="C143" s="38" t="s">
        <v>2</v>
      </c>
      <c r="D143" s="9" t="s">
        <v>8</v>
      </c>
    </row>
    <row r="144" spans="1:4" x14ac:dyDescent="0.3">
      <c r="A144" s="17" t="s">
        <v>38</v>
      </c>
      <c r="B144" s="18" t="s">
        <v>29</v>
      </c>
      <c r="C144" s="31">
        <v>0.117784711388455</v>
      </c>
      <c r="D144" s="16" t="s">
        <v>101</v>
      </c>
    </row>
    <row r="145" spans="1:4" x14ac:dyDescent="0.3">
      <c r="A145" s="17" t="s">
        <v>51</v>
      </c>
      <c r="B145" s="18" t="s">
        <v>31</v>
      </c>
      <c r="C145" s="31">
        <v>0.12870514820592799</v>
      </c>
      <c r="D145" s="16" t="s">
        <v>138</v>
      </c>
    </row>
    <row r="146" spans="1:4" x14ac:dyDescent="0.3">
      <c r="A146" s="17" t="s">
        <v>38</v>
      </c>
      <c r="B146" s="18" t="s">
        <v>32</v>
      </c>
      <c r="C146" s="31">
        <v>0.31070496083550903</v>
      </c>
      <c r="D146" s="16" t="s">
        <v>166</v>
      </c>
    </row>
    <row r="147" spans="1:4" x14ac:dyDescent="0.3">
      <c r="A147" s="17" t="s">
        <v>38</v>
      </c>
      <c r="B147" s="18" t="s">
        <v>32</v>
      </c>
      <c r="C147" s="31">
        <v>0.161466458658346</v>
      </c>
      <c r="D147" s="16" t="s">
        <v>171</v>
      </c>
    </row>
    <row r="148" spans="1:4" x14ac:dyDescent="0.3">
      <c r="A148" s="17" t="s">
        <v>51</v>
      </c>
      <c r="B148" s="18" t="s">
        <v>33</v>
      </c>
      <c r="C148" s="31">
        <v>0.11154446177847099</v>
      </c>
      <c r="D148" s="16" t="s">
        <v>195</v>
      </c>
    </row>
    <row r="149" spans="1:4" x14ac:dyDescent="0.3">
      <c r="A149" s="17" t="s">
        <v>38</v>
      </c>
      <c r="B149" s="18" t="s">
        <v>34</v>
      </c>
      <c r="C149" s="31">
        <v>0.266318537859007</v>
      </c>
      <c r="D149" s="16" t="s">
        <v>222</v>
      </c>
    </row>
    <row r="150" spans="1:4" x14ac:dyDescent="0.3">
      <c r="A150" s="17" t="s">
        <v>51</v>
      </c>
      <c r="B150" s="18" t="s">
        <v>34</v>
      </c>
      <c r="C150" s="31">
        <v>0.20124804992199599</v>
      </c>
      <c r="D150" s="16" t="s">
        <v>227</v>
      </c>
    </row>
    <row r="151" spans="1:4" x14ac:dyDescent="0.3">
      <c r="A151" s="17" t="s">
        <v>38</v>
      </c>
      <c r="B151" s="18" t="s">
        <v>17</v>
      </c>
      <c r="C151" s="31">
        <v>0.166926677067082</v>
      </c>
      <c r="D151" s="16" t="s">
        <v>266</v>
      </c>
    </row>
    <row r="152" spans="1:4" x14ac:dyDescent="0.3">
      <c r="A152" s="17" t="s">
        <v>51</v>
      </c>
      <c r="B152" s="18" t="s">
        <v>35</v>
      </c>
      <c r="C152" s="31">
        <v>0.22454308093994699</v>
      </c>
      <c r="D152" s="16" t="s">
        <v>285</v>
      </c>
    </row>
    <row r="153" spans="1:4" x14ac:dyDescent="0.3">
      <c r="A153" s="17" t="s">
        <v>38</v>
      </c>
      <c r="B153" s="18" t="s">
        <v>35</v>
      </c>
      <c r="C153" s="31">
        <v>0.138845553822152</v>
      </c>
      <c r="D153" s="16" t="s">
        <v>289</v>
      </c>
    </row>
    <row r="154" spans="1:4" x14ac:dyDescent="0.3">
      <c r="A154" s="17" t="s">
        <v>38</v>
      </c>
      <c r="B154" s="18" t="s">
        <v>36</v>
      </c>
      <c r="C154" s="31">
        <v>0.22976501305482999</v>
      </c>
      <c r="D154" s="16" t="s">
        <v>298</v>
      </c>
    </row>
    <row r="155" spans="1:4" x14ac:dyDescent="0.3">
      <c r="B155" s="18" t="s">
        <v>36</v>
      </c>
      <c r="C155" s="31">
        <v>0.21294851794071701</v>
      </c>
      <c r="D155" s="16" t="s">
        <v>302</v>
      </c>
    </row>
    <row r="156" spans="1:4" x14ac:dyDescent="0.3">
      <c r="B156" s="18" t="s">
        <v>37</v>
      </c>
      <c r="C156" s="31">
        <v>0.39425587467362899</v>
      </c>
      <c r="D156" s="16" t="s">
        <v>316</v>
      </c>
    </row>
    <row r="157" spans="1:4" ht="15" thickBot="1" x14ac:dyDescent="0.35">
      <c r="A157" s="41" t="s">
        <v>21</v>
      </c>
      <c r="B157" s="18" t="s">
        <v>37</v>
      </c>
      <c r="C157" s="31">
        <v>0.197347893915756</v>
      </c>
      <c r="D157" s="16" t="s">
        <v>319</v>
      </c>
    </row>
    <row r="158" spans="1:4" ht="15" thickBot="1" x14ac:dyDescent="0.35">
      <c r="A158" s="10" t="s">
        <v>0</v>
      </c>
      <c r="B158" s="18" t="s">
        <v>40</v>
      </c>
      <c r="C158" s="31">
        <v>0.10452418096723801</v>
      </c>
      <c r="D158" s="16" t="s">
        <v>334</v>
      </c>
    </row>
    <row r="159" spans="1:4" x14ac:dyDescent="0.3">
      <c r="A159" s="17" t="s">
        <v>34</v>
      </c>
      <c r="C159">
        <f>MIN(C144:C158)</f>
        <v>0.10452418096723801</v>
      </c>
    </row>
    <row r="160" spans="1:4" x14ac:dyDescent="0.3">
      <c r="A160" s="17" t="s">
        <v>34</v>
      </c>
    </row>
    <row r="161" spans="1:4" ht="15" thickBot="1" x14ac:dyDescent="0.35">
      <c r="A161" s="17" t="s">
        <v>34</v>
      </c>
    </row>
    <row r="162" spans="1:4" ht="15" thickBot="1" x14ac:dyDescent="0.35">
      <c r="A162" s="17" t="s">
        <v>34</v>
      </c>
      <c r="B162" s="11" t="s">
        <v>1</v>
      </c>
      <c r="C162" s="38" t="s">
        <v>2</v>
      </c>
      <c r="D162" s="9" t="s">
        <v>8</v>
      </c>
    </row>
    <row r="163" spans="1:4" x14ac:dyDescent="0.3">
      <c r="A163" s="17" t="s">
        <v>49</v>
      </c>
      <c r="B163" s="18" t="s">
        <v>29</v>
      </c>
      <c r="C163" s="31">
        <v>0.121236777868185</v>
      </c>
      <c r="D163" s="16" t="s">
        <v>91</v>
      </c>
    </row>
    <row r="164" spans="1:4" x14ac:dyDescent="0.3">
      <c r="A164" s="17" t="s">
        <v>34</v>
      </c>
      <c r="B164" s="18" t="s">
        <v>30</v>
      </c>
      <c r="C164" s="31">
        <v>0.109845402766476</v>
      </c>
      <c r="D164" s="16" t="s">
        <v>113</v>
      </c>
    </row>
    <row r="165" spans="1:4" x14ac:dyDescent="0.3">
      <c r="A165" s="17" t="s">
        <v>34</v>
      </c>
      <c r="B165" s="18" t="s">
        <v>31</v>
      </c>
      <c r="C165" s="31">
        <v>0.104149715215622</v>
      </c>
      <c r="D165" s="16" t="s">
        <v>128</v>
      </c>
    </row>
    <row r="166" spans="1:4" x14ac:dyDescent="0.3">
      <c r="A166" s="17" t="s">
        <v>34</v>
      </c>
      <c r="B166" s="18" t="s">
        <v>32</v>
      </c>
      <c r="C166" s="31">
        <v>0.239218877135882</v>
      </c>
      <c r="D166" s="16" t="s">
        <v>149</v>
      </c>
    </row>
    <row r="167" spans="1:4" x14ac:dyDescent="0.3">
      <c r="A167" s="17" t="s">
        <v>34</v>
      </c>
      <c r="B167" s="18" t="s">
        <v>32</v>
      </c>
      <c r="C167" s="31">
        <v>0.36492890995260602</v>
      </c>
      <c r="D167" s="16" t="s">
        <v>164</v>
      </c>
    </row>
    <row r="168" spans="1:4" x14ac:dyDescent="0.3">
      <c r="A168" s="17" t="s">
        <v>34</v>
      </c>
      <c r="B168" s="18" t="s">
        <v>33</v>
      </c>
      <c r="C168" s="31">
        <v>0.13995117982099201</v>
      </c>
      <c r="D168" s="16" t="s">
        <v>181</v>
      </c>
    </row>
    <row r="169" spans="1:4" x14ac:dyDescent="0.3">
      <c r="A169" s="17" t="s">
        <v>34</v>
      </c>
      <c r="B169" s="18" t="s">
        <v>43</v>
      </c>
      <c r="C169" s="31">
        <v>0.10740439381611</v>
      </c>
      <c r="D169" s="16" t="s">
        <v>203</v>
      </c>
    </row>
    <row r="170" spans="1:4" x14ac:dyDescent="0.3">
      <c r="A170" s="17" t="s">
        <v>34</v>
      </c>
      <c r="B170" s="18" t="s">
        <v>17</v>
      </c>
      <c r="C170" s="31">
        <v>0.14320585842148001</v>
      </c>
      <c r="D170" s="16" t="s">
        <v>212</v>
      </c>
    </row>
    <row r="171" spans="1:4" x14ac:dyDescent="0.3">
      <c r="A171" s="17" t="s">
        <v>34</v>
      </c>
      <c r="B171" s="18" t="s">
        <v>35</v>
      </c>
      <c r="C171" s="31">
        <v>0.19609438567941401</v>
      </c>
      <c r="D171" s="16" t="s">
        <v>217</v>
      </c>
    </row>
    <row r="172" spans="1:4" x14ac:dyDescent="0.3">
      <c r="A172" s="17" t="s">
        <v>34</v>
      </c>
      <c r="B172" s="18" t="s">
        <v>36</v>
      </c>
      <c r="C172" s="31">
        <v>0.20260374288038999</v>
      </c>
      <c r="D172" s="16" t="s">
        <v>219</v>
      </c>
    </row>
    <row r="173" spans="1:4" x14ac:dyDescent="0.3">
      <c r="A173" s="17" t="s">
        <v>49</v>
      </c>
      <c r="B173" s="18" t="s">
        <v>37</v>
      </c>
      <c r="C173" s="31">
        <v>0.32139951179820903</v>
      </c>
      <c r="D173" s="16" t="s">
        <v>224</v>
      </c>
    </row>
    <row r="174" spans="1:4" x14ac:dyDescent="0.3">
      <c r="B174" s="18" t="s">
        <v>38</v>
      </c>
      <c r="C174" s="31">
        <v>0.20992676973148899</v>
      </c>
      <c r="D174" s="16" t="s">
        <v>226</v>
      </c>
    </row>
    <row r="175" spans="1:4" x14ac:dyDescent="0.3">
      <c r="B175" s="18" t="s">
        <v>39</v>
      </c>
      <c r="C175" s="31">
        <v>0.14076484947111401</v>
      </c>
      <c r="D175" s="16" t="s">
        <v>229</v>
      </c>
    </row>
    <row r="176" spans="1:4" ht="15" thickBot="1" x14ac:dyDescent="0.35">
      <c r="A176" s="41" t="s">
        <v>22</v>
      </c>
      <c r="B176" s="18" t="s">
        <v>14</v>
      </c>
      <c r="C176" s="31">
        <v>0.10008136696501201</v>
      </c>
      <c r="D176" s="16" t="s">
        <v>232</v>
      </c>
    </row>
    <row r="177" spans="1:4" ht="15" thickBot="1" x14ac:dyDescent="0.35">
      <c r="A177" s="10" t="s">
        <v>0</v>
      </c>
      <c r="B177" s="18" t="s">
        <v>37</v>
      </c>
      <c r="C177" s="31">
        <v>0.38862559241706102</v>
      </c>
      <c r="D177" s="16" t="s">
        <v>313</v>
      </c>
    </row>
    <row r="178" spans="1:4" x14ac:dyDescent="0.3">
      <c r="A178" s="17" t="s">
        <v>35</v>
      </c>
      <c r="C178">
        <f>MIN(C163:C177)</f>
        <v>0.10008136696501201</v>
      </c>
    </row>
    <row r="179" spans="1:4" x14ac:dyDescent="0.3">
      <c r="A179" s="17" t="s">
        <v>35</v>
      </c>
    </row>
    <row r="180" spans="1:4" ht="15" thickBot="1" x14ac:dyDescent="0.35">
      <c r="A180" s="17" t="s">
        <v>35</v>
      </c>
    </row>
    <row r="181" spans="1:4" ht="15" thickBot="1" x14ac:dyDescent="0.35">
      <c r="A181" s="17" t="s">
        <v>35</v>
      </c>
      <c r="B181" s="11" t="s">
        <v>1</v>
      </c>
      <c r="C181" s="38" t="s">
        <v>2</v>
      </c>
      <c r="D181" s="9" t="s">
        <v>8</v>
      </c>
    </row>
    <row r="182" spans="1:4" x14ac:dyDescent="0.3">
      <c r="A182" s="17" t="s">
        <v>35</v>
      </c>
      <c r="B182" s="18" t="s">
        <v>29</v>
      </c>
      <c r="C182" s="31">
        <v>0.12757201646090499</v>
      </c>
      <c r="D182" s="16" t="s">
        <v>95</v>
      </c>
    </row>
    <row r="183" spans="1:4" x14ac:dyDescent="0.3">
      <c r="A183" s="17" t="s">
        <v>54</v>
      </c>
      <c r="B183" s="18" t="s">
        <v>30</v>
      </c>
      <c r="C183" s="31">
        <v>0.13580246913580199</v>
      </c>
      <c r="D183" s="16" t="s">
        <v>117</v>
      </c>
    </row>
    <row r="184" spans="1:4" x14ac:dyDescent="0.3">
      <c r="A184" s="17" t="s">
        <v>35</v>
      </c>
      <c r="B184" s="18" t="s">
        <v>31</v>
      </c>
      <c r="C184" s="31">
        <v>0.13786008230452601</v>
      </c>
      <c r="D184" s="16" t="s">
        <v>132</v>
      </c>
    </row>
    <row r="185" spans="1:4" x14ac:dyDescent="0.3">
      <c r="A185" s="17" t="s">
        <v>35</v>
      </c>
      <c r="B185" s="18" t="s">
        <v>32</v>
      </c>
      <c r="C185" s="31">
        <v>0.27366255144032903</v>
      </c>
      <c r="D185" s="16" t="s">
        <v>160</v>
      </c>
    </row>
    <row r="186" spans="1:4" x14ac:dyDescent="0.3">
      <c r="A186" s="17" t="s">
        <v>35</v>
      </c>
      <c r="B186" s="18" t="s">
        <v>33</v>
      </c>
      <c r="C186" s="31">
        <v>0.18209876543209799</v>
      </c>
      <c r="D186" s="16" t="s">
        <v>188</v>
      </c>
    </row>
    <row r="187" spans="1:4" x14ac:dyDescent="0.3">
      <c r="A187" s="17" t="s">
        <v>35</v>
      </c>
      <c r="B187" s="18" t="s">
        <v>34</v>
      </c>
      <c r="C187" s="31">
        <v>0.24786324786324701</v>
      </c>
      <c r="D187" s="16" t="s">
        <v>208</v>
      </c>
    </row>
    <row r="188" spans="1:4" x14ac:dyDescent="0.3">
      <c r="A188" s="17" t="s">
        <v>35</v>
      </c>
      <c r="B188" s="18" t="s">
        <v>34</v>
      </c>
      <c r="C188" s="31">
        <v>0.24794238683127501</v>
      </c>
      <c r="D188" s="16" t="s">
        <v>216</v>
      </c>
    </row>
    <row r="189" spans="1:4" x14ac:dyDescent="0.3">
      <c r="A189" s="17" t="s">
        <v>35</v>
      </c>
      <c r="B189" s="18" t="s">
        <v>13</v>
      </c>
      <c r="C189" s="31">
        <v>0.101851851851851</v>
      </c>
      <c r="D189" s="16" t="s">
        <v>236</v>
      </c>
    </row>
    <row r="190" spans="1:4" x14ac:dyDescent="0.3">
      <c r="A190" s="17" t="s">
        <v>35</v>
      </c>
      <c r="B190" s="18" t="s">
        <v>41</v>
      </c>
      <c r="C190" s="31">
        <v>0.10802469135802401</v>
      </c>
      <c r="D190" s="16" t="s">
        <v>243</v>
      </c>
    </row>
    <row r="191" spans="1:4" x14ac:dyDescent="0.3">
      <c r="A191" s="17" t="s">
        <v>35</v>
      </c>
      <c r="B191" s="18" t="s">
        <v>45</v>
      </c>
      <c r="C191" s="31">
        <v>0.110082304526748</v>
      </c>
      <c r="D191" s="16" t="s">
        <v>252</v>
      </c>
    </row>
    <row r="192" spans="1:4" x14ac:dyDescent="0.3">
      <c r="A192" s="17" t="s">
        <v>35</v>
      </c>
      <c r="B192" s="18" t="s">
        <v>17</v>
      </c>
      <c r="C192" s="31">
        <v>0.13580246913580199</v>
      </c>
      <c r="D192" s="16" t="s">
        <v>259</v>
      </c>
    </row>
    <row r="193" spans="1:4" x14ac:dyDescent="0.3">
      <c r="A193" s="17" t="s">
        <v>35</v>
      </c>
      <c r="B193" s="18" t="s">
        <v>47</v>
      </c>
      <c r="C193" s="31">
        <v>0.117283950617283</v>
      </c>
      <c r="D193" s="16" t="s">
        <v>277</v>
      </c>
    </row>
    <row r="194" spans="1:4" x14ac:dyDescent="0.3">
      <c r="A194" s="17" t="s">
        <v>35</v>
      </c>
      <c r="B194" s="18" t="s">
        <v>36</v>
      </c>
      <c r="C194" s="31">
        <v>0.23765432098765399</v>
      </c>
      <c r="D194" s="16" t="s">
        <v>281</v>
      </c>
    </row>
    <row r="195" spans="1:4" x14ac:dyDescent="0.3">
      <c r="A195" s="17" t="s">
        <v>35</v>
      </c>
      <c r="B195" s="18" t="s">
        <v>50</v>
      </c>
      <c r="C195" s="31">
        <v>0.114197530864197</v>
      </c>
      <c r="D195" s="16" t="s">
        <v>284</v>
      </c>
    </row>
    <row r="196" spans="1:4" x14ac:dyDescent="0.3">
      <c r="A196" s="17" t="s">
        <v>35</v>
      </c>
      <c r="B196" s="18" t="s">
        <v>37</v>
      </c>
      <c r="C196" s="31">
        <v>0.37037037037037002</v>
      </c>
      <c r="D196" s="16" t="s">
        <v>286</v>
      </c>
    </row>
    <row r="197" spans="1:4" x14ac:dyDescent="0.3">
      <c r="A197" s="17" t="s">
        <v>35</v>
      </c>
      <c r="B197" s="18" t="s">
        <v>38</v>
      </c>
      <c r="C197" s="31">
        <v>0.18312757201645999</v>
      </c>
      <c r="D197" s="16" t="s">
        <v>288</v>
      </c>
    </row>
    <row r="198" spans="1:4" x14ac:dyDescent="0.3">
      <c r="A198" s="17" t="s">
        <v>35</v>
      </c>
      <c r="B198" s="18" t="s">
        <v>39</v>
      </c>
      <c r="C198" s="31">
        <v>0.16975308641975301</v>
      </c>
      <c r="D198" s="16" t="s">
        <v>291</v>
      </c>
    </row>
    <row r="199" spans="1:4" x14ac:dyDescent="0.3">
      <c r="A199" s="17" t="s">
        <v>35</v>
      </c>
      <c r="B199" s="18" t="s">
        <v>40</v>
      </c>
      <c r="C199" s="31">
        <v>0.102880658436214</v>
      </c>
      <c r="D199" s="16" t="s">
        <v>293</v>
      </c>
    </row>
    <row r="200" spans="1:4" x14ac:dyDescent="0.3">
      <c r="B200" s="18" t="s">
        <v>14</v>
      </c>
      <c r="C200" s="31">
        <v>0.131687242798353</v>
      </c>
      <c r="D200" s="16" t="s">
        <v>294</v>
      </c>
    </row>
    <row r="201" spans="1:4" x14ac:dyDescent="0.3">
      <c r="B201" s="18" t="s">
        <v>58</v>
      </c>
      <c r="C201" s="31">
        <v>0.121399176954732</v>
      </c>
      <c r="D201" s="16" t="s">
        <v>357</v>
      </c>
    </row>
    <row r="202" spans="1:4" ht="15" thickBot="1" x14ac:dyDescent="0.35">
      <c r="A202" s="41" t="s">
        <v>23</v>
      </c>
      <c r="B202" s="18" t="s">
        <v>68</v>
      </c>
      <c r="C202" s="31">
        <v>0.10802469135802401</v>
      </c>
      <c r="D202" s="16" t="s">
        <v>379</v>
      </c>
    </row>
    <row r="203" spans="1:4" ht="15" thickBot="1" x14ac:dyDescent="0.35">
      <c r="A203" s="10" t="s">
        <v>0</v>
      </c>
      <c r="B203" s="18" t="s">
        <v>70</v>
      </c>
      <c r="C203" s="31">
        <v>0.100823045267489</v>
      </c>
      <c r="D203" s="16" t="s">
        <v>390</v>
      </c>
    </row>
    <row r="204" spans="1:4" x14ac:dyDescent="0.3">
      <c r="A204" s="17" t="s">
        <v>45</v>
      </c>
      <c r="C204">
        <f>MIN(C182:C203)</f>
        <v>0.100823045267489</v>
      </c>
    </row>
    <row r="205" spans="1:4" x14ac:dyDescent="0.3">
      <c r="A205" s="17" t="s">
        <v>45</v>
      </c>
    </row>
    <row r="206" spans="1:4" ht="15" thickBot="1" x14ac:dyDescent="0.35">
      <c r="A206" s="17" t="s">
        <v>45</v>
      </c>
    </row>
    <row r="207" spans="1:4" ht="15" thickBot="1" x14ac:dyDescent="0.35">
      <c r="A207" s="17" t="s">
        <v>45</v>
      </c>
      <c r="B207" s="11" t="s">
        <v>1</v>
      </c>
      <c r="C207" s="38" t="s">
        <v>2</v>
      </c>
      <c r="D207" s="9" t="s">
        <v>8</v>
      </c>
    </row>
    <row r="208" spans="1:4" x14ac:dyDescent="0.3">
      <c r="A208" s="17" t="s">
        <v>45</v>
      </c>
      <c r="B208" s="18" t="s">
        <v>32</v>
      </c>
      <c r="C208" s="31">
        <v>0.24631578947368399</v>
      </c>
      <c r="D208" s="16" t="s">
        <v>154</v>
      </c>
    </row>
    <row r="209" spans="1:4" x14ac:dyDescent="0.3">
      <c r="A209" s="17" t="s">
        <v>45</v>
      </c>
      <c r="B209" s="18" t="s">
        <v>34</v>
      </c>
      <c r="C209" s="31">
        <v>0.23578947368420999</v>
      </c>
      <c r="D209" s="16" t="s">
        <v>210</v>
      </c>
    </row>
    <row r="210" spans="1:4" x14ac:dyDescent="0.3">
      <c r="A210" s="17" t="s">
        <v>45</v>
      </c>
      <c r="B210" s="18" t="s">
        <v>17</v>
      </c>
      <c r="C210" s="31">
        <v>0.176842105263157</v>
      </c>
      <c r="D210" s="16" t="s">
        <v>251</v>
      </c>
    </row>
    <row r="211" spans="1:4" x14ac:dyDescent="0.3">
      <c r="A211" s="17" t="s">
        <v>56</v>
      </c>
      <c r="B211" s="18" t="s">
        <v>35</v>
      </c>
      <c r="C211" s="31">
        <v>0.225263157894736</v>
      </c>
      <c r="D211" s="16" t="s">
        <v>253</v>
      </c>
    </row>
    <row r="212" spans="1:4" x14ac:dyDescent="0.3">
      <c r="B212" s="18" t="s">
        <v>36</v>
      </c>
      <c r="C212" s="31">
        <v>0.174736842105263</v>
      </c>
      <c r="D212" s="16" t="s">
        <v>254</v>
      </c>
    </row>
    <row r="213" spans="1:4" x14ac:dyDescent="0.3">
      <c r="B213" s="18" t="s">
        <v>37</v>
      </c>
      <c r="C213" s="31">
        <v>0.32</v>
      </c>
      <c r="D213" s="16" t="s">
        <v>255</v>
      </c>
    </row>
    <row r="214" spans="1:4" ht="15" thickBot="1" x14ac:dyDescent="0.35">
      <c r="A214" s="41" t="s">
        <v>24</v>
      </c>
      <c r="B214" s="18" t="s">
        <v>38</v>
      </c>
      <c r="C214" s="31">
        <v>0.229473684210526</v>
      </c>
      <c r="D214" s="16" t="s">
        <v>256</v>
      </c>
    </row>
    <row r="215" spans="1:4" ht="15" thickBot="1" x14ac:dyDescent="0.35">
      <c r="A215" s="10" t="s">
        <v>0</v>
      </c>
      <c r="B215" s="18" t="s">
        <v>37</v>
      </c>
      <c r="C215" s="31">
        <v>0.30959752321981399</v>
      </c>
      <c r="D215" s="16" t="s">
        <v>312</v>
      </c>
    </row>
    <row r="216" spans="1:4" x14ac:dyDescent="0.3">
      <c r="A216" s="17" t="s">
        <v>17</v>
      </c>
      <c r="C216">
        <f>MIN(C208:C215)</f>
        <v>0.174736842105263</v>
      </c>
    </row>
    <row r="217" spans="1:4" x14ac:dyDescent="0.3">
      <c r="A217" s="17" t="s">
        <v>17</v>
      </c>
    </row>
    <row r="218" spans="1:4" ht="15" thickBot="1" x14ac:dyDescent="0.35">
      <c r="A218" s="17" t="s">
        <v>17</v>
      </c>
    </row>
    <row r="219" spans="1:4" ht="15" thickBot="1" x14ac:dyDescent="0.35">
      <c r="A219" s="17" t="s">
        <v>53</v>
      </c>
      <c r="B219" s="11" t="s">
        <v>1</v>
      </c>
      <c r="C219" s="38" t="s">
        <v>2</v>
      </c>
      <c r="D219" s="9" t="s">
        <v>8</v>
      </c>
    </row>
    <row r="220" spans="1:4" x14ac:dyDescent="0.3">
      <c r="A220" s="17" t="s">
        <v>17</v>
      </c>
      <c r="B220" s="18" t="s">
        <v>29</v>
      </c>
      <c r="C220" s="31">
        <v>0.12411705348133199</v>
      </c>
      <c r="D220" s="16" t="s">
        <v>92</v>
      </c>
    </row>
    <row r="221" spans="1:4" x14ac:dyDescent="0.3">
      <c r="A221" s="17" t="s">
        <v>17</v>
      </c>
      <c r="B221" s="18" t="s">
        <v>31</v>
      </c>
      <c r="C221" s="31">
        <v>0.13218970736629601</v>
      </c>
      <c r="D221" s="16" t="s">
        <v>130</v>
      </c>
    </row>
    <row r="222" spans="1:4" x14ac:dyDescent="0.3">
      <c r="A222" s="17" t="s">
        <v>17</v>
      </c>
      <c r="B222" s="18" t="s">
        <v>32</v>
      </c>
      <c r="C222" s="31">
        <v>0.200807265388496</v>
      </c>
      <c r="D222" s="16" t="s">
        <v>156</v>
      </c>
    </row>
    <row r="223" spans="1:4" x14ac:dyDescent="0.3">
      <c r="A223" s="17" t="s">
        <v>17</v>
      </c>
      <c r="B223" s="18" t="s">
        <v>32</v>
      </c>
      <c r="C223" s="31">
        <v>0.32884097035040399</v>
      </c>
      <c r="D223" s="16" t="s">
        <v>176</v>
      </c>
    </row>
    <row r="224" spans="1:4" x14ac:dyDescent="0.3">
      <c r="A224" s="17" t="s">
        <v>17</v>
      </c>
      <c r="B224" s="18" t="s">
        <v>33</v>
      </c>
      <c r="C224" s="31">
        <v>0.108980827447023</v>
      </c>
      <c r="D224" s="16" t="s">
        <v>186</v>
      </c>
    </row>
    <row r="225" spans="1:4" x14ac:dyDescent="0.3">
      <c r="A225" s="17" t="s">
        <v>17</v>
      </c>
      <c r="B225" s="18" t="s">
        <v>34</v>
      </c>
      <c r="C225" s="31">
        <v>0.17759838546922299</v>
      </c>
      <c r="D225" s="16" t="s">
        <v>211</v>
      </c>
    </row>
    <row r="226" spans="1:4" x14ac:dyDescent="0.3">
      <c r="A226" s="17" t="s">
        <v>17</v>
      </c>
      <c r="B226" s="18" t="s">
        <v>35</v>
      </c>
      <c r="C226" s="31">
        <v>0.13319878910191699</v>
      </c>
      <c r="D226" s="16" t="s">
        <v>258</v>
      </c>
    </row>
    <row r="227" spans="1:4" x14ac:dyDescent="0.3">
      <c r="A227" s="17" t="s">
        <v>17</v>
      </c>
      <c r="B227" s="18" t="s">
        <v>36</v>
      </c>
      <c r="C227" s="31">
        <v>0.19273461150353099</v>
      </c>
      <c r="D227" s="16" t="s">
        <v>260</v>
      </c>
    </row>
    <row r="228" spans="1:4" x14ac:dyDescent="0.3">
      <c r="A228" s="17" t="s">
        <v>53</v>
      </c>
      <c r="B228" s="18" t="s">
        <v>37</v>
      </c>
      <c r="C228" s="31">
        <v>0.23511604439959599</v>
      </c>
      <c r="D228" s="16" t="s">
        <v>263</v>
      </c>
    </row>
    <row r="229" spans="1:4" x14ac:dyDescent="0.3">
      <c r="A229" s="17" t="s">
        <v>53</v>
      </c>
      <c r="B229" s="18" t="s">
        <v>38</v>
      </c>
      <c r="C229" s="31">
        <v>0.215943491422805</v>
      </c>
      <c r="D229" s="16" t="s">
        <v>265</v>
      </c>
    </row>
    <row r="230" spans="1:4" x14ac:dyDescent="0.3">
      <c r="A230" s="17" t="s">
        <v>53</v>
      </c>
      <c r="B230" s="18" t="s">
        <v>39</v>
      </c>
      <c r="C230" s="31">
        <v>0.112008072653884</v>
      </c>
      <c r="D230" s="16" t="s">
        <v>267</v>
      </c>
    </row>
    <row r="231" spans="1:4" x14ac:dyDescent="0.3">
      <c r="B231" s="18" t="s">
        <v>40</v>
      </c>
      <c r="C231" s="31">
        <v>0.106962663975782</v>
      </c>
      <c r="D231" s="16" t="s">
        <v>269</v>
      </c>
    </row>
    <row r="232" spans="1:4" x14ac:dyDescent="0.3">
      <c r="B232" s="18" t="s">
        <v>36</v>
      </c>
      <c r="C232" s="31">
        <v>0.25336927223719602</v>
      </c>
      <c r="D232" s="16" t="s">
        <v>307</v>
      </c>
    </row>
    <row r="233" spans="1:4" ht="15" thickBot="1" x14ac:dyDescent="0.35">
      <c r="A233" s="41" t="s">
        <v>444</v>
      </c>
      <c r="B233" s="18" t="s">
        <v>37</v>
      </c>
      <c r="C233" s="31">
        <v>0.34501347708894797</v>
      </c>
      <c r="D233" s="16" t="s">
        <v>324</v>
      </c>
    </row>
    <row r="234" spans="1:4" ht="15" thickBot="1" x14ac:dyDescent="0.35">
      <c r="A234" s="10" t="s">
        <v>0</v>
      </c>
      <c r="B234" s="18" t="s">
        <v>39</v>
      </c>
      <c r="C234" s="31">
        <v>0.32345013477088902</v>
      </c>
      <c r="D234" s="16" t="s">
        <v>337</v>
      </c>
    </row>
    <row r="235" spans="1:4" x14ac:dyDescent="0.3">
      <c r="A235" s="17" t="s">
        <v>31</v>
      </c>
      <c r="C235">
        <f>MIN(C220:C234)</f>
        <v>0.106962663975782</v>
      </c>
    </row>
    <row r="236" spans="1:4" x14ac:dyDescent="0.3">
      <c r="A236" s="17" t="s">
        <v>34</v>
      </c>
    </row>
    <row r="237" spans="1:4" ht="15" thickBot="1" x14ac:dyDescent="0.35">
      <c r="A237" s="17" t="s">
        <v>37</v>
      </c>
    </row>
    <row r="238" spans="1:4" ht="15" thickBot="1" x14ac:dyDescent="0.35">
      <c r="A238" s="17" t="s">
        <v>34</v>
      </c>
      <c r="B238" s="11" t="s">
        <v>1</v>
      </c>
      <c r="C238" s="38" t="s">
        <v>2</v>
      </c>
      <c r="D238" s="9" t="s">
        <v>8</v>
      </c>
    </row>
    <row r="239" spans="1:4" x14ac:dyDescent="0.3">
      <c r="A239" s="17" t="s">
        <v>31</v>
      </c>
      <c r="B239" s="18" t="s">
        <v>29</v>
      </c>
      <c r="C239" s="31">
        <v>0.12079510703363899</v>
      </c>
      <c r="D239" s="16" t="s">
        <v>84</v>
      </c>
    </row>
    <row r="240" spans="1:4" x14ac:dyDescent="0.3">
      <c r="A240" s="17" t="s">
        <v>31</v>
      </c>
      <c r="B240" s="18" t="s">
        <v>29</v>
      </c>
      <c r="C240" s="31">
        <v>0.121236777868185</v>
      </c>
      <c r="D240" s="16" t="s">
        <v>91</v>
      </c>
    </row>
    <row r="241" spans="1:4" x14ac:dyDescent="0.3">
      <c r="A241" s="17" t="s">
        <v>31</v>
      </c>
      <c r="B241" s="18" t="s">
        <v>29</v>
      </c>
      <c r="C241" s="31">
        <v>0.141498881431767</v>
      </c>
      <c r="D241" s="16" t="s">
        <v>99</v>
      </c>
    </row>
    <row r="242" spans="1:4" x14ac:dyDescent="0.3">
      <c r="A242" s="17" t="s">
        <v>34</v>
      </c>
      <c r="B242" s="18" t="s">
        <v>30</v>
      </c>
      <c r="C242" s="31">
        <v>0.109845402766476</v>
      </c>
      <c r="D242" s="16" t="s">
        <v>113</v>
      </c>
    </row>
    <row r="243" spans="1:4" x14ac:dyDescent="0.3">
      <c r="A243" s="17" t="s">
        <v>31</v>
      </c>
      <c r="B243" s="18" t="s">
        <v>32</v>
      </c>
      <c r="C243" s="31">
        <v>0.24617737003058099</v>
      </c>
      <c r="D243" s="16" t="s">
        <v>123</v>
      </c>
    </row>
    <row r="244" spans="1:4" x14ac:dyDescent="0.3">
      <c r="A244" s="17" t="s">
        <v>31</v>
      </c>
      <c r="B244" s="18" t="s">
        <v>33</v>
      </c>
      <c r="C244" s="31">
        <v>0.12079510703363899</v>
      </c>
      <c r="D244" s="16" t="s">
        <v>125</v>
      </c>
    </row>
    <row r="245" spans="1:4" x14ac:dyDescent="0.3">
      <c r="A245" s="17" t="s">
        <v>31</v>
      </c>
      <c r="B245" s="18" t="s">
        <v>34</v>
      </c>
      <c r="C245" s="31">
        <v>0.19571865443424999</v>
      </c>
      <c r="D245" s="16" t="s">
        <v>127</v>
      </c>
    </row>
    <row r="246" spans="1:4" x14ac:dyDescent="0.3">
      <c r="A246" s="17" t="s">
        <v>31</v>
      </c>
      <c r="B246" s="18" t="s">
        <v>31</v>
      </c>
      <c r="C246" s="31">
        <v>0.104149715215622</v>
      </c>
      <c r="D246" s="16" t="s">
        <v>128</v>
      </c>
    </row>
    <row r="247" spans="1:4" x14ac:dyDescent="0.3">
      <c r="A247" s="17" t="s">
        <v>37</v>
      </c>
      <c r="B247" s="18" t="s">
        <v>17</v>
      </c>
      <c r="C247" s="31">
        <v>0.20030581039755299</v>
      </c>
      <c r="D247" s="16" t="s">
        <v>129</v>
      </c>
    </row>
    <row r="248" spans="1:4" x14ac:dyDescent="0.3">
      <c r="A248" s="17" t="s">
        <v>31</v>
      </c>
      <c r="B248" s="18" t="s">
        <v>35</v>
      </c>
      <c r="C248" s="31">
        <v>0.20489296636085599</v>
      </c>
      <c r="D248" s="16" t="s">
        <v>131</v>
      </c>
    </row>
    <row r="249" spans="1:4" x14ac:dyDescent="0.3">
      <c r="A249" s="17" t="s">
        <v>31</v>
      </c>
      <c r="B249" s="18" t="s">
        <v>36</v>
      </c>
      <c r="C249" s="31">
        <v>0.33027522935779802</v>
      </c>
      <c r="D249" s="16" t="s">
        <v>133</v>
      </c>
    </row>
    <row r="250" spans="1:4" x14ac:dyDescent="0.3">
      <c r="A250" s="17" t="s">
        <v>31</v>
      </c>
      <c r="B250" s="18" t="s">
        <v>37</v>
      </c>
      <c r="C250" s="31">
        <v>0.27981651376146699</v>
      </c>
      <c r="D250" s="16" t="s">
        <v>135</v>
      </c>
    </row>
    <row r="251" spans="1:4" x14ac:dyDescent="0.3">
      <c r="A251" s="17" t="s">
        <v>31</v>
      </c>
      <c r="B251" s="18" t="s">
        <v>31</v>
      </c>
      <c r="C251" s="31">
        <v>0.10234899328859</v>
      </c>
      <c r="D251" s="16" t="s">
        <v>136</v>
      </c>
    </row>
    <row r="252" spans="1:4" x14ac:dyDescent="0.3">
      <c r="A252" s="17" t="s">
        <v>34</v>
      </c>
      <c r="B252" s="18" t="s">
        <v>38</v>
      </c>
      <c r="C252" s="31">
        <v>0.25229357798165097</v>
      </c>
      <c r="D252" s="16" t="s">
        <v>137</v>
      </c>
    </row>
    <row r="253" spans="1:4" x14ac:dyDescent="0.3">
      <c r="A253" s="17" t="s">
        <v>37</v>
      </c>
      <c r="B253" s="18" t="s">
        <v>39</v>
      </c>
      <c r="C253" s="31">
        <v>0.13761467889908199</v>
      </c>
      <c r="D253" s="16" t="s">
        <v>139</v>
      </c>
    </row>
    <row r="254" spans="1:4" x14ac:dyDescent="0.3">
      <c r="A254" s="17" t="s">
        <v>34</v>
      </c>
      <c r="B254" s="18" t="s">
        <v>40</v>
      </c>
      <c r="C254" s="31">
        <v>0.13149847094801201</v>
      </c>
      <c r="D254" s="16" t="s">
        <v>141</v>
      </c>
    </row>
    <row r="255" spans="1:4" x14ac:dyDescent="0.3">
      <c r="A255" s="17" t="s">
        <v>37</v>
      </c>
      <c r="B255" s="18" t="s">
        <v>42</v>
      </c>
      <c r="C255" s="31">
        <v>0.122324159021406</v>
      </c>
      <c r="D255" s="16" t="s">
        <v>143</v>
      </c>
    </row>
    <row r="256" spans="1:4" x14ac:dyDescent="0.3">
      <c r="A256" s="17" t="s">
        <v>34</v>
      </c>
      <c r="B256" s="18" t="s">
        <v>32</v>
      </c>
      <c r="C256" s="31">
        <v>0.239218877135882</v>
      </c>
      <c r="D256" s="16" t="s">
        <v>149</v>
      </c>
    </row>
    <row r="257" spans="1:4" x14ac:dyDescent="0.3">
      <c r="A257" s="17" t="s">
        <v>34</v>
      </c>
      <c r="B257" s="18" t="s">
        <v>32</v>
      </c>
      <c r="C257" s="31">
        <v>0.25055928411633099</v>
      </c>
      <c r="D257" s="16" t="s">
        <v>168</v>
      </c>
    </row>
    <row r="258" spans="1:4" x14ac:dyDescent="0.3">
      <c r="A258" s="17" t="s">
        <v>34</v>
      </c>
      <c r="B258" s="18" t="s">
        <v>33</v>
      </c>
      <c r="C258" s="31">
        <v>0.13995117982099201</v>
      </c>
      <c r="D258" s="16" t="s">
        <v>181</v>
      </c>
    </row>
    <row r="259" spans="1:4" x14ac:dyDescent="0.3">
      <c r="A259" s="17" t="s">
        <v>34</v>
      </c>
      <c r="B259" s="18" t="s">
        <v>33</v>
      </c>
      <c r="C259" s="31">
        <v>0.14988814317673299</v>
      </c>
      <c r="D259" s="16" t="s">
        <v>192</v>
      </c>
    </row>
    <row r="260" spans="1:4" x14ac:dyDescent="0.3">
      <c r="A260" s="17" t="s">
        <v>37</v>
      </c>
      <c r="B260" s="18" t="s">
        <v>43</v>
      </c>
      <c r="C260" s="31">
        <v>0.10740439381611</v>
      </c>
      <c r="D260" s="16" t="s">
        <v>203</v>
      </c>
    </row>
    <row r="261" spans="1:4" x14ac:dyDescent="0.3">
      <c r="A261" s="17" t="s">
        <v>34</v>
      </c>
      <c r="B261" s="18" t="s">
        <v>17</v>
      </c>
      <c r="C261" s="31">
        <v>0.14320585842148001</v>
      </c>
      <c r="D261" s="16" t="s">
        <v>212</v>
      </c>
    </row>
    <row r="262" spans="1:4" x14ac:dyDescent="0.3">
      <c r="A262" s="17" t="s">
        <v>34</v>
      </c>
      <c r="B262" s="18" t="s">
        <v>35</v>
      </c>
      <c r="C262" s="31">
        <v>0.19609438567941401</v>
      </c>
      <c r="D262" s="16" t="s">
        <v>217</v>
      </c>
    </row>
    <row r="263" spans="1:4" x14ac:dyDescent="0.3">
      <c r="A263" s="17" t="s">
        <v>34</v>
      </c>
      <c r="B263" s="18" t="s">
        <v>36</v>
      </c>
      <c r="C263" s="31">
        <v>0.20260374288038999</v>
      </c>
      <c r="D263" s="16" t="s">
        <v>219</v>
      </c>
    </row>
    <row r="264" spans="1:4" x14ac:dyDescent="0.3">
      <c r="A264" s="17" t="s">
        <v>34</v>
      </c>
      <c r="B264" s="18" t="s">
        <v>34</v>
      </c>
      <c r="C264" s="31">
        <v>0.220917225950783</v>
      </c>
      <c r="D264" s="16" t="s">
        <v>223</v>
      </c>
    </row>
    <row r="265" spans="1:4" x14ac:dyDescent="0.3">
      <c r="A265" s="17" t="s">
        <v>37</v>
      </c>
      <c r="B265" s="18" t="s">
        <v>37</v>
      </c>
      <c r="C265" s="31">
        <v>0.32139951179820903</v>
      </c>
      <c r="D265" s="16" t="s">
        <v>224</v>
      </c>
    </row>
    <row r="266" spans="1:4" x14ac:dyDescent="0.3">
      <c r="A266" s="17" t="s">
        <v>37</v>
      </c>
      <c r="B266" s="18" t="s">
        <v>38</v>
      </c>
      <c r="C266" s="31">
        <v>0.20992676973148899</v>
      </c>
      <c r="D266" s="16" t="s">
        <v>226</v>
      </c>
    </row>
    <row r="267" spans="1:4" x14ac:dyDescent="0.3">
      <c r="A267" s="17" t="s">
        <v>37</v>
      </c>
      <c r="B267" s="18" t="s">
        <v>39</v>
      </c>
      <c r="C267" s="31">
        <v>0.14076484947111401</v>
      </c>
      <c r="D267" s="16" t="s">
        <v>229</v>
      </c>
    </row>
    <row r="268" spans="1:4" x14ac:dyDescent="0.3">
      <c r="A268" s="17" t="s">
        <v>37</v>
      </c>
      <c r="B268" s="18" t="s">
        <v>14</v>
      </c>
      <c r="C268" s="31">
        <v>0.10008136696501201</v>
      </c>
      <c r="D268" s="16" t="s">
        <v>232</v>
      </c>
    </row>
    <row r="269" spans="1:4" x14ac:dyDescent="0.3">
      <c r="A269" s="17" t="s">
        <v>37</v>
      </c>
      <c r="B269" s="18" t="s">
        <v>13</v>
      </c>
      <c r="C269" s="31">
        <v>0.100671140939597</v>
      </c>
      <c r="D269" s="16" t="s">
        <v>239</v>
      </c>
    </row>
    <row r="270" spans="1:4" x14ac:dyDescent="0.3">
      <c r="A270" s="17" t="s">
        <v>37</v>
      </c>
      <c r="B270" s="18" t="s">
        <v>41</v>
      </c>
      <c r="C270" s="31">
        <v>0.10234899328859</v>
      </c>
      <c r="D270" s="16" t="s">
        <v>247</v>
      </c>
    </row>
    <row r="271" spans="1:4" x14ac:dyDescent="0.3">
      <c r="A271" s="17" t="s">
        <v>37</v>
      </c>
      <c r="B271" s="18" t="s">
        <v>17</v>
      </c>
      <c r="C271" s="31">
        <v>0.13031319910514499</v>
      </c>
      <c r="D271" s="16" t="s">
        <v>264</v>
      </c>
    </row>
    <row r="272" spans="1:4" x14ac:dyDescent="0.3">
      <c r="A272" s="17" t="s">
        <v>37</v>
      </c>
      <c r="B272" s="18" t="s">
        <v>35</v>
      </c>
      <c r="C272" s="31">
        <v>0.20134228187919401</v>
      </c>
      <c r="D272" s="16" t="s">
        <v>287</v>
      </c>
    </row>
    <row r="273" spans="1:4" x14ac:dyDescent="0.3">
      <c r="A273" s="17" t="s">
        <v>37</v>
      </c>
      <c r="B273" s="18" t="s">
        <v>36</v>
      </c>
      <c r="C273" s="31">
        <v>0.213646532438478</v>
      </c>
      <c r="D273" s="16" t="s">
        <v>299</v>
      </c>
    </row>
    <row r="274" spans="1:4" x14ac:dyDescent="0.3">
      <c r="A274" s="17" t="s">
        <v>37</v>
      </c>
      <c r="B274" s="18" t="s">
        <v>38</v>
      </c>
      <c r="C274" s="31">
        <v>0.141498881431767</v>
      </c>
      <c r="D274" s="16" t="s">
        <v>318</v>
      </c>
    </row>
    <row r="275" spans="1:4" x14ac:dyDescent="0.3">
      <c r="A275" s="17" t="s">
        <v>37</v>
      </c>
      <c r="B275" s="18" t="s">
        <v>39</v>
      </c>
      <c r="C275" s="31">
        <v>0.17170022371364599</v>
      </c>
      <c r="D275" s="16" t="s">
        <v>321</v>
      </c>
    </row>
    <row r="276" spans="1:4" x14ac:dyDescent="0.3">
      <c r="A276" s="17" t="s">
        <v>37</v>
      </c>
      <c r="B276" s="18" t="s">
        <v>40</v>
      </c>
      <c r="C276" s="31">
        <v>0.115212527964205</v>
      </c>
      <c r="D276" s="16" t="s">
        <v>323</v>
      </c>
    </row>
    <row r="277" spans="1:4" x14ac:dyDescent="0.3">
      <c r="A277" s="17" t="s">
        <v>37</v>
      </c>
      <c r="B277" s="18" t="s">
        <v>14</v>
      </c>
      <c r="C277" s="31">
        <v>0.115771812080536</v>
      </c>
      <c r="D277" s="16" t="s">
        <v>326</v>
      </c>
    </row>
    <row r="278" spans="1:4" x14ac:dyDescent="0.3">
      <c r="C278">
        <f>MIN(C239:C277)</f>
        <v>0.10008136696501201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tabSelected="1" topLeftCell="C1" workbookViewId="0">
      <selection activeCell="H21" sqref="H21"/>
    </sheetView>
  </sheetViews>
  <sheetFormatPr defaultRowHeight="14.4" x14ac:dyDescent="0.3"/>
  <cols>
    <col min="1" max="1" width="6.88671875" bestFit="1" customWidth="1"/>
    <col min="2" max="2" width="35.5546875" bestFit="1" customWidth="1"/>
    <col min="3" max="3" width="46.77734375" customWidth="1"/>
    <col min="4" max="4" width="17.6640625" customWidth="1"/>
    <col min="5" max="6" width="23.6640625" customWidth="1"/>
    <col min="7" max="7" width="15.44140625" customWidth="1"/>
    <col min="8" max="8" width="24.44140625" customWidth="1"/>
    <col min="9" max="10" width="18.109375" customWidth="1"/>
  </cols>
  <sheetData>
    <row r="1" spans="1:10" s="1" customFormat="1" ht="15" thickBot="1" x14ac:dyDescent="0.35">
      <c r="A1" s="4" t="s">
        <v>6</v>
      </c>
      <c r="B1" s="3" t="s">
        <v>10</v>
      </c>
      <c r="C1" s="2" t="s">
        <v>8</v>
      </c>
      <c r="D1" s="2" t="s">
        <v>9</v>
      </c>
      <c r="E1" s="2" t="s">
        <v>26</v>
      </c>
      <c r="F1" s="2" t="s">
        <v>450</v>
      </c>
      <c r="G1" s="2" t="s">
        <v>27</v>
      </c>
      <c r="H1" s="2" t="s">
        <v>28</v>
      </c>
      <c r="I1" s="8" t="s">
        <v>4</v>
      </c>
      <c r="J1" s="4" t="s">
        <v>5</v>
      </c>
    </row>
    <row r="2" spans="1:10" x14ac:dyDescent="0.3">
      <c r="A2" s="5">
        <v>1</v>
      </c>
      <c r="B2" s="42" t="s">
        <v>11</v>
      </c>
      <c r="C2" s="42" t="s">
        <v>125</v>
      </c>
      <c r="D2" s="42">
        <v>0.12079510703363899</v>
      </c>
      <c r="E2" s="42" t="s">
        <v>33</v>
      </c>
      <c r="F2" s="43">
        <v>17.058824000000001</v>
      </c>
      <c r="G2" s="43">
        <f>($F2)/$D2</f>
        <v>141.22115058227868</v>
      </c>
      <c r="H2" s="42" t="s">
        <v>449</v>
      </c>
      <c r="I2" s="25">
        <v>180</v>
      </c>
      <c r="J2" s="5"/>
    </row>
    <row r="3" spans="1:10" x14ac:dyDescent="0.3">
      <c r="A3" s="6">
        <v>2</v>
      </c>
      <c r="B3" s="22" t="s">
        <v>12</v>
      </c>
      <c r="C3" s="22" t="s">
        <v>182</v>
      </c>
      <c r="D3" s="22">
        <v>0.13240418118466801</v>
      </c>
      <c r="E3" s="22" t="s">
        <v>33</v>
      </c>
      <c r="F3" s="43">
        <v>17.058824000000001</v>
      </c>
      <c r="G3" s="43">
        <f t="shared" ref="G3:G4" si="0">($F3)/$D3</f>
        <v>128.83901284210623</v>
      </c>
      <c r="H3" s="42" t="s">
        <v>449</v>
      </c>
      <c r="I3" s="22">
        <v>75</v>
      </c>
      <c r="J3" s="6"/>
    </row>
    <row r="4" spans="1:10" x14ac:dyDescent="0.3">
      <c r="A4" s="6">
        <v>3</v>
      </c>
      <c r="B4" s="22" t="s">
        <v>13</v>
      </c>
      <c r="C4" s="22" t="s">
        <v>182</v>
      </c>
      <c r="D4" s="22">
        <v>0.13240418118466801</v>
      </c>
      <c r="E4" s="22" t="s">
        <v>33</v>
      </c>
      <c r="F4" s="43">
        <v>17.058824000000001</v>
      </c>
      <c r="G4" s="43">
        <f t="shared" si="0"/>
        <v>128.83901284210623</v>
      </c>
      <c r="H4" s="42" t="s">
        <v>449</v>
      </c>
      <c r="I4" s="22">
        <v>15</v>
      </c>
      <c r="J4" s="6"/>
    </row>
    <row r="5" spans="1:10" x14ac:dyDescent="0.3">
      <c r="A5" s="6">
        <v>4</v>
      </c>
      <c r="B5" s="22" t="s">
        <v>14</v>
      </c>
      <c r="C5" s="22" t="s">
        <v>371</v>
      </c>
      <c r="D5" s="22">
        <v>0.155870445344129</v>
      </c>
      <c r="E5" s="22" t="s">
        <v>58</v>
      </c>
      <c r="F5" s="22" t="s">
        <v>451</v>
      </c>
      <c r="G5" s="22">
        <f>19.462/0.155</f>
        <v>125.56129032258065</v>
      </c>
      <c r="H5" s="42" t="s">
        <v>449</v>
      </c>
      <c r="I5" s="22">
        <v>180</v>
      </c>
      <c r="J5" s="6"/>
    </row>
    <row r="6" spans="1:10" ht="14.4" customHeight="1" x14ac:dyDescent="0.3">
      <c r="A6" s="6">
        <v>5</v>
      </c>
      <c r="B6" s="22" t="s">
        <v>15</v>
      </c>
      <c r="C6" s="22" t="s">
        <v>448</v>
      </c>
      <c r="D6" s="22">
        <v>0.170575692963752</v>
      </c>
      <c r="E6" s="22" t="s">
        <v>442</v>
      </c>
      <c r="F6" s="22" t="s">
        <v>452</v>
      </c>
      <c r="G6" s="22">
        <f>39.353891</f>
        <v>39.353890999999997</v>
      </c>
      <c r="H6" s="42" t="s">
        <v>449</v>
      </c>
      <c r="I6" s="22">
        <v>75</v>
      </c>
      <c r="J6" s="6"/>
    </row>
    <row r="7" spans="1:10" x14ac:dyDescent="0.3">
      <c r="A7" s="6">
        <v>6</v>
      </c>
      <c r="B7" s="22" t="s">
        <v>16</v>
      </c>
      <c r="C7" s="22" t="s">
        <v>243</v>
      </c>
      <c r="D7" s="22">
        <v>0.10802469135802401</v>
      </c>
      <c r="E7" s="22" t="s">
        <v>41</v>
      </c>
      <c r="F7" s="22">
        <v>2.2999999999999998</v>
      </c>
      <c r="G7" s="22">
        <f>2.3/0.108</f>
        <v>21.296296296296294</v>
      </c>
      <c r="H7" s="42" t="s">
        <v>449</v>
      </c>
      <c r="I7" s="22">
        <v>65</v>
      </c>
      <c r="J7" s="6"/>
    </row>
    <row r="8" spans="1:10" x14ac:dyDescent="0.3">
      <c r="A8" s="6">
        <v>7</v>
      </c>
      <c r="B8" s="22" t="s">
        <v>17</v>
      </c>
      <c r="C8" s="22" t="s">
        <v>269</v>
      </c>
      <c r="D8" s="22">
        <v>0.106962663975782</v>
      </c>
      <c r="E8" s="22" t="s">
        <v>40</v>
      </c>
      <c r="F8" s="22" t="s">
        <v>445</v>
      </c>
      <c r="G8" s="22">
        <f>3.79/0.1069</f>
        <v>35.453695042095418</v>
      </c>
      <c r="H8" s="42" t="s">
        <v>449</v>
      </c>
      <c r="I8" s="22">
        <v>50</v>
      </c>
      <c r="J8" s="6"/>
    </row>
    <row r="9" spans="1:10" x14ac:dyDescent="0.3">
      <c r="A9" s="6">
        <v>8</v>
      </c>
      <c r="B9" s="22" t="s">
        <v>18</v>
      </c>
      <c r="C9" s="22" t="s">
        <v>83</v>
      </c>
      <c r="D9" s="22">
        <v>0.14738805970149199</v>
      </c>
      <c r="E9" s="22" t="s">
        <v>29</v>
      </c>
      <c r="F9" s="22" t="s">
        <v>446</v>
      </c>
      <c r="G9" s="22">
        <f>1.53/0.147</f>
        <v>10.408163265306124</v>
      </c>
      <c r="H9" s="42" t="s">
        <v>449</v>
      </c>
      <c r="I9" s="22">
        <v>130</v>
      </c>
      <c r="J9" s="6"/>
    </row>
    <row r="10" spans="1:10" x14ac:dyDescent="0.3">
      <c r="A10" s="6">
        <v>9</v>
      </c>
      <c r="B10" s="22" t="s">
        <v>19</v>
      </c>
      <c r="C10" s="22" t="s">
        <v>334</v>
      </c>
      <c r="D10" s="22">
        <v>0.10452418096723801</v>
      </c>
      <c r="E10" s="22" t="s">
        <v>40</v>
      </c>
      <c r="F10" s="22">
        <v>3.79</v>
      </c>
      <c r="G10" s="22">
        <f>3.79/0.1045</f>
        <v>36.267942583732058</v>
      </c>
      <c r="H10" s="42" t="s">
        <v>449</v>
      </c>
      <c r="I10" s="22">
        <v>210</v>
      </c>
      <c r="J10" s="6"/>
    </row>
    <row r="11" spans="1:10" x14ac:dyDescent="0.3">
      <c r="A11" s="6">
        <v>10</v>
      </c>
      <c r="B11" s="22" t="s">
        <v>20</v>
      </c>
      <c r="C11" s="22" t="s">
        <v>241</v>
      </c>
      <c r="D11" s="22">
        <v>0.34799999999999998</v>
      </c>
      <c r="E11" s="22" t="s">
        <v>37</v>
      </c>
      <c r="F11" s="22" t="s">
        <v>447</v>
      </c>
      <c r="G11" s="22">
        <f>3.62/0.348</f>
        <v>10.402298850574713</v>
      </c>
      <c r="H11" s="42" t="s">
        <v>449</v>
      </c>
      <c r="I11" s="22">
        <v>90</v>
      </c>
      <c r="J11" s="6"/>
    </row>
    <row r="12" spans="1:10" x14ac:dyDescent="0.3">
      <c r="A12" s="6">
        <v>11</v>
      </c>
      <c r="B12" s="22" t="s">
        <v>21</v>
      </c>
      <c r="C12" s="22" t="s">
        <v>232</v>
      </c>
      <c r="D12" s="22">
        <v>0.10008136696501201</v>
      </c>
      <c r="E12" s="22" t="s">
        <v>14</v>
      </c>
      <c r="F12" s="22">
        <v>1.53</v>
      </c>
      <c r="G12" s="22">
        <f>1.53/0.1</f>
        <v>15.299999999999999</v>
      </c>
      <c r="H12" s="42" t="s">
        <v>449</v>
      </c>
      <c r="I12" s="22">
        <v>210</v>
      </c>
      <c r="J12" s="6"/>
    </row>
    <row r="13" spans="1:10" x14ac:dyDescent="0.3">
      <c r="A13" s="6">
        <v>12</v>
      </c>
      <c r="B13" s="22" t="s">
        <v>22</v>
      </c>
      <c r="C13" s="22" t="s">
        <v>390</v>
      </c>
      <c r="D13" s="22">
        <v>0.100823045267489</v>
      </c>
      <c r="E13" s="22" t="s">
        <v>70</v>
      </c>
      <c r="F13" s="22" t="s">
        <v>453</v>
      </c>
      <c r="G13" s="22">
        <f>5.56/0.1</f>
        <v>55.599999999999994</v>
      </c>
      <c r="H13" s="42" t="s">
        <v>449</v>
      </c>
      <c r="I13" s="22">
        <v>280</v>
      </c>
      <c r="J13" s="6"/>
    </row>
    <row r="14" spans="1:10" x14ac:dyDescent="0.3">
      <c r="A14" s="6">
        <v>13</v>
      </c>
      <c r="B14" s="22" t="s">
        <v>23</v>
      </c>
      <c r="C14" s="22" t="s">
        <v>254</v>
      </c>
      <c r="D14" s="22">
        <v>0.174736842105263</v>
      </c>
      <c r="E14" s="22" t="s">
        <v>36</v>
      </c>
      <c r="F14" s="22">
        <v>5.56</v>
      </c>
      <c r="G14" s="22">
        <f>5.56/0.17</f>
        <v>32.705882352941174</v>
      </c>
      <c r="H14" s="42" t="s">
        <v>449</v>
      </c>
      <c r="I14" s="22">
        <v>70</v>
      </c>
      <c r="J14" s="6"/>
    </row>
    <row r="15" spans="1:10" x14ac:dyDescent="0.3">
      <c r="A15" s="6">
        <v>14</v>
      </c>
      <c r="B15" s="22" t="s">
        <v>24</v>
      </c>
      <c r="C15" s="22" t="s">
        <v>269</v>
      </c>
      <c r="D15" s="22">
        <v>0.106962663975782</v>
      </c>
      <c r="E15" s="22" t="s">
        <v>40</v>
      </c>
      <c r="F15" s="22">
        <v>3.79</v>
      </c>
      <c r="G15" s="22">
        <f>F15/D15</f>
        <v>35.432924528301903</v>
      </c>
      <c r="H15" s="42" t="s">
        <v>449</v>
      </c>
      <c r="I15" s="22">
        <v>75</v>
      </c>
      <c r="J15" s="6"/>
    </row>
    <row r="16" spans="1:10" ht="15" thickBot="1" x14ac:dyDescent="0.35">
      <c r="A16" s="7">
        <v>15</v>
      </c>
      <c r="B16" s="23" t="s">
        <v>25</v>
      </c>
      <c r="C16" s="23" t="s">
        <v>232</v>
      </c>
      <c r="D16" s="23">
        <v>0.10008136696501201</v>
      </c>
      <c r="E16" s="23" t="s">
        <v>14</v>
      </c>
      <c r="F16" s="23">
        <v>1.53</v>
      </c>
      <c r="G16" s="23">
        <v>1.53</v>
      </c>
      <c r="H16" s="42" t="s">
        <v>449</v>
      </c>
      <c r="I16" s="23">
        <v>140</v>
      </c>
      <c r="J16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apriori_rules</vt:lpstr>
      <vt:lpstr>Calculation for strategy 1</vt:lpstr>
      <vt:lpstr>Strategy_1</vt:lpstr>
      <vt:lpstr>Calculation for strategy2</vt:lpstr>
      <vt:lpstr>Strategy_2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MEGHNA SHEKHAR</cp:lastModifiedBy>
  <dcterms:created xsi:type="dcterms:W3CDTF">2020-05-03T05:41:31Z</dcterms:created>
  <dcterms:modified xsi:type="dcterms:W3CDTF">2021-02-17T10:49:31Z</dcterms:modified>
</cp:coreProperties>
</file>