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3" i="1"/>
  <c r="E24" i="1" l="1"/>
  <c r="D11" i="1"/>
  <c r="C11" i="1"/>
  <c r="E3" i="1" s="1"/>
  <c r="F5" i="1" l="1"/>
  <c r="H5" i="1" s="1"/>
  <c r="F4" i="1"/>
  <c r="H4" i="1" s="1"/>
  <c r="F8" i="1"/>
  <c r="H8" i="1" s="1"/>
  <c r="F2" i="1"/>
  <c r="H2" i="1" s="1"/>
  <c r="G3" i="1"/>
  <c r="E10" i="1"/>
  <c r="E8" i="1"/>
  <c r="F10" i="1"/>
  <c r="H10" i="1" s="1"/>
  <c r="E9" i="1"/>
  <c r="F3" i="1"/>
  <c r="H3" i="1" s="1"/>
  <c r="E7" i="1"/>
  <c r="F9" i="1"/>
  <c r="H9" i="1" s="1"/>
  <c r="E6" i="1"/>
  <c r="F7" i="1"/>
  <c r="H7" i="1" s="1"/>
  <c r="E2" i="1"/>
  <c r="E4" i="1"/>
  <c r="F6" i="1"/>
  <c r="H6" i="1" s="1"/>
  <c r="E5" i="1"/>
  <c r="H11" i="1" l="1"/>
  <c r="E17" i="1" s="1"/>
  <c r="I3" i="1"/>
  <c r="I4" i="1"/>
  <c r="G4" i="1"/>
  <c r="I2" i="1"/>
  <c r="G2" i="1"/>
  <c r="G9" i="1"/>
  <c r="I9" i="1"/>
  <c r="G10" i="1"/>
  <c r="I10" i="1"/>
  <c r="I5" i="1"/>
  <c r="G5" i="1"/>
  <c r="G8" i="1"/>
  <c r="I8" i="1"/>
  <c r="I6" i="1"/>
  <c r="G6" i="1"/>
  <c r="G7" i="1"/>
  <c r="I7" i="1"/>
  <c r="G11" i="1" l="1"/>
  <c r="I11" i="1"/>
  <c r="E16" i="1" l="1"/>
  <c r="D17" i="1"/>
  <c r="D16" i="1"/>
  <c r="G22" i="1" s="1"/>
  <c r="E26" i="1" s="1"/>
  <c r="N33" i="1"/>
  <c r="E33" i="1"/>
  <c r="F32" i="1"/>
  <c r="O32" i="1"/>
  <c r="E22" i="1" l="1"/>
  <c r="E25" i="1" s="1"/>
  <c r="E28" i="1" s="1"/>
  <c r="E29" i="1" l="1"/>
  <c r="E32" i="1" s="1"/>
  <c r="E36" i="1" s="1"/>
  <c r="O33" i="1"/>
  <c r="O36" i="1" s="1"/>
  <c r="N32" i="1"/>
  <c r="N36" i="1" s="1"/>
  <c r="F33" i="1" l="1"/>
  <c r="F36" i="1" s="1"/>
  <c r="I36" i="1" s="1"/>
  <c r="R36" i="1"/>
  <c r="T37" i="1" s="1"/>
  <c r="T36" i="1" l="1"/>
  <c r="K37" i="1"/>
  <c r="K36" i="1"/>
</calcChain>
</file>

<file path=xl/sharedStrings.xml><?xml version="1.0" encoding="utf-8"?>
<sst xmlns="http://schemas.openxmlformats.org/spreadsheetml/2006/main" count="31" uniqueCount="27">
  <si>
    <t>X</t>
  </si>
  <si>
    <t>sum</t>
  </si>
  <si>
    <t>Y</t>
  </si>
  <si>
    <t>mean</t>
  </si>
  <si>
    <t>λ^2</t>
  </si>
  <si>
    <t>λ</t>
  </si>
  <si>
    <t>a</t>
  </si>
  <si>
    <t>b</t>
  </si>
  <si>
    <t>c</t>
  </si>
  <si>
    <t>λ1</t>
  </si>
  <si>
    <t>λ2</t>
  </si>
  <si>
    <t>CX</t>
  </si>
  <si>
    <t>λX</t>
  </si>
  <si>
    <t>x</t>
  </si>
  <si>
    <t>y</t>
  </si>
  <si>
    <r>
      <t>C-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I=0</t>
    </r>
  </si>
  <si>
    <t>X-X'</t>
  </si>
  <si>
    <t>Y-Y'</t>
  </si>
  <si>
    <t>X-X' ^ 2</t>
  </si>
  <si>
    <t>Y-Y' ^ 2</t>
  </si>
  <si>
    <t>(X-X')*(Y-Y')</t>
  </si>
  <si>
    <t>X'</t>
  </si>
  <si>
    <t>Y'</t>
  </si>
  <si>
    <t xml:space="preserve">C = </t>
  </si>
  <si>
    <t>Using lambda2</t>
  </si>
  <si>
    <t>lambdaX</t>
  </si>
  <si>
    <t>Using lambda1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</si>
</sst>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B10" workbookViewId="0">
      <selection activeCell="K36" sqref="K36"/>
    </sheetView>
  </sheetViews>
  <sheetFormatPr defaultRowHeight="14.4" x14ac:dyDescent="0.3"/>
  <cols>
    <col min="4" max="4" width="11.21875" customWidth="1"/>
    <col min="7" max="7" width="15.109375" customWidth="1"/>
    <col min="8" max="8" width="14.33203125" customWidth="1"/>
    <col min="9" max="9" width="13.33203125" customWidth="1"/>
    <col min="12" max="13" width="8.88671875" customWidth="1"/>
    <col min="14" max="14" width="13.6640625" customWidth="1"/>
  </cols>
  <sheetData>
    <row r="1" spans="1:9" x14ac:dyDescent="0.3">
      <c r="A1" t="s">
        <v>0</v>
      </c>
      <c r="C1" s="2" t="s">
        <v>0</v>
      </c>
      <c r="D1" s="2" t="s">
        <v>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C2">
        <v>1</v>
      </c>
      <c r="D2">
        <v>2</v>
      </c>
      <c r="E2">
        <f>C2-$C$13</f>
        <v>-2.6666666666666665</v>
      </c>
      <c r="F2">
        <f>D2-$D$13</f>
        <v>-1.6666666666666665</v>
      </c>
      <c r="G2">
        <f>E2*E2</f>
        <v>7.1111111111111107</v>
      </c>
      <c r="H2">
        <f>F2*F2</f>
        <v>2.7777777777777772</v>
      </c>
      <c r="I2">
        <f>E2*F2</f>
        <v>4.4444444444444438</v>
      </c>
    </row>
    <row r="3" spans="1:9" x14ac:dyDescent="0.3">
      <c r="C3">
        <v>2</v>
      </c>
      <c r="D3">
        <v>5</v>
      </c>
      <c r="E3">
        <f>C3-$C$13</f>
        <v>-1.6666666666666665</v>
      </c>
      <c r="F3">
        <f>D3-$D$13</f>
        <v>1.3333333333333335</v>
      </c>
      <c r="G3">
        <f t="shared" ref="G3:G10" si="0">E3*E3</f>
        <v>2.7777777777777772</v>
      </c>
      <c r="H3">
        <f t="shared" ref="H3:H10" si="1">F3*F3</f>
        <v>1.7777777777777781</v>
      </c>
      <c r="I3">
        <f t="shared" ref="I3:I10" si="2">E3*F3</f>
        <v>-2.2222222222222223</v>
      </c>
    </row>
    <row r="4" spans="1:9" x14ac:dyDescent="0.3">
      <c r="C4">
        <v>1</v>
      </c>
      <c r="D4">
        <v>2</v>
      </c>
      <c r="E4">
        <f>C4-$C$13</f>
        <v>-2.6666666666666665</v>
      </c>
      <c r="F4">
        <f>D4-$D$13</f>
        <v>-1.6666666666666665</v>
      </c>
      <c r="G4">
        <f t="shared" si="0"/>
        <v>7.1111111111111107</v>
      </c>
      <c r="H4">
        <f t="shared" si="1"/>
        <v>2.7777777777777772</v>
      </c>
      <c r="I4">
        <f t="shared" si="2"/>
        <v>4.4444444444444438</v>
      </c>
    </row>
    <row r="5" spans="1:9" x14ac:dyDescent="0.3">
      <c r="C5">
        <v>9</v>
      </c>
      <c r="D5">
        <v>3</v>
      </c>
      <c r="E5">
        <f>C5-$C$13</f>
        <v>5.3333333333333339</v>
      </c>
      <c r="F5">
        <f>D5-$D$13</f>
        <v>-0.66666666666666652</v>
      </c>
      <c r="G5">
        <f t="shared" si="0"/>
        <v>28.44444444444445</v>
      </c>
      <c r="H5">
        <f t="shared" si="1"/>
        <v>0.44444444444444425</v>
      </c>
      <c r="I5">
        <f t="shared" si="2"/>
        <v>-3.5555555555555554</v>
      </c>
    </row>
    <row r="6" spans="1:9" x14ac:dyDescent="0.3">
      <c r="C6">
        <v>8</v>
      </c>
      <c r="D6">
        <v>8</v>
      </c>
      <c r="E6">
        <f>C6-$C$13</f>
        <v>4.3333333333333339</v>
      </c>
      <c r="F6">
        <f>D6-$D$13</f>
        <v>4.3333333333333339</v>
      </c>
      <c r="G6">
        <f t="shared" si="0"/>
        <v>18.777777777777782</v>
      </c>
      <c r="H6">
        <f t="shared" si="1"/>
        <v>18.777777777777782</v>
      </c>
      <c r="I6">
        <f t="shared" si="2"/>
        <v>18.777777777777782</v>
      </c>
    </row>
    <row r="7" spans="1:9" x14ac:dyDescent="0.3">
      <c r="C7">
        <v>3</v>
      </c>
      <c r="D7">
        <v>9</v>
      </c>
      <c r="E7">
        <f>C7-$C$13</f>
        <v>-0.66666666666666652</v>
      </c>
      <c r="F7">
        <f>D7-$D$13</f>
        <v>5.3333333333333339</v>
      </c>
      <c r="G7">
        <f t="shared" si="0"/>
        <v>0.44444444444444425</v>
      </c>
      <c r="H7">
        <f t="shared" si="1"/>
        <v>28.44444444444445</v>
      </c>
      <c r="I7">
        <f t="shared" si="2"/>
        <v>-3.5555555555555554</v>
      </c>
    </row>
    <row r="8" spans="1:9" x14ac:dyDescent="0.3">
      <c r="C8">
        <v>2</v>
      </c>
      <c r="D8">
        <v>1</v>
      </c>
      <c r="E8">
        <f>C8-$C$13</f>
        <v>-1.6666666666666665</v>
      </c>
      <c r="F8">
        <f>D8-$D$13</f>
        <v>-2.6666666666666665</v>
      </c>
      <c r="G8">
        <f t="shared" si="0"/>
        <v>2.7777777777777772</v>
      </c>
      <c r="H8">
        <f t="shared" si="1"/>
        <v>7.1111111111111107</v>
      </c>
      <c r="I8">
        <f t="shared" si="2"/>
        <v>4.4444444444444438</v>
      </c>
    </row>
    <row r="9" spans="1:9" x14ac:dyDescent="0.3">
      <c r="C9">
        <v>5</v>
      </c>
      <c r="D9">
        <v>2</v>
      </c>
      <c r="E9">
        <f>C9-$C$13</f>
        <v>1.3333333333333335</v>
      </c>
      <c r="F9">
        <f>D9-$D$13</f>
        <v>-1.6666666666666665</v>
      </c>
      <c r="G9">
        <f t="shared" si="0"/>
        <v>1.7777777777777781</v>
      </c>
      <c r="H9">
        <f t="shared" si="1"/>
        <v>2.7777777777777772</v>
      </c>
      <c r="I9">
        <f t="shared" si="2"/>
        <v>-2.2222222222222223</v>
      </c>
    </row>
    <row r="10" spans="1:9" x14ac:dyDescent="0.3">
      <c r="C10">
        <v>2</v>
      </c>
      <c r="D10">
        <v>1</v>
      </c>
      <c r="E10">
        <f>C10-$C$13</f>
        <v>-1.6666666666666665</v>
      </c>
      <c r="F10">
        <f>D10-$D$13</f>
        <v>-2.6666666666666665</v>
      </c>
      <c r="G10">
        <f t="shared" si="0"/>
        <v>2.7777777777777772</v>
      </c>
      <c r="H10">
        <f t="shared" si="1"/>
        <v>7.1111111111111107</v>
      </c>
      <c r="I10">
        <f t="shared" si="2"/>
        <v>4.4444444444444438</v>
      </c>
    </row>
    <row r="11" spans="1:9" x14ac:dyDescent="0.3">
      <c r="B11" t="s">
        <v>1</v>
      </c>
      <c r="C11">
        <f>SUM(C2:C10)</f>
        <v>33</v>
      </c>
      <c r="D11">
        <f>SUM(D2:D10)</f>
        <v>33</v>
      </c>
      <c r="G11">
        <f>SUM(G2:G10)</f>
        <v>71.999999999999986</v>
      </c>
      <c r="H11">
        <f>SUM(H2:H10)</f>
        <v>72</v>
      </c>
      <c r="I11">
        <f>SUM(I2:I10)</f>
        <v>25</v>
      </c>
    </row>
    <row r="12" spans="1:9" x14ac:dyDescent="0.3">
      <c r="C12" t="s">
        <v>21</v>
      </c>
      <c r="D12" t="s">
        <v>22</v>
      </c>
    </row>
    <row r="13" spans="1:9" x14ac:dyDescent="0.3">
      <c r="B13" t="s">
        <v>3</v>
      </c>
      <c r="C13">
        <f>C11/9</f>
        <v>3.6666666666666665</v>
      </c>
      <c r="D13">
        <f>D11/9</f>
        <v>3.6666666666666665</v>
      </c>
    </row>
    <row r="16" spans="1:9" x14ac:dyDescent="0.3">
      <c r="C16" s="10" t="s">
        <v>23</v>
      </c>
      <c r="D16" s="10">
        <f>G11/8</f>
        <v>8.9999999999999982</v>
      </c>
      <c r="E16" s="10">
        <f>I11/8</f>
        <v>3.125</v>
      </c>
      <c r="G16" s="11">
        <v>1</v>
      </c>
      <c r="H16" s="11">
        <v>0</v>
      </c>
    </row>
    <row r="17" spans="3:15" x14ac:dyDescent="0.3">
      <c r="C17" s="10"/>
      <c r="D17" s="10">
        <f>I11/8</f>
        <v>3.125</v>
      </c>
      <c r="E17" s="10">
        <f>H11/8</f>
        <v>9</v>
      </c>
      <c r="G17" s="11">
        <v>0</v>
      </c>
      <c r="H17" s="11">
        <v>1</v>
      </c>
    </row>
    <row r="20" spans="3:15" x14ac:dyDescent="0.3">
      <c r="C20" t="s">
        <v>15</v>
      </c>
    </row>
    <row r="22" spans="3:15" x14ac:dyDescent="0.3">
      <c r="C22" s="1">
        <v>1</v>
      </c>
      <c r="D22" s="6" t="s">
        <v>4</v>
      </c>
      <c r="E22" s="1">
        <f>-D16-E17</f>
        <v>-18</v>
      </c>
      <c r="F22" s="6" t="s">
        <v>5</v>
      </c>
      <c r="G22" s="1">
        <f>D16*E17-E16*D17</f>
        <v>71.234374999999986</v>
      </c>
    </row>
    <row r="24" spans="3:15" x14ac:dyDescent="0.3">
      <c r="D24" t="s">
        <v>6</v>
      </c>
      <c r="E24">
        <f>C22</f>
        <v>1</v>
      </c>
    </row>
    <row r="25" spans="3:15" x14ac:dyDescent="0.3">
      <c r="D25" t="s">
        <v>7</v>
      </c>
      <c r="E25">
        <f>E22</f>
        <v>-18</v>
      </c>
    </row>
    <row r="26" spans="3:15" x14ac:dyDescent="0.3">
      <c r="D26" t="s">
        <v>8</v>
      </c>
      <c r="E26">
        <f>G22</f>
        <v>71.234374999999986</v>
      </c>
    </row>
    <row r="28" spans="3:15" x14ac:dyDescent="0.3">
      <c r="D28" s="4" t="s">
        <v>9</v>
      </c>
      <c r="E28" s="5">
        <f>(-E25+SQRT(E25^2-4*E24*E26))/(2*E24)</f>
        <v>12.125000000000002</v>
      </c>
    </row>
    <row r="29" spans="3:15" x14ac:dyDescent="0.3">
      <c r="D29" s="4" t="s">
        <v>10</v>
      </c>
      <c r="E29" s="5">
        <f>(-E25-SQRT(E25^2-4*E24*E26))/(2*E24)</f>
        <v>5.8749999999999982</v>
      </c>
    </row>
    <row r="31" spans="3:15" x14ac:dyDescent="0.3">
      <c r="E31" t="s">
        <v>11</v>
      </c>
      <c r="F31" s="3" t="s">
        <v>12</v>
      </c>
      <c r="L31" t="s">
        <v>26</v>
      </c>
      <c r="N31" t="s">
        <v>11</v>
      </c>
      <c r="O31" t="s">
        <v>25</v>
      </c>
    </row>
    <row r="32" spans="3:15" x14ac:dyDescent="0.3">
      <c r="C32" s="9" t="s">
        <v>24</v>
      </c>
      <c r="D32" s="9"/>
      <c r="E32" s="9">
        <f>D16-E29</f>
        <v>3.125</v>
      </c>
      <c r="F32" s="9">
        <f>E16</f>
        <v>3.125</v>
      </c>
      <c r="H32">
        <v>0</v>
      </c>
      <c r="L32" s="9"/>
      <c r="M32" s="9"/>
      <c r="N32" s="9">
        <f>D16-E28</f>
        <v>-3.1250000000000036</v>
      </c>
      <c r="O32" s="9">
        <f>E16</f>
        <v>3.125</v>
      </c>
    </row>
    <row r="33" spans="3:20" x14ac:dyDescent="0.3">
      <c r="C33" s="9"/>
      <c r="D33" s="9"/>
      <c r="E33" s="9">
        <f>D17</f>
        <v>3.125</v>
      </c>
      <c r="F33" s="9">
        <f>E17-E29</f>
        <v>3.1250000000000018</v>
      </c>
      <c r="H33">
        <v>0</v>
      </c>
      <c r="L33" s="9"/>
      <c r="M33" s="9"/>
      <c r="N33" s="9">
        <f>D17</f>
        <v>3.125</v>
      </c>
      <c r="O33" s="9">
        <f>E17-E28</f>
        <v>-3.1250000000000018</v>
      </c>
    </row>
    <row r="36" spans="3:20" x14ac:dyDescent="0.3">
      <c r="E36">
        <f>E32+E33</f>
        <v>6.25</v>
      </c>
      <c r="F36">
        <f>F32+F33</f>
        <v>6.2500000000000018</v>
      </c>
      <c r="H36" s="1" t="s">
        <v>13</v>
      </c>
      <c r="I36" s="7">
        <f>-(F36/E36)</f>
        <v>-1.0000000000000002</v>
      </c>
      <c r="K36" s="8">
        <f>I36/SQRT(I36^2+I37^2)</f>
        <v>-0.70710678118654768</v>
      </c>
      <c r="N36">
        <f>N32+N33</f>
        <v>-3.5527136788005009E-15</v>
      </c>
      <c r="O36">
        <f>O32+O33</f>
        <v>0</v>
      </c>
      <c r="Q36" s="1" t="s">
        <v>13</v>
      </c>
      <c r="R36" s="7">
        <f>-(O36/N36)</f>
        <v>0</v>
      </c>
      <c r="T36" s="8">
        <f>R36/SQRT(R36^2+R37^2)</f>
        <v>0</v>
      </c>
    </row>
    <row r="37" spans="3:20" x14ac:dyDescent="0.3">
      <c r="H37" s="1" t="s">
        <v>14</v>
      </c>
      <c r="I37" s="7">
        <v>1</v>
      </c>
      <c r="K37" s="8">
        <f>I37/SQRT(I36^2+I37^2)</f>
        <v>0.70710678118654746</v>
      </c>
      <c r="Q37" s="1" t="s">
        <v>14</v>
      </c>
      <c r="R37" s="7">
        <v>1</v>
      </c>
      <c r="T37" s="8">
        <f>R37/SQRT(R36^2+R37^2)</f>
        <v>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SINGLA</dc:creator>
  <cp:lastModifiedBy>mehak</cp:lastModifiedBy>
  <dcterms:created xsi:type="dcterms:W3CDTF">2020-12-11T08:45:41Z</dcterms:created>
  <dcterms:modified xsi:type="dcterms:W3CDTF">2020-12-11T15:14:13Z</dcterms:modified>
</cp:coreProperties>
</file>