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5b5b40e75690e1/Documents/Engineering Design Project - 1/"/>
    </mc:Choice>
  </mc:AlternateContent>
  <xr:revisionPtr revIDLastSave="3" documentId="8_{8E01ABBA-B834-495A-AB79-C92AF3EE51D9}" xr6:coauthVersionLast="47" xr6:coauthVersionMax="47" xr10:uidLastSave="{DBAB4563-668F-41B3-ACE0-195E4DF7DDE2}"/>
  <bookViews>
    <workbookView xWindow="-108" yWindow="-108" windowWidth="23256" windowHeight="12456" activeTab="2" xr2:uid="{2841E190-57AF-4972-AAC9-8CF65C58AF3D}"/>
  </bookViews>
  <sheets>
    <sheet name="Q.1" sheetId="1" r:id="rId1"/>
    <sheet name="Q.2" sheetId="2" r:id="rId2"/>
    <sheet name="Q.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3" l="1"/>
  <c r="E8" i="3"/>
  <c r="E7" i="3"/>
  <c r="E6" i="3"/>
  <c r="E5" i="3"/>
  <c r="E3" i="3"/>
  <c r="E4" i="3"/>
  <c r="D9" i="3"/>
  <c r="D8" i="3"/>
  <c r="D7" i="3"/>
  <c r="D6" i="3"/>
  <c r="D5" i="3"/>
  <c r="D4" i="3"/>
  <c r="D3" i="3"/>
  <c r="B4" i="3"/>
  <c r="B5" i="3" s="1"/>
  <c r="B6" i="3" s="1"/>
  <c r="B7" i="3" s="1"/>
  <c r="B8" i="3" s="1"/>
  <c r="B9" i="3" s="1"/>
  <c r="C2" i="3"/>
  <c r="G15" i="2" l="1"/>
  <c r="G14" i="2"/>
  <c r="G13" i="2"/>
  <c r="G12" i="2"/>
  <c r="G11" i="2"/>
  <c r="G10" i="2"/>
  <c r="G9" i="2"/>
  <c r="G8" i="2"/>
  <c r="G7" i="2"/>
  <c r="G6" i="2"/>
  <c r="G5" i="2"/>
  <c r="G4" i="2"/>
  <c r="G3" i="2"/>
  <c r="E3" i="2"/>
  <c r="D3" i="2"/>
  <c r="F6" i="2" s="1"/>
  <c r="C3" i="2"/>
  <c r="F15" i="2" s="1"/>
  <c r="J9" i="1"/>
  <c r="J8" i="1"/>
  <c r="J7" i="1"/>
  <c r="J6" i="1"/>
  <c r="J5" i="1"/>
  <c r="J4" i="1"/>
  <c r="J3" i="1"/>
  <c r="I9" i="1"/>
  <c r="I8" i="1"/>
  <c r="I7" i="1"/>
  <c r="I6" i="1"/>
  <c r="I5" i="1"/>
  <c r="I4" i="1"/>
  <c r="I3" i="1"/>
  <c r="H9" i="1"/>
  <c r="H8" i="1"/>
  <c r="H7" i="1"/>
  <c r="H6" i="1"/>
  <c r="H5" i="1"/>
  <c r="H4" i="1"/>
  <c r="H3" i="1"/>
  <c r="G9" i="1"/>
  <c r="G8" i="1"/>
  <c r="G7" i="1"/>
  <c r="G6" i="1"/>
  <c r="G5" i="1"/>
  <c r="G4" i="1"/>
  <c r="G3" i="1"/>
  <c r="F9" i="2" l="1"/>
  <c r="F10" i="2"/>
  <c r="F3" i="2"/>
  <c r="F11" i="2"/>
  <c r="F4" i="2"/>
  <c r="F12" i="2"/>
  <c r="F5" i="2"/>
  <c r="F13" i="2"/>
  <c r="F14" i="2"/>
  <c r="F8" i="2"/>
  <c r="F7" i="2"/>
  <c r="F9" i="1" l="1"/>
  <c r="F8" i="1"/>
  <c r="F7" i="1"/>
  <c r="F6" i="1"/>
  <c r="F5" i="1"/>
  <c r="F4" i="1"/>
  <c r="F3" i="1"/>
  <c r="E9" i="1"/>
  <c r="D9" i="1"/>
  <c r="C9" i="1"/>
  <c r="B9" i="1"/>
</calcChain>
</file>

<file path=xl/sharedStrings.xml><?xml version="1.0" encoding="utf-8"?>
<sst xmlns="http://schemas.openxmlformats.org/spreadsheetml/2006/main" count="40" uniqueCount="36">
  <si>
    <t>Exp</t>
  </si>
  <si>
    <t>Span</t>
  </si>
  <si>
    <t>Width</t>
  </si>
  <si>
    <t>Depth</t>
  </si>
  <si>
    <t>Faliure Load</t>
  </si>
  <si>
    <t>Faliure Force</t>
  </si>
  <si>
    <t>No.</t>
  </si>
  <si>
    <t>L mm</t>
  </si>
  <si>
    <t>b mm</t>
  </si>
  <si>
    <t>d mm</t>
  </si>
  <si>
    <t>mass Kg</t>
  </si>
  <si>
    <t>P N</t>
  </si>
  <si>
    <t>M=PL/4</t>
  </si>
  <si>
    <t>Nmm</t>
  </si>
  <si>
    <t>y=d/2</t>
  </si>
  <si>
    <t>mm</t>
  </si>
  <si>
    <t>I=bd^3/12</t>
  </si>
  <si>
    <t>mm^4</t>
  </si>
  <si>
    <t>Average</t>
  </si>
  <si>
    <t>Strength</t>
  </si>
  <si>
    <t>Mpa(N/mm^2)</t>
  </si>
  <si>
    <t xml:space="preserve">Average Strength </t>
  </si>
  <si>
    <t xml:space="preserve">Span </t>
  </si>
  <si>
    <t>Average I</t>
  </si>
  <si>
    <t>Average y</t>
  </si>
  <si>
    <t>P=(4*sigma*I)/yL</t>
  </si>
  <si>
    <t>(kg)</t>
  </si>
  <si>
    <t xml:space="preserve">Exp </t>
  </si>
  <si>
    <t>W=P/9.81</t>
  </si>
  <si>
    <t>Faliure Mass</t>
  </si>
  <si>
    <t>Exp. No.</t>
  </si>
  <si>
    <t>Cross Sectional Area</t>
  </si>
  <si>
    <t>(mm)</t>
  </si>
  <si>
    <t>Average Strength</t>
  </si>
  <si>
    <t>P=2*sigma*d^3/3L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</si>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</sst>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Load v/s Span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Q.2!$B$3:$B$15</c:f>
              <c:numCache>
                <c:formatCode>General</c:formatCode>
                <c:ptCount val="13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</c:numCache>
            </c:numRef>
          </c:xVal>
          <c:yVal>
            <c:numRef>
              <c:f>Q.2!$F$3:$F$15</c:f>
              <c:numCache>
                <c:formatCode>General</c:formatCode>
                <c:ptCount val="13"/>
                <c:pt idx="0">
                  <c:v>162.31940353270056</c:v>
                </c:pt>
                <c:pt idx="1">
                  <c:v>108.21293568846703</c:v>
                </c:pt>
                <c:pt idx="2">
                  <c:v>81.159701766350281</c:v>
                </c:pt>
                <c:pt idx="3">
                  <c:v>64.927761413080219</c:v>
                </c:pt>
                <c:pt idx="4">
                  <c:v>54.106467844233514</c:v>
                </c:pt>
                <c:pt idx="5">
                  <c:v>46.376972437914446</c:v>
                </c:pt>
                <c:pt idx="6">
                  <c:v>40.579850883175141</c:v>
                </c:pt>
                <c:pt idx="7">
                  <c:v>36.070978562822347</c:v>
                </c:pt>
                <c:pt idx="8">
                  <c:v>32.46388070654011</c:v>
                </c:pt>
                <c:pt idx="9">
                  <c:v>29.512618824127376</c:v>
                </c:pt>
                <c:pt idx="10">
                  <c:v>27.053233922116757</c:v>
                </c:pt>
                <c:pt idx="11">
                  <c:v>24.972215928107779</c:v>
                </c:pt>
                <c:pt idx="12">
                  <c:v>23.188486218957223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AA-4DDE-AEA4-E5BAE1D6F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4481136"/>
        <c:axId val="934481968"/>
      </c:scatterChart>
      <c:valAx>
        <c:axId val="934481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Span</a:t>
                </a:r>
                <a:r>
                  <a:rPr lang="en-IN" baseline="0"/>
                  <a:t>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481968"/>
        <c:crosses val="autoZero"/>
        <c:crossBetween val="midCat"/>
      </c:valAx>
      <c:valAx>
        <c:axId val="93448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Load</a:t>
                </a:r>
                <a:r>
                  <a:rPr lang="en-IN" baseline="0"/>
                  <a:t> P (kg)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481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Mass v/s Span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Q.2!$B$3:$B$15</c:f>
              <c:numCache>
                <c:formatCode>General</c:formatCode>
                <c:ptCount val="13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</c:numCache>
            </c:numRef>
          </c:xVal>
          <c:yVal>
            <c:numRef>
              <c:f>Q.2!$G$3:$G$15</c:f>
              <c:numCache>
                <c:formatCode>General</c:formatCode>
                <c:ptCount val="13"/>
                <c:pt idx="0">
                  <c:v>16.546320441661628</c:v>
                </c:pt>
                <c:pt idx="1">
                  <c:v>11.030880294441083</c:v>
                </c:pt>
                <c:pt idx="2">
                  <c:v>8.2731602208308139</c:v>
                </c:pt>
                <c:pt idx="3">
                  <c:v>6.6185281766646495</c:v>
                </c:pt>
                <c:pt idx="4">
                  <c:v>5.5154401472205414</c:v>
                </c:pt>
                <c:pt idx="5">
                  <c:v>4.7275201261890363</c:v>
                </c:pt>
                <c:pt idx="6">
                  <c:v>4.136580110415407</c:v>
                </c:pt>
                <c:pt idx="7">
                  <c:v>3.6769600981470281</c:v>
                </c:pt>
                <c:pt idx="8">
                  <c:v>3.3092640883323248</c:v>
                </c:pt>
                <c:pt idx="9">
                  <c:v>3.0084218984839319</c:v>
                </c:pt>
                <c:pt idx="10">
                  <c:v>2.7577200736102707</c:v>
                </c:pt>
                <c:pt idx="11">
                  <c:v>2.5455877602556347</c:v>
                </c:pt>
                <c:pt idx="12">
                  <c:v>2.3637600630945181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A4-46CA-84E0-AB6959CC9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408960"/>
        <c:axId val="1088410208"/>
      </c:scatterChart>
      <c:valAx>
        <c:axId val="108840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Span</a:t>
                </a:r>
                <a:r>
                  <a:rPr lang="en-IN" baseline="0"/>
                  <a:t> (mm)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410208"/>
        <c:crosses val="autoZero"/>
        <c:crossBetween val="midCat"/>
      </c:valAx>
      <c:valAx>
        <c:axId val="108841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Mass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408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Load v/s SQ C/S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Load v/s SQ CS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Q.3!$B$3:$B$9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xVal>
          <c:yVal>
            <c:numRef>
              <c:f>Q.3!$E$3:$E$9</c:f>
              <c:numCache>
                <c:formatCode>General</c:formatCode>
                <c:ptCount val="7"/>
                <c:pt idx="0">
                  <c:v>1.3638909473469123</c:v>
                </c:pt>
                <c:pt idx="1">
                  <c:v>2.6638495065369376</c:v>
                </c:pt>
                <c:pt idx="2">
                  <c:v>4.6031319472958296</c:v>
                </c:pt>
                <c:pt idx="3">
                  <c:v>7.309603045937358</c:v>
                </c:pt>
                <c:pt idx="4">
                  <c:v>10.911127578775298</c:v>
                </c:pt>
                <c:pt idx="5">
                  <c:v>15.535570322123425</c:v>
                </c:pt>
                <c:pt idx="6">
                  <c:v>21.310796052295501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02-4519-8449-D19A972BF2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359696"/>
        <c:axId val="1010360528"/>
      </c:scatterChart>
      <c:valAx>
        <c:axId val="101035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SQ</a:t>
                </a:r>
                <a:r>
                  <a:rPr lang="en-IN" baseline="0"/>
                  <a:t> C/S (mm)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360528"/>
        <c:crosses val="autoZero"/>
        <c:crossBetween val="midCat"/>
      </c:valAx>
      <c:valAx>
        <c:axId val="101036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Load</a:t>
                </a:r>
                <a:r>
                  <a:rPr lang="en-IN" baseline="0"/>
                  <a:t> (kg)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359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0</xdr:row>
      <xdr:rowOff>0</xdr:rowOff>
    </xdr:from>
    <xdr:to>
      <xdr:col>19</xdr:col>
      <xdr:colOff>7620</xdr:colOff>
      <xdr:row>22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8E44CF-B1B2-4A21-9534-C3707C4178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16</xdr:col>
      <xdr:colOff>251460</xdr:colOff>
      <xdr:row>0</xdr:row>
      <xdr:rowOff>7620</xdr:rowOff>
    </xdr:from>
    <xdr:ext cx="1586075" cy="60901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21E64A5-FFA2-4671-B219-410DEEFC5B34}"/>
            </a:ext>
          </a:extLst>
        </xdr:cNvPr>
        <xdr:cNvSpPr txBox="1"/>
      </xdr:nvSpPr>
      <xdr:spPr>
        <a:xfrm>
          <a:off x="10789920" y="7620"/>
          <a:ext cx="158607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Name</a:t>
          </a:r>
          <a:r>
            <a:rPr lang="en-IN" sz="1100" baseline="0"/>
            <a:t> - Meharamt Singh</a:t>
          </a:r>
        </a:p>
        <a:p>
          <a:r>
            <a:rPr lang="en-IN" sz="1100" baseline="0"/>
            <a:t>Roll No. - 102003241</a:t>
          </a:r>
        </a:p>
        <a:p>
          <a:r>
            <a:rPr lang="en-IN" sz="1100" baseline="0"/>
            <a:t>Group - 2CO10</a:t>
          </a:r>
          <a:endParaRPr lang="en-IN" sz="1100"/>
        </a:p>
      </xdr:txBody>
    </xdr:sp>
    <xdr:clientData/>
  </xdr:oneCellAnchor>
  <xdr:twoCellAnchor>
    <xdr:from>
      <xdr:col>8</xdr:col>
      <xdr:colOff>0</xdr:colOff>
      <xdr:row>22</xdr:row>
      <xdr:rowOff>3810</xdr:rowOff>
    </xdr:from>
    <xdr:to>
      <xdr:col>19</xdr:col>
      <xdr:colOff>15240</xdr:colOff>
      <xdr:row>44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5D60589-303F-45A0-9CE8-BFD972F998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16</xdr:col>
      <xdr:colOff>304800</xdr:colOff>
      <xdr:row>22</xdr:row>
      <xdr:rowOff>7620</xdr:rowOff>
    </xdr:from>
    <xdr:ext cx="1586075" cy="78124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1EB70C9-65AD-4FD1-A2FD-1061A68C8C87}"/>
            </a:ext>
          </a:extLst>
        </xdr:cNvPr>
        <xdr:cNvSpPr txBox="1"/>
      </xdr:nvSpPr>
      <xdr:spPr>
        <a:xfrm>
          <a:off x="11003280" y="4030980"/>
          <a:ext cx="1586075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Name</a:t>
          </a:r>
          <a:r>
            <a:rPr lang="en-I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Meharamt Singh</a:t>
          </a:r>
          <a:endParaRPr lang="en-IN">
            <a:effectLst/>
          </a:endParaRPr>
        </a:p>
        <a:p>
          <a:r>
            <a:rPr lang="en-I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Roll No. - 102003241</a:t>
          </a:r>
          <a:endParaRPr lang="en-IN">
            <a:effectLst/>
          </a:endParaRPr>
        </a:p>
        <a:p>
          <a:r>
            <a:rPr lang="en-I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Group - 2CO10</a:t>
          </a:r>
          <a:endParaRPr lang="en-IN">
            <a:effectLst/>
          </a:endParaRPr>
        </a:p>
        <a:p>
          <a:endParaRPr lang="en-IN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0</xdr:row>
      <xdr:rowOff>3810</xdr:rowOff>
    </xdr:from>
    <xdr:to>
      <xdr:col>14</xdr:col>
      <xdr:colOff>601980</xdr:colOff>
      <xdr:row>20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8C1B0B-5D05-4B5D-B019-033E36D20C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</xdr:col>
      <xdr:colOff>335280</xdr:colOff>
      <xdr:row>0</xdr:row>
      <xdr:rowOff>7620</xdr:rowOff>
    </xdr:from>
    <xdr:ext cx="1586075" cy="60901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375AA6-512A-45F3-AB0E-9E616F4DCCE5}"/>
            </a:ext>
          </a:extLst>
        </xdr:cNvPr>
        <xdr:cNvSpPr txBox="1"/>
      </xdr:nvSpPr>
      <xdr:spPr>
        <a:xfrm>
          <a:off x="9197340" y="7620"/>
          <a:ext cx="158607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Name - Meharamt Singh</a:t>
          </a:r>
        </a:p>
        <a:p>
          <a:r>
            <a:rPr lang="en-IN" sz="1100"/>
            <a:t>Roll No. - 102003241</a:t>
          </a:r>
        </a:p>
        <a:p>
          <a:r>
            <a:rPr lang="en-IN" sz="1100"/>
            <a:t>Group</a:t>
          </a:r>
          <a:r>
            <a:rPr lang="en-IN" sz="1100" baseline="0"/>
            <a:t> - 2CO10</a:t>
          </a:r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E7D3-0F81-48EC-91BE-00AA4E4E9E7A}">
  <dimension ref="A1:J11"/>
  <sheetViews>
    <sheetView workbookViewId="0">
      <selection activeCell="I3" sqref="I3"/>
    </sheetView>
  </sheetViews>
  <sheetFormatPr defaultRowHeight="14.4" x14ac:dyDescent="0.3"/>
  <cols>
    <col min="2" max="2" width="8.88671875" customWidth="1"/>
    <col min="5" max="5" width="11.109375" customWidth="1"/>
    <col min="6" max="6" width="11.5546875" customWidth="1"/>
    <col min="7" max="7" width="9.44140625" customWidth="1"/>
    <col min="9" max="9" width="10.33203125" customWidth="1"/>
    <col min="10" max="10" width="13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14</v>
      </c>
      <c r="I1" s="1" t="s">
        <v>16</v>
      </c>
      <c r="J1" s="1" t="s">
        <v>19</v>
      </c>
    </row>
    <row r="2" spans="1:10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20</v>
      </c>
    </row>
    <row r="3" spans="1:10" x14ac:dyDescent="0.3">
      <c r="A3" s="1">
        <v>1</v>
      </c>
      <c r="B3" s="1">
        <v>300</v>
      </c>
      <c r="C3" s="1">
        <v>9.65</v>
      </c>
      <c r="D3" s="1">
        <v>4.88</v>
      </c>
      <c r="E3" s="1">
        <v>6.3</v>
      </c>
      <c r="F3" s="1">
        <f t="shared" ref="F3:F8" si="0">E3*9.81</f>
        <v>61.803000000000004</v>
      </c>
      <c r="G3" s="1">
        <f t="shared" ref="G3:G8" si="1">F3*B3/4</f>
        <v>4635.2250000000004</v>
      </c>
      <c r="H3" s="1">
        <f t="shared" ref="H3:H8" si="2">D3/2</f>
        <v>2.44</v>
      </c>
      <c r="I3" s="1">
        <f t="shared" ref="I3:I8" si="3">(C3*D3^3)/12</f>
        <v>93.455643733333332</v>
      </c>
      <c r="J3" s="2">
        <f t="shared" ref="J3:J8" si="4">G3*H3/I3</f>
        <v>121.01943283673535</v>
      </c>
    </row>
    <row r="4" spans="1:10" x14ac:dyDescent="0.3">
      <c r="A4" s="1">
        <v>2</v>
      </c>
      <c r="B4" s="1">
        <v>300</v>
      </c>
      <c r="C4" s="1">
        <v>9.8000000000000007</v>
      </c>
      <c r="D4" s="1">
        <v>5.26</v>
      </c>
      <c r="E4" s="1">
        <v>5.35</v>
      </c>
      <c r="F4" s="1">
        <f t="shared" si="0"/>
        <v>52.483499999999999</v>
      </c>
      <c r="G4" s="1">
        <f t="shared" si="1"/>
        <v>3936.2624999999998</v>
      </c>
      <c r="H4" s="1">
        <f t="shared" si="2"/>
        <v>2.63</v>
      </c>
      <c r="I4" s="1">
        <f t="shared" si="3"/>
        <v>118.85078706666665</v>
      </c>
      <c r="J4" s="2">
        <f t="shared" si="4"/>
        <v>87.103927794715162</v>
      </c>
    </row>
    <row r="5" spans="1:10" x14ac:dyDescent="0.3">
      <c r="A5" s="1">
        <v>3</v>
      </c>
      <c r="B5" s="1">
        <v>300</v>
      </c>
      <c r="C5" s="1">
        <v>9.6999999999999993</v>
      </c>
      <c r="D5" s="1">
        <v>5.35</v>
      </c>
      <c r="E5" s="1">
        <v>5.5</v>
      </c>
      <c r="F5" s="1">
        <f t="shared" si="0"/>
        <v>53.955000000000005</v>
      </c>
      <c r="G5" s="1">
        <f t="shared" si="1"/>
        <v>4046.6250000000005</v>
      </c>
      <c r="H5" s="1">
        <f t="shared" si="2"/>
        <v>2.6749999999999998</v>
      </c>
      <c r="I5" s="1">
        <f t="shared" si="3"/>
        <v>123.78038645833328</v>
      </c>
      <c r="J5" s="2">
        <f t="shared" si="4"/>
        <v>87.451026650686686</v>
      </c>
    </row>
    <row r="6" spans="1:10" x14ac:dyDescent="0.3">
      <c r="A6" s="1">
        <v>4</v>
      </c>
      <c r="B6" s="1">
        <v>300</v>
      </c>
      <c r="C6" s="1">
        <v>10</v>
      </c>
      <c r="D6" s="1">
        <v>5.0999999999999996</v>
      </c>
      <c r="E6" s="1">
        <v>4.25</v>
      </c>
      <c r="F6" s="1">
        <f t="shared" si="0"/>
        <v>41.692500000000003</v>
      </c>
      <c r="G6" s="1">
        <f t="shared" si="1"/>
        <v>3126.9375</v>
      </c>
      <c r="H6" s="1">
        <f t="shared" si="2"/>
        <v>2.5499999999999998</v>
      </c>
      <c r="I6" s="1">
        <f t="shared" si="3"/>
        <v>110.54249999999998</v>
      </c>
      <c r="J6" s="2">
        <f t="shared" si="4"/>
        <v>72.132352941176478</v>
      </c>
    </row>
    <row r="7" spans="1:10" x14ac:dyDescent="0.3">
      <c r="A7" s="1">
        <v>5</v>
      </c>
      <c r="B7" s="1">
        <v>300</v>
      </c>
      <c r="C7" s="1">
        <v>9.99</v>
      </c>
      <c r="D7" s="1">
        <v>5.0599999999999996</v>
      </c>
      <c r="E7" s="1">
        <v>4.7</v>
      </c>
      <c r="F7" s="1">
        <f t="shared" si="0"/>
        <v>46.107000000000006</v>
      </c>
      <c r="G7" s="1">
        <f t="shared" si="1"/>
        <v>3458.0250000000005</v>
      </c>
      <c r="H7" s="1">
        <f t="shared" si="2"/>
        <v>2.5299999999999998</v>
      </c>
      <c r="I7" s="1">
        <f t="shared" si="3"/>
        <v>107.85388481999998</v>
      </c>
      <c r="J7" s="2">
        <f t="shared" si="4"/>
        <v>81.117182423248778</v>
      </c>
    </row>
    <row r="8" spans="1:10" x14ac:dyDescent="0.3">
      <c r="A8" s="1">
        <v>6</v>
      </c>
      <c r="B8" s="1">
        <v>300</v>
      </c>
      <c r="C8" s="1">
        <v>9.99</v>
      </c>
      <c r="D8" s="1">
        <v>5.0599999999999996</v>
      </c>
      <c r="E8" s="1">
        <v>6.7</v>
      </c>
      <c r="F8" s="1">
        <f t="shared" si="0"/>
        <v>65.727000000000004</v>
      </c>
      <c r="G8" s="1">
        <f t="shared" si="1"/>
        <v>4929.5250000000005</v>
      </c>
      <c r="H8" s="1">
        <f t="shared" si="2"/>
        <v>2.5299999999999998</v>
      </c>
      <c r="I8" s="1">
        <f t="shared" si="3"/>
        <v>107.85388481999998</v>
      </c>
      <c r="J8" s="2">
        <f t="shared" si="4"/>
        <v>115.63513239058869</v>
      </c>
    </row>
    <row r="9" spans="1:10" x14ac:dyDescent="0.3">
      <c r="A9" s="3" t="s">
        <v>18</v>
      </c>
      <c r="B9" s="3">
        <f t="shared" ref="B9:J9" si="5">AVERAGE(B3:B8)</f>
        <v>300</v>
      </c>
      <c r="C9" s="3">
        <f t="shared" si="5"/>
        <v>9.8550000000000022</v>
      </c>
      <c r="D9" s="3">
        <f t="shared" si="5"/>
        <v>5.1183333333333332</v>
      </c>
      <c r="E9" s="3">
        <f t="shared" si="5"/>
        <v>5.4666666666666659</v>
      </c>
      <c r="F9" s="3">
        <f t="shared" si="5"/>
        <v>53.628000000000007</v>
      </c>
      <c r="G9" s="3">
        <f t="shared" si="5"/>
        <v>4022.1000000000004</v>
      </c>
      <c r="H9" s="3">
        <f t="shared" si="5"/>
        <v>2.5591666666666666</v>
      </c>
      <c r="I9" s="3">
        <f t="shared" si="5"/>
        <v>110.38951448305552</v>
      </c>
      <c r="J9" s="2">
        <f t="shared" si="5"/>
        <v>94.076509172858508</v>
      </c>
    </row>
    <row r="11" spans="1:10" x14ac:dyDescent="0.3">
      <c r="A1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F892-263C-46A2-A639-BAB00C2DBFCA}">
  <dimension ref="A1:G15"/>
  <sheetViews>
    <sheetView workbookViewId="0">
      <selection activeCell="U18" sqref="U18"/>
    </sheetView>
  </sheetViews>
  <sheetFormatPr defaultRowHeight="14.4" x14ac:dyDescent="0.3"/>
  <cols>
    <col min="3" max="3" width="14.5546875" customWidth="1"/>
    <col min="6" max="6" width="14.6640625" customWidth="1"/>
    <col min="7" max="7" width="11.21875" customWidth="1"/>
  </cols>
  <sheetData>
    <row r="1" spans="1:7" x14ac:dyDescent="0.3">
      <c r="A1" s="1" t="s">
        <v>27</v>
      </c>
      <c r="B1" s="1" t="s">
        <v>22</v>
      </c>
      <c r="C1" s="3" t="s">
        <v>21</v>
      </c>
      <c r="D1" s="3" t="s">
        <v>23</v>
      </c>
      <c r="E1" s="3" t="s">
        <v>24</v>
      </c>
      <c r="F1" s="1" t="s">
        <v>25</v>
      </c>
      <c r="G1" s="5" t="s">
        <v>29</v>
      </c>
    </row>
    <row r="2" spans="1:7" x14ac:dyDescent="0.3">
      <c r="A2" s="1" t="s">
        <v>6</v>
      </c>
      <c r="B2" s="1" t="s">
        <v>7</v>
      </c>
      <c r="C2" s="3"/>
      <c r="D2" s="3"/>
      <c r="E2" s="3"/>
      <c r="F2" s="1" t="s">
        <v>26</v>
      </c>
      <c r="G2" s="1" t="s">
        <v>28</v>
      </c>
    </row>
    <row r="3" spans="1:7" x14ac:dyDescent="0.3">
      <c r="A3" s="1">
        <v>1</v>
      </c>
      <c r="B3" s="1">
        <v>100</v>
      </c>
      <c r="C3" s="3">
        <f>Q.1!J9</f>
        <v>94.076509172858508</v>
      </c>
      <c r="D3" s="3">
        <f>Q.1!I9</f>
        <v>110.38951448305552</v>
      </c>
      <c r="E3" s="3">
        <f>Q.1!H9</f>
        <v>2.5591666666666666</v>
      </c>
      <c r="F3" s="1">
        <f t="shared" ref="F3:F15" si="0">(4*$C$3*$D$3)/($E$3*B3)</f>
        <v>162.31940353270056</v>
      </c>
      <c r="G3" s="1">
        <f t="shared" ref="G3:G15" si="1">F3/9.81</f>
        <v>16.546320441661628</v>
      </c>
    </row>
    <row r="4" spans="1:7" x14ac:dyDescent="0.3">
      <c r="A4" s="1">
        <v>2</v>
      </c>
      <c r="B4" s="1">
        <v>150</v>
      </c>
      <c r="C4" s="1"/>
      <c r="D4" s="1"/>
      <c r="E4" s="1"/>
      <c r="F4" s="1">
        <f t="shared" si="0"/>
        <v>108.21293568846703</v>
      </c>
      <c r="G4" s="1">
        <f t="shared" si="1"/>
        <v>11.030880294441083</v>
      </c>
    </row>
    <row r="5" spans="1:7" x14ac:dyDescent="0.3">
      <c r="A5" s="1">
        <v>3</v>
      </c>
      <c r="B5" s="1">
        <v>200</v>
      </c>
      <c r="C5" s="1"/>
      <c r="D5" s="1"/>
      <c r="E5" s="1"/>
      <c r="F5" s="1">
        <f t="shared" si="0"/>
        <v>81.159701766350281</v>
      </c>
      <c r="G5" s="1">
        <f t="shared" si="1"/>
        <v>8.2731602208308139</v>
      </c>
    </row>
    <row r="6" spans="1:7" x14ac:dyDescent="0.3">
      <c r="A6" s="1">
        <v>4</v>
      </c>
      <c r="B6" s="1">
        <v>250</v>
      </c>
      <c r="C6" s="1"/>
      <c r="D6" s="1"/>
      <c r="E6" s="1"/>
      <c r="F6" s="1">
        <f t="shared" si="0"/>
        <v>64.927761413080219</v>
      </c>
      <c r="G6" s="1">
        <f t="shared" si="1"/>
        <v>6.6185281766646495</v>
      </c>
    </row>
    <row r="7" spans="1:7" x14ac:dyDescent="0.3">
      <c r="A7" s="1">
        <v>5</v>
      </c>
      <c r="B7" s="1">
        <v>300</v>
      </c>
      <c r="C7" s="1"/>
      <c r="D7" s="1"/>
      <c r="E7" s="1"/>
      <c r="F7" s="1">
        <f t="shared" si="0"/>
        <v>54.106467844233514</v>
      </c>
      <c r="G7" s="1">
        <f t="shared" si="1"/>
        <v>5.5154401472205414</v>
      </c>
    </row>
    <row r="8" spans="1:7" x14ac:dyDescent="0.3">
      <c r="A8" s="1">
        <v>6</v>
      </c>
      <c r="B8" s="1">
        <v>350</v>
      </c>
      <c r="C8" s="1"/>
      <c r="D8" s="1"/>
      <c r="E8" s="1"/>
      <c r="F8" s="1">
        <f t="shared" si="0"/>
        <v>46.376972437914446</v>
      </c>
      <c r="G8" s="1">
        <f t="shared" si="1"/>
        <v>4.7275201261890363</v>
      </c>
    </row>
    <row r="9" spans="1:7" x14ac:dyDescent="0.3">
      <c r="A9" s="1">
        <v>7</v>
      </c>
      <c r="B9" s="1">
        <v>400</v>
      </c>
      <c r="C9" s="1"/>
      <c r="D9" s="1"/>
      <c r="E9" s="1"/>
      <c r="F9" s="1">
        <f t="shared" si="0"/>
        <v>40.579850883175141</v>
      </c>
      <c r="G9" s="1">
        <f t="shared" si="1"/>
        <v>4.136580110415407</v>
      </c>
    </row>
    <row r="10" spans="1:7" x14ac:dyDescent="0.3">
      <c r="A10" s="1">
        <v>8</v>
      </c>
      <c r="B10" s="1">
        <v>450</v>
      </c>
      <c r="C10" s="1"/>
      <c r="D10" s="1"/>
      <c r="E10" s="1"/>
      <c r="F10" s="1">
        <f t="shared" si="0"/>
        <v>36.070978562822347</v>
      </c>
      <c r="G10" s="1">
        <f t="shared" si="1"/>
        <v>3.6769600981470281</v>
      </c>
    </row>
    <row r="11" spans="1:7" x14ac:dyDescent="0.3">
      <c r="A11" s="1">
        <v>9</v>
      </c>
      <c r="B11" s="1">
        <v>500</v>
      </c>
      <c r="C11" s="1"/>
      <c r="D11" s="1"/>
      <c r="E11" s="1"/>
      <c r="F11" s="1">
        <f t="shared" si="0"/>
        <v>32.46388070654011</v>
      </c>
      <c r="G11" s="1">
        <f t="shared" si="1"/>
        <v>3.3092640883323248</v>
      </c>
    </row>
    <row r="12" spans="1:7" x14ac:dyDescent="0.3">
      <c r="A12" s="1">
        <v>10</v>
      </c>
      <c r="B12" s="1">
        <v>550</v>
      </c>
      <c r="C12" s="1"/>
      <c r="D12" s="1"/>
      <c r="E12" s="1"/>
      <c r="F12" s="1">
        <f t="shared" si="0"/>
        <v>29.512618824127376</v>
      </c>
      <c r="G12" s="1">
        <f t="shared" si="1"/>
        <v>3.0084218984839319</v>
      </c>
    </row>
    <row r="13" spans="1:7" x14ac:dyDescent="0.3">
      <c r="A13" s="1">
        <v>11</v>
      </c>
      <c r="B13" s="1">
        <v>600</v>
      </c>
      <c r="C13" s="1"/>
      <c r="D13" s="1"/>
      <c r="E13" s="1"/>
      <c r="F13" s="1">
        <f t="shared" si="0"/>
        <v>27.053233922116757</v>
      </c>
      <c r="G13" s="1">
        <f t="shared" si="1"/>
        <v>2.7577200736102707</v>
      </c>
    </row>
    <row r="14" spans="1:7" x14ac:dyDescent="0.3">
      <c r="A14" s="1">
        <v>12</v>
      </c>
      <c r="B14" s="1">
        <v>650</v>
      </c>
      <c r="C14" s="1"/>
      <c r="D14" s="1"/>
      <c r="E14" s="1"/>
      <c r="F14" s="1">
        <f t="shared" si="0"/>
        <v>24.972215928107779</v>
      </c>
      <c r="G14" s="1">
        <f t="shared" si="1"/>
        <v>2.5455877602556347</v>
      </c>
    </row>
    <row r="15" spans="1:7" x14ac:dyDescent="0.3">
      <c r="A15" s="1">
        <v>13</v>
      </c>
      <c r="B15" s="1">
        <v>700</v>
      </c>
      <c r="C15" s="1"/>
      <c r="D15" s="1"/>
      <c r="E15" s="1"/>
      <c r="F15" s="1">
        <f t="shared" si="0"/>
        <v>23.188486218957223</v>
      </c>
      <c r="G15" s="1">
        <f t="shared" si="1"/>
        <v>2.3637600630945181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1AE59-8DF5-4191-835C-56445EFBE8D6}">
  <dimension ref="A1:E9"/>
  <sheetViews>
    <sheetView tabSelected="1" workbookViewId="0">
      <selection activeCell="T10" sqref="T10"/>
    </sheetView>
  </sheetViews>
  <sheetFormatPr defaultRowHeight="14.4" x14ac:dyDescent="0.3"/>
  <cols>
    <col min="2" max="2" width="17.77734375" customWidth="1"/>
    <col min="3" max="3" width="15.21875" customWidth="1"/>
    <col min="5" max="5" width="16.21875" customWidth="1"/>
  </cols>
  <sheetData>
    <row r="1" spans="1:5" x14ac:dyDescent="0.3">
      <c r="A1" s="1" t="s">
        <v>30</v>
      </c>
      <c r="B1" s="6" t="s">
        <v>31</v>
      </c>
      <c r="C1" s="3" t="s">
        <v>33</v>
      </c>
      <c r="D1" s="1" t="s">
        <v>1</v>
      </c>
      <c r="E1" s="1" t="s">
        <v>34</v>
      </c>
    </row>
    <row r="2" spans="1:5" x14ac:dyDescent="0.3">
      <c r="A2" s="1"/>
      <c r="B2" s="6" t="s">
        <v>32</v>
      </c>
      <c r="C2" s="7">
        <f>Q.1!J9</f>
        <v>94.076509172858508</v>
      </c>
      <c r="D2" s="1" t="s">
        <v>7</v>
      </c>
      <c r="E2" s="1" t="s">
        <v>35</v>
      </c>
    </row>
    <row r="3" spans="1:5" x14ac:dyDescent="0.3">
      <c r="A3" s="1">
        <v>1</v>
      </c>
      <c r="B3" s="1">
        <v>4</v>
      </c>
      <c r="C3" s="1"/>
      <c r="D3" s="1">
        <f>Q.1!B3</f>
        <v>300</v>
      </c>
      <c r="E3" s="1">
        <f t="shared" ref="E3:E9" si="0">(2*$C$2*B3*B3*B3)/(3*D3*9.81)</f>
        <v>1.3638909473469123</v>
      </c>
    </row>
    <row r="4" spans="1:5" x14ac:dyDescent="0.3">
      <c r="A4" s="1">
        <v>2</v>
      </c>
      <c r="B4" s="1">
        <f t="shared" ref="B4:B9" si="1">B3+1</f>
        <v>5</v>
      </c>
      <c r="C4" s="1"/>
      <c r="D4" s="1">
        <f>Q.1!B4</f>
        <v>300</v>
      </c>
      <c r="E4" s="1">
        <f t="shared" si="0"/>
        <v>2.6638495065369376</v>
      </c>
    </row>
    <row r="5" spans="1:5" x14ac:dyDescent="0.3">
      <c r="A5" s="1">
        <v>3</v>
      </c>
      <c r="B5" s="1">
        <f t="shared" si="1"/>
        <v>6</v>
      </c>
      <c r="C5" s="1"/>
      <c r="D5" s="1">
        <f>Q.1!B5</f>
        <v>300</v>
      </c>
      <c r="E5" s="1">
        <f t="shared" si="0"/>
        <v>4.6031319472958296</v>
      </c>
    </row>
    <row r="6" spans="1:5" x14ac:dyDescent="0.3">
      <c r="A6" s="1">
        <v>4</v>
      </c>
      <c r="B6" s="1">
        <f t="shared" si="1"/>
        <v>7</v>
      </c>
      <c r="C6" s="1"/>
      <c r="D6" s="1">
        <f>Q.1!B6</f>
        <v>300</v>
      </c>
      <c r="E6" s="1">
        <f t="shared" si="0"/>
        <v>7.309603045937358</v>
      </c>
    </row>
    <row r="7" spans="1:5" x14ac:dyDescent="0.3">
      <c r="A7" s="1">
        <v>5</v>
      </c>
      <c r="B7" s="1">
        <f t="shared" si="1"/>
        <v>8</v>
      </c>
      <c r="C7" s="1"/>
      <c r="D7" s="1">
        <f>Q.1!B7</f>
        <v>300</v>
      </c>
      <c r="E7" s="1">
        <f t="shared" si="0"/>
        <v>10.911127578775298</v>
      </c>
    </row>
    <row r="8" spans="1:5" x14ac:dyDescent="0.3">
      <c r="A8" s="1">
        <v>6</v>
      </c>
      <c r="B8" s="1">
        <f t="shared" si="1"/>
        <v>9</v>
      </c>
      <c r="C8" s="1"/>
      <c r="D8" s="1">
        <f>Q.1!B8</f>
        <v>300</v>
      </c>
      <c r="E8" s="1">
        <f t="shared" si="0"/>
        <v>15.535570322123425</v>
      </c>
    </row>
    <row r="9" spans="1:5" x14ac:dyDescent="0.3">
      <c r="A9" s="1">
        <v>7</v>
      </c>
      <c r="B9" s="1">
        <f t="shared" si="1"/>
        <v>10</v>
      </c>
      <c r="C9" s="1"/>
      <c r="D9" s="1">
        <f>Q.1!B9</f>
        <v>300</v>
      </c>
      <c r="E9" s="1">
        <f t="shared" si="0"/>
        <v>21.310796052295501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Q.1</vt:lpstr>
      <vt:lpstr>Q.2</vt:lpstr>
      <vt:lpstr>Q.3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meharamt singh</cp:lastModifiedBy>
  <dcterms:created xsi:type="dcterms:W3CDTF">2021-10-16T02:58:43Z</dcterms:created>
  <dcterms:modified xsi:type="dcterms:W3CDTF">2021-10-27T16:56:31Z</dcterms:modified>
</cp:coreProperties>
</file>