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hdi\Dropbox\Forex Projects\SQX\"/>
    </mc:Choice>
  </mc:AlternateContent>
  <bookViews>
    <workbookView xWindow="-120" yWindow="-120" windowWidth="28920" windowHeight="12420" activeTab="6"/>
  </bookViews>
  <sheets>
    <sheet name="Test1 &amp; 2 Ticker and timeframe" sheetId="1" r:id="rId1"/>
    <sheet name="Pretest &amp; Posttest" sheetId="2" r:id="rId2"/>
    <sheet name="Combined Pre &amp; Post test" sheetId="3" r:id="rId3"/>
    <sheet name="OOS Training" sheetId="4" r:id="rId4"/>
    <sheet name="Other Markets" sheetId="5" r:id="rId5"/>
    <sheet name="Training Era" sheetId="6" r:id="rId6"/>
    <sheet name="Keep Bes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6" i="7" l="1"/>
  <c r="M56" i="7"/>
  <c r="H56" i="7"/>
  <c r="C56" i="7"/>
  <c r="R55" i="7"/>
  <c r="M55" i="7"/>
  <c r="H55" i="7"/>
  <c r="C55" i="7"/>
  <c r="R54" i="7"/>
  <c r="M54" i="7"/>
  <c r="H54" i="7"/>
  <c r="C54" i="7"/>
  <c r="R53" i="7"/>
  <c r="M53" i="7"/>
  <c r="H53" i="7"/>
  <c r="C53" i="7"/>
  <c r="R52" i="7"/>
  <c r="M52" i="7"/>
  <c r="H52" i="7"/>
  <c r="C52" i="7"/>
  <c r="C50" i="7"/>
  <c r="R49" i="7"/>
  <c r="M49" i="7"/>
  <c r="H49" i="7"/>
  <c r="C49" i="7"/>
  <c r="R48" i="7"/>
  <c r="M48" i="7"/>
  <c r="H48" i="7"/>
  <c r="C48" i="7"/>
  <c r="R47" i="7"/>
  <c r="M47" i="7"/>
  <c r="H47" i="7"/>
  <c r="C47" i="7"/>
  <c r="R46" i="7"/>
  <c r="M46" i="7"/>
  <c r="H46" i="7"/>
  <c r="C46" i="7"/>
  <c r="R45" i="7"/>
  <c r="M45" i="7"/>
  <c r="H45" i="7"/>
  <c r="C45" i="7"/>
  <c r="R42" i="7"/>
  <c r="M42" i="7"/>
  <c r="H42" i="7"/>
  <c r="C42" i="7"/>
  <c r="R41" i="7"/>
  <c r="M41" i="7"/>
  <c r="H41" i="7"/>
  <c r="C41" i="7"/>
  <c r="R40" i="7"/>
  <c r="M40" i="7"/>
  <c r="H40" i="7"/>
  <c r="C40" i="7"/>
  <c r="R39" i="7"/>
  <c r="M39" i="7"/>
  <c r="H39" i="7"/>
  <c r="C39" i="7"/>
  <c r="R38" i="7"/>
  <c r="M38" i="7"/>
  <c r="H38" i="7"/>
  <c r="C38" i="7"/>
  <c r="R35" i="7"/>
  <c r="M35" i="7"/>
  <c r="H35" i="7"/>
  <c r="C35" i="7"/>
  <c r="R34" i="7"/>
  <c r="M34" i="7"/>
  <c r="H34" i="7"/>
  <c r="C34" i="7"/>
  <c r="R33" i="7"/>
  <c r="M33" i="7"/>
  <c r="H33" i="7"/>
  <c r="C33" i="7"/>
  <c r="R32" i="7"/>
  <c r="M32" i="7"/>
  <c r="H32" i="7"/>
  <c r="C32" i="7"/>
  <c r="R31" i="7"/>
  <c r="M31" i="7"/>
  <c r="H31" i="7"/>
  <c r="C31" i="7"/>
  <c r="H57" i="7" l="1"/>
  <c r="R57" i="7"/>
  <c r="M57" i="7"/>
  <c r="C57" i="7"/>
  <c r="R50" i="7"/>
  <c r="M50" i="7"/>
  <c r="H50" i="7"/>
  <c r="H43" i="7"/>
  <c r="M43" i="7"/>
  <c r="R43" i="7"/>
  <c r="C43" i="7"/>
  <c r="H36" i="7"/>
  <c r="R36" i="7"/>
  <c r="M36" i="7"/>
  <c r="C36" i="7"/>
  <c r="R28" i="7"/>
  <c r="M28" i="7"/>
  <c r="H28" i="7"/>
  <c r="C28" i="7"/>
  <c r="R27" i="7"/>
  <c r="M27" i="7"/>
  <c r="H27" i="7"/>
  <c r="C27" i="7"/>
  <c r="R26" i="7"/>
  <c r="M26" i="7"/>
  <c r="H26" i="7"/>
  <c r="C26" i="7"/>
  <c r="R25" i="7"/>
  <c r="M25" i="7"/>
  <c r="H25" i="7"/>
  <c r="C25" i="7"/>
  <c r="R24" i="7"/>
  <c r="M24" i="7"/>
  <c r="H24" i="7"/>
  <c r="C24" i="7"/>
  <c r="R21" i="7"/>
  <c r="M21" i="7"/>
  <c r="H21" i="7"/>
  <c r="C21" i="7"/>
  <c r="R20" i="7"/>
  <c r="M20" i="7"/>
  <c r="H20" i="7"/>
  <c r="C20" i="7"/>
  <c r="R19" i="7"/>
  <c r="M19" i="7"/>
  <c r="H19" i="7"/>
  <c r="C19" i="7"/>
  <c r="R18" i="7"/>
  <c r="M18" i="7"/>
  <c r="H18" i="7"/>
  <c r="C18" i="7"/>
  <c r="R17" i="7"/>
  <c r="M17" i="7"/>
  <c r="H17" i="7"/>
  <c r="C17" i="7"/>
  <c r="R14" i="7"/>
  <c r="M14" i="7"/>
  <c r="H14" i="7"/>
  <c r="C14" i="7"/>
  <c r="R13" i="7"/>
  <c r="M13" i="7"/>
  <c r="H13" i="7"/>
  <c r="C13" i="7"/>
  <c r="R12" i="7"/>
  <c r="M12" i="7"/>
  <c r="H12" i="7"/>
  <c r="C12" i="7"/>
  <c r="R11" i="7"/>
  <c r="M11" i="7"/>
  <c r="H11" i="7"/>
  <c r="C11" i="7"/>
  <c r="R10" i="7"/>
  <c r="M10" i="7"/>
  <c r="H10" i="7"/>
  <c r="C10" i="7"/>
  <c r="R7" i="7"/>
  <c r="M7" i="7"/>
  <c r="R4" i="7"/>
  <c r="R5" i="7"/>
  <c r="R3" i="7"/>
  <c r="R8" i="7" s="1"/>
  <c r="M4" i="7"/>
  <c r="M5" i="7"/>
  <c r="M3" i="7"/>
  <c r="M8" i="7" s="1"/>
  <c r="R6" i="7"/>
  <c r="M6" i="7"/>
  <c r="C4" i="7"/>
  <c r="C5" i="7"/>
  <c r="C6" i="7"/>
  <c r="C7" i="7"/>
  <c r="H4" i="7"/>
  <c r="H5" i="7"/>
  <c r="H6" i="7"/>
  <c r="H7" i="7"/>
  <c r="H3" i="7"/>
  <c r="H8" i="7" s="1"/>
  <c r="M29" i="7" l="1"/>
  <c r="H29" i="7"/>
  <c r="R29" i="7"/>
  <c r="C29" i="7"/>
  <c r="R22" i="7"/>
  <c r="C22" i="7"/>
  <c r="M22" i="7"/>
  <c r="H22" i="7"/>
  <c r="R15" i="7"/>
  <c r="C15" i="7"/>
  <c r="M15" i="7"/>
  <c r="H15" i="7"/>
  <c r="C3" i="7"/>
  <c r="C8" i="7" s="1"/>
  <c r="O26" i="5" l="1"/>
  <c r="P17" i="4"/>
  <c r="M17" i="4"/>
  <c r="P16" i="4"/>
  <c r="M16" i="4"/>
  <c r="P15" i="4"/>
  <c r="M15" i="4"/>
  <c r="P14" i="4"/>
  <c r="M14" i="4"/>
  <c r="K17" i="4" l="1"/>
  <c r="H17" i="4"/>
  <c r="K16" i="4"/>
  <c r="H16" i="4"/>
  <c r="K15" i="4"/>
  <c r="H15" i="4"/>
  <c r="K14" i="4"/>
  <c r="H14" i="4"/>
  <c r="F17" i="4" l="1"/>
  <c r="C17" i="4"/>
  <c r="F16" i="4"/>
  <c r="C16" i="4"/>
  <c r="F15" i="4"/>
  <c r="C15" i="4"/>
  <c r="F14" i="4"/>
  <c r="C14" i="4"/>
  <c r="U17" i="4" l="1"/>
  <c r="R17" i="4"/>
  <c r="U16" i="4"/>
  <c r="R16" i="4"/>
  <c r="U15" i="4"/>
  <c r="R15" i="4"/>
  <c r="U14" i="4"/>
  <c r="R14" i="4"/>
  <c r="S5" i="6" l="1"/>
  <c r="S6" i="6"/>
  <c r="S7" i="6"/>
  <c r="S8" i="6"/>
  <c r="S9" i="6"/>
  <c r="S4" i="6"/>
  <c r="Q5" i="6"/>
  <c r="Q6" i="6"/>
  <c r="Q7" i="6"/>
  <c r="Q8" i="6"/>
  <c r="Q9" i="6"/>
  <c r="Q4" i="6"/>
  <c r="O15" i="6" l="1"/>
  <c r="M15" i="6"/>
  <c r="O14" i="6"/>
  <c r="M14" i="6"/>
  <c r="O13" i="6"/>
  <c r="M13" i="6"/>
  <c r="O12" i="6"/>
  <c r="M12" i="6"/>
  <c r="O11" i="6"/>
  <c r="M11" i="6"/>
  <c r="O10" i="6"/>
  <c r="M10" i="6"/>
  <c r="O9" i="6" l="1"/>
  <c r="M9" i="6"/>
  <c r="O8" i="6"/>
  <c r="M8" i="6"/>
  <c r="O7" i="6"/>
  <c r="M7" i="6"/>
  <c r="O6" i="6"/>
  <c r="M6" i="6"/>
  <c r="O5" i="6"/>
  <c r="M5" i="6"/>
  <c r="O4" i="6"/>
  <c r="M4" i="6"/>
  <c r="K9" i="6"/>
  <c r="I9" i="6"/>
  <c r="K8" i="6"/>
  <c r="I8" i="6"/>
  <c r="K7" i="6"/>
  <c r="I7" i="6"/>
  <c r="K6" i="6"/>
  <c r="I6" i="6"/>
  <c r="K5" i="6"/>
  <c r="I5" i="6"/>
  <c r="K4" i="6"/>
  <c r="I4" i="6"/>
  <c r="G5" i="6"/>
  <c r="G6" i="6"/>
  <c r="G7" i="6"/>
  <c r="G8" i="6"/>
  <c r="G9" i="6"/>
  <c r="G4" i="6"/>
  <c r="E7" i="6"/>
  <c r="E8" i="6"/>
  <c r="E9" i="6"/>
  <c r="E6" i="6"/>
  <c r="E5" i="6"/>
  <c r="E4" i="6"/>
  <c r="U7" i="4" l="1"/>
  <c r="R7" i="4"/>
  <c r="U6" i="4"/>
  <c r="R6" i="4"/>
  <c r="U5" i="4"/>
  <c r="R5" i="4"/>
  <c r="U4" i="4"/>
  <c r="R4" i="4"/>
  <c r="P11" i="4"/>
  <c r="M11" i="4"/>
  <c r="P10" i="4"/>
  <c r="M10" i="4"/>
  <c r="P9" i="4"/>
  <c r="M9" i="4"/>
  <c r="P8" i="4"/>
  <c r="M8" i="4"/>
  <c r="P7" i="4" l="1"/>
  <c r="M7" i="4"/>
  <c r="P6" i="4"/>
  <c r="M6" i="4"/>
  <c r="P5" i="4"/>
  <c r="M5" i="4"/>
  <c r="P4" i="4"/>
  <c r="M4" i="4"/>
  <c r="K7" i="4" l="1"/>
  <c r="H7" i="4"/>
  <c r="K6" i="4"/>
  <c r="H6" i="4"/>
  <c r="K5" i="4"/>
  <c r="H5" i="4"/>
  <c r="K4" i="4"/>
  <c r="H4" i="4"/>
  <c r="F4" i="4"/>
  <c r="C4" i="4"/>
  <c r="F7" i="4"/>
  <c r="C7" i="4"/>
  <c r="F6" i="4"/>
  <c r="C6" i="4"/>
  <c r="F5" i="4"/>
  <c r="C5" i="4"/>
  <c r="I26" i="5" l="1"/>
  <c r="H26" i="5"/>
  <c r="F26" i="5"/>
  <c r="E26" i="5"/>
  <c r="C26" i="5"/>
  <c r="B26" i="5"/>
  <c r="L8" i="5"/>
  <c r="K8" i="5"/>
  <c r="I8" i="5"/>
  <c r="H8" i="5"/>
  <c r="F8" i="5"/>
  <c r="E8" i="5"/>
  <c r="F14" i="5"/>
  <c r="E14" i="5"/>
  <c r="C20" i="5"/>
  <c r="B20" i="5"/>
  <c r="E20" i="5"/>
  <c r="F20" i="5"/>
  <c r="L20" i="5"/>
  <c r="K20" i="5"/>
  <c r="L14" i="5"/>
  <c r="K14" i="5"/>
  <c r="I14" i="5"/>
  <c r="H14" i="5"/>
  <c r="C14" i="5"/>
  <c r="B14" i="5"/>
  <c r="D25" i="5"/>
  <c r="D24" i="5"/>
  <c r="D23" i="5"/>
  <c r="D22" i="5"/>
  <c r="D21" i="5"/>
  <c r="D19" i="5"/>
  <c r="D18" i="5"/>
  <c r="D17" i="5"/>
  <c r="D16" i="5"/>
  <c r="D15" i="5"/>
  <c r="G19" i="5"/>
  <c r="G18" i="5"/>
  <c r="G17" i="5"/>
  <c r="G16" i="5"/>
  <c r="G15" i="5"/>
  <c r="G25" i="5"/>
  <c r="G24" i="5"/>
  <c r="G23" i="5"/>
  <c r="G22" i="5"/>
  <c r="G21" i="5"/>
  <c r="J25" i="5"/>
  <c r="J24" i="5"/>
  <c r="J23" i="5"/>
  <c r="J22" i="5"/>
  <c r="J21" i="5"/>
  <c r="M19" i="5"/>
  <c r="M18" i="5"/>
  <c r="M17" i="5"/>
  <c r="M16" i="5"/>
  <c r="M15" i="5"/>
  <c r="M7" i="5"/>
  <c r="M6" i="5"/>
  <c r="M5" i="5"/>
  <c r="M4" i="5"/>
  <c r="M3" i="5"/>
  <c r="J7" i="5"/>
  <c r="J6" i="5"/>
  <c r="J5" i="5"/>
  <c r="J4" i="5"/>
  <c r="J3" i="5"/>
  <c r="G7" i="5"/>
  <c r="G6" i="5"/>
  <c r="G5" i="5"/>
  <c r="G4" i="5"/>
  <c r="G3" i="5"/>
  <c r="M13" i="5"/>
  <c r="M12" i="5"/>
  <c r="M11" i="5"/>
  <c r="M10" i="5"/>
  <c r="M9" i="5"/>
  <c r="J13" i="5"/>
  <c r="J12" i="5"/>
  <c r="J11" i="5"/>
  <c r="J10" i="5"/>
  <c r="J9" i="5"/>
  <c r="D13" i="5"/>
  <c r="D12" i="5"/>
  <c r="D11" i="5"/>
  <c r="D10" i="5"/>
  <c r="D9" i="5"/>
  <c r="K26" i="5"/>
  <c r="H20" i="5"/>
  <c r="M25" i="5"/>
  <c r="M24" i="5"/>
  <c r="M23" i="5"/>
  <c r="M22" i="5"/>
  <c r="M21" i="5"/>
  <c r="J19" i="5"/>
  <c r="J18" i="5"/>
  <c r="J17" i="5"/>
  <c r="J16" i="5"/>
  <c r="J15" i="5"/>
  <c r="G13" i="5"/>
  <c r="G12" i="5"/>
  <c r="G11" i="5"/>
  <c r="G10" i="5"/>
  <c r="G9" i="5"/>
  <c r="D4" i="5"/>
  <c r="D5" i="5"/>
  <c r="D6" i="5"/>
  <c r="D7" i="5"/>
  <c r="B8" i="5"/>
  <c r="D3" i="5"/>
  <c r="L26" i="5"/>
  <c r="I20" i="5"/>
  <c r="C8" i="5"/>
  <c r="D14" i="5" l="1"/>
  <c r="G20" i="5"/>
  <c r="M26" i="5"/>
  <c r="J14" i="5"/>
  <c r="J20" i="5"/>
  <c r="M14" i="5"/>
  <c r="G14" i="5"/>
  <c r="J26" i="5"/>
  <c r="D26" i="5"/>
  <c r="G26" i="5"/>
  <c r="M20" i="5"/>
  <c r="D20" i="5"/>
  <c r="G8" i="5"/>
  <c r="M8" i="5"/>
  <c r="J8" i="5"/>
  <c r="D8" i="5"/>
  <c r="K30" i="1"/>
  <c r="L30" i="1"/>
  <c r="M30" i="1"/>
  <c r="N30" i="1"/>
  <c r="J30" i="1"/>
  <c r="C30" i="1"/>
  <c r="D30" i="1"/>
  <c r="E30" i="1"/>
  <c r="B30" i="1"/>
  <c r="K19" i="1"/>
  <c r="L19" i="1"/>
  <c r="M19" i="1"/>
  <c r="N19" i="1"/>
  <c r="J19" i="1"/>
  <c r="C19" i="1"/>
  <c r="D19" i="1"/>
  <c r="E19" i="1"/>
  <c r="B19" i="1"/>
  <c r="C9" i="1"/>
  <c r="D9" i="1"/>
  <c r="E9" i="1"/>
  <c r="F9" i="1"/>
  <c r="G9" i="1"/>
  <c r="H9" i="1"/>
  <c r="I9" i="1"/>
  <c r="B9" i="1"/>
  <c r="N26" i="5" l="1"/>
  <c r="N20" i="5"/>
  <c r="O20" i="5" s="1"/>
  <c r="N8" i="5"/>
  <c r="O8" i="5" s="1"/>
  <c r="N14" i="5"/>
  <c r="O14" i="5" s="1"/>
  <c r="AW9" i="3"/>
  <c r="AT9" i="3"/>
  <c r="AQ9" i="3"/>
  <c r="AN9" i="3"/>
  <c r="AW8" i="3"/>
  <c r="AT8" i="3"/>
  <c r="AQ8" i="3"/>
  <c r="AN8" i="3"/>
  <c r="AW7" i="3"/>
  <c r="AT7" i="3"/>
  <c r="AQ7" i="3"/>
  <c r="AN7" i="3"/>
  <c r="AW6" i="3"/>
  <c r="AT6" i="3"/>
  <c r="AQ6" i="3"/>
  <c r="AN6" i="3"/>
  <c r="AW5" i="3"/>
  <c r="AT5" i="3"/>
  <c r="AQ5" i="3"/>
  <c r="AN5" i="3"/>
  <c r="AK9" i="3"/>
  <c r="AH9" i="3"/>
  <c r="AE9" i="3"/>
  <c r="AB9" i="3"/>
  <c r="AK8" i="3"/>
  <c r="AH8" i="3"/>
  <c r="AE8" i="3"/>
  <c r="AB8" i="3"/>
  <c r="AK7" i="3"/>
  <c r="AH7" i="3"/>
  <c r="AE7" i="3"/>
  <c r="AB7" i="3"/>
  <c r="AK6" i="3"/>
  <c r="AH6" i="3"/>
  <c r="AE6" i="3"/>
  <c r="AB6" i="3"/>
  <c r="AK5" i="3"/>
  <c r="AH5" i="3"/>
  <c r="AE5" i="3"/>
  <c r="AB5" i="3"/>
  <c r="Y9" i="3"/>
  <c r="V9" i="3"/>
  <c r="S9" i="3"/>
  <c r="P9" i="3"/>
  <c r="Y8" i="3"/>
  <c r="V8" i="3"/>
  <c r="S8" i="3"/>
  <c r="P8" i="3"/>
  <c r="Y7" i="3"/>
  <c r="V7" i="3"/>
  <c r="S7" i="3"/>
  <c r="P7" i="3"/>
  <c r="Y6" i="3"/>
  <c r="V6" i="3"/>
  <c r="S6" i="3"/>
  <c r="P6" i="3"/>
  <c r="Y5" i="3"/>
  <c r="V5" i="3"/>
  <c r="S5" i="3"/>
  <c r="P5" i="3"/>
  <c r="M9" i="3"/>
  <c r="J9" i="3"/>
  <c r="M8" i="3"/>
  <c r="J8" i="3"/>
  <c r="M7" i="3"/>
  <c r="J7" i="3"/>
  <c r="M6" i="3"/>
  <c r="J6" i="3"/>
  <c r="M5" i="3"/>
  <c r="J5" i="3"/>
  <c r="AW10" i="3" l="1"/>
  <c r="AT10" i="3"/>
  <c r="AQ10" i="3"/>
  <c r="AN10" i="3"/>
  <c r="AH10" i="3"/>
  <c r="AK10" i="3"/>
  <c r="AB10" i="3"/>
  <c r="AE10" i="3"/>
  <c r="V10" i="3"/>
  <c r="Y10" i="3"/>
  <c r="S10" i="3"/>
  <c r="P10" i="3"/>
  <c r="M10" i="3"/>
  <c r="J10" i="3"/>
  <c r="G7" i="3"/>
  <c r="G8" i="3"/>
  <c r="G9" i="3"/>
  <c r="G6" i="3"/>
  <c r="D6" i="3"/>
  <c r="D7" i="3"/>
  <c r="D8" i="3"/>
  <c r="D9" i="3"/>
  <c r="G5" i="3"/>
  <c r="D5" i="3"/>
  <c r="AO16" i="2"/>
  <c r="AL16" i="2"/>
  <c r="AJ16" i="2"/>
  <c r="AG16" i="2"/>
  <c r="AE16" i="2"/>
  <c r="AB16" i="2"/>
  <c r="Z16" i="2"/>
  <c r="W16" i="2"/>
  <c r="U16" i="2"/>
  <c r="R16" i="2"/>
  <c r="P16" i="2"/>
  <c r="M16" i="2"/>
  <c r="K16" i="2"/>
  <c r="H16" i="2"/>
  <c r="F16" i="2"/>
  <c r="C16" i="2"/>
  <c r="AO15" i="2"/>
  <c r="AL15" i="2"/>
  <c r="AJ15" i="2"/>
  <c r="AG15" i="2"/>
  <c r="AE15" i="2"/>
  <c r="AB15" i="2"/>
  <c r="Z15" i="2"/>
  <c r="W15" i="2"/>
  <c r="U15" i="2"/>
  <c r="R15" i="2"/>
  <c r="P15" i="2"/>
  <c r="M15" i="2"/>
  <c r="K15" i="2"/>
  <c r="H15" i="2"/>
  <c r="F15" i="2"/>
  <c r="C15" i="2"/>
  <c r="AO14" i="2"/>
  <c r="AL14" i="2"/>
  <c r="AJ14" i="2"/>
  <c r="AG14" i="2"/>
  <c r="AE14" i="2"/>
  <c r="AB14" i="2"/>
  <c r="Z14" i="2"/>
  <c r="W14" i="2"/>
  <c r="U14" i="2"/>
  <c r="R14" i="2"/>
  <c r="P14" i="2"/>
  <c r="M14" i="2"/>
  <c r="K14" i="2"/>
  <c r="H14" i="2"/>
  <c r="F14" i="2"/>
  <c r="C14" i="2"/>
  <c r="AO13" i="2"/>
  <c r="AL13" i="2"/>
  <c r="AJ13" i="2"/>
  <c r="AG13" i="2"/>
  <c r="AE13" i="2"/>
  <c r="AB13" i="2"/>
  <c r="Z13" i="2"/>
  <c r="W13" i="2"/>
  <c r="U13" i="2"/>
  <c r="R13" i="2"/>
  <c r="P13" i="2"/>
  <c r="M13" i="2"/>
  <c r="K13" i="2"/>
  <c r="H13" i="2"/>
  <c r="F13" i="2"/>
  <c r="C13" i="2"/>
  <c r="AO12" i="2"/>
  <c r="AL12" i="2"/>
  <c r="AL17" i="2" s="1"/>
  <c r="AJ12" i="2"/>
  <c r="AG12" i="2"/>
  <c r="AG17" i="2" s="1"/>
  <c r="AE12" i="2"/>
  <c r="AB12" i="2"/>
  <c r="AB17" i="2" s="1"/>
  <c r="Z12" i="2"/>
  <c r="W12" i="2"/>
  <c r="W17" i="2" s="1"/>
  <c r="U12" i="2"/>
  <c r="R12" i="2"/>
  <c r="R17" i="2" s="1"/>
  <c r="P12" i="2"/>
  <c r="M12" i="2"/>
  <c r="M17" i="2" s="1"/>
  <c r="K12" i="2"/>
  <c r="H12" i="2"/>
  <c r="H17" i="2" s="1"/>
  <c r="F12" i="2"/>
  <c r="C12" i="2"/>
  <c r="C17" i="2" s="1"/>
  <c r="G10" i="3" l="1"/>
  <c r="D10" i="3"/>
  <c r="AE17" i="2"/>
  <c r="AJ17" i="2"/>
  <c r="Z17" i="2"/>
  <c r="U17" i="2"/>
  <c r="P17" i="2"/>
  <c r="K17" i="2"/>
  <c r="F17" i="2"/>
  <c r="AO17" i="2"/>
  <c r="AO9" i="2"/>
  <c r="AL9" i="2"/>
  <c r="AO8" i="2"/>
  <c r="AL8" i="2"/>
  <c r="AO7" i="2"/>
  <c r="AL7" i="2"/>
  <c r="AO6" i="2"/>
  <c r="AL6" i="2"/>
  <c r="AO5" i="2"/>
  <c r="AL5" i="2"/>
  <c r="AJ9" i="2"/>
  <c r="AG9" i="2"/>
  <c r="AJ8" i="2"/>
  <c r="AG8" i="2"/>
  <c r="AJ7" i="2"/>
  <c r="AG7" i="2"/>
  <c r="AJ6" i="2"/>
  <c r="AG6" i="2"/>
  <c r="AJ5" i="2"/>
  <c r="AG5" i="2"/>
  <c r="AE9" i="2"/>
  <c r="AB9" i="2"/>
  <c r="AE8" i="2"/>
  <c r="AB8" i="2"/>
  <c r="AE7" i="2"/>
  <c r="AB7" i="2"/>
  <c r="AE6" i="2"/>
  <c r="AB6" i="2"/>
  <c r="AE5" i="2"/>
  <c r="AB5" i="2"/>
  <c r="Z9" i="2"/>
  <c r="W9" i="2"/>
  <c r="Z8" i="2"/>
  <c r="W8" i="2"/>
  <c r="Z7" i="2"/>
  <c r="W7" i="2"/>
  <c r="Z6" i="2"/>
  <c r="W6" i="2"/>
  <c r="Z5" i="2"/>
  <c r="W5" i="2"/>
  <c r="R6" i="2"/>
  <c r="R7" i="2"/>
  <c r="R8" i="2"/>
  <c r="R9" i="2"/>
  <c r="R5" i="2"/>
  <c r="U9" i="2"/>
  <c r="U8" i="2"/>
  <c r="U7" i="2"/>
  <c r="U6" i="2"/>
  <c r="U5" i="2"/>
  <c r="P9" i="2"/>
  <c r="M9" i="2"/>
  <c r="P8" i="2"/>
  <c r="M8" i="2"/>
  <c r="P7" i="2"/>
  <c r="M7" i="2"/>
  <c r="P6" i="2"/>
  <c r="M6" i="2"/>
  <c r="P5" i="2"/>
  <c r="M5" i="2"/>
  <c r="K6" i="2"/>
  <c r="K7" i="2"/>
  <c r="K8" i="2"/>
  <c r="K9" i="2"/>
  <c r="H6" i="2"/>
  <c r="H7" i="2"/>
  <c r="H8" i="2"/>
  <c r="H9" i="2"/>
  <c r="K5" i="2"/>
  <c r="H5" i="2"/>
  <c r="H10" i="2" s="1"/>
  <c r="AG10" i="2" l="1"/>
  <c r="M10" i="2"/>
  <c r="AB10" i="2"/>
  <c r="W10" i="2"/>
  <c r="AL10" i="2"/>
  <c r="R10" i="2"/>
  <c r="AO10" i="2"/>
  <c r="AJ10" i="2"/>
  <c r="AE10" i="2"/>
  <c r="Z10" i="2"/>
  <c r="U10" i="2"/>
  <c r="K10" i="2"/>
  <c r="P10" i="2"/>
  <c r="C6" i="2"/>
  <c r="C7" i="2"/>
  <c r="C8" i="2"/>
  <c r="C9" i="2"/>
  <c r="F6" i="2"/>
  <c r="F7" i="2"/>
  <c r="F8" i="2"/>
  <c r="F9" i="2"/>
  <c r="F5" i="2"/>
  <c r="C5" i="2"/>
  <c r="C10" i="2" l="1"/>
  <c r="F10" i="2"/>
</calcChain>
</file>

<file path=xl/sharedStrings.xml><?xml version="1.0" encoding="utf-8"?>
<sst xmlns="http://schemas.openxmlformats.org/spreadsheetml/2006/main" count="403" uniqueCount="135">
  <si>
    <t>EURUSD</t>
  </si>
  <si>
    <t>GBPUSD</t>
  </si>
  <si>
    <t>USDCHF</t>
  </si>
  <si>
    <t>USDJPY</t>
  </si>
  <si>
    <t>Ichi</t>
  </si>
  <si>
    <t>defulat</t>
  </si>
  <si>
    <t>Build time</t>
  </si>
  <si>
    <t>Average Per accepted</t>
  </si>
  <si>
    <t>average per strategy</t>
  </si>
  <si>
    <t>37 min 47 sec</t>
  </si>
  <si>
    <t>2 s</t>
  </si>
  <si>
    <t>59ms</t>
  </si>
  <si>
    <t>1 hr 28 min</t>
  </si>
  <si>
    <t>Build time for all</t>
  </si>
  <si>
    <t>315 ms</t>
  </si>
  <si>
    <t>55 ms</t>
  </si>
  <si>
    <t>1 hr 47 min</t>
  </si>
  <si>
    <t>386 ms</t>
  </si>
  <si>
    <t>56 ms</t>
  </si>
  <si>
    <t>2 hr 11 min</t>
  </si>
  <si>
    <t>158 ms</t>
  </si>
  <si>
    <t>107 ms</t>
  </si>
  <si>
    <t>H1</t>
  </si>
  <si>
    <t>M15</t>
  </si>
  <si>
    <t>5 hr 13 min</t>
  </si>
  <si>
    <t>902 ms</t>
  </si>
  <si>
    <t>75 ms</t>
  </si>
  <si>
    <t>12 hr 10 min</t>
  </si>
  <si>
    <t>77 ms</t>
  </si>
  <si>
    <t>311 ms</t>
  </si>
  <si>
    <t>1 min 17 s???</t>
  </si>
  <si>
    <t>AUDCAD</t>
  </si>
  <si>
    <t>AUDUSD</t>
  </si>
  <si>
    <t>NZDUSD</t>
  </si>
  <si>
    <t>USDCAD</t>
  </si>
  <si>
    <t>1d 4hrs</t>
  </si>
  <si>
    <t>7 hr 17 min</t>
  </si>
  <si>
    <t>23 s</t>
  </si>
  <si>
    <t>8 ms</t>
  </si>
  <si>
    <t>20 hr 48 min</t>
  </si>
  <si>
    <t>1 min 33 s??</t>
  </si>
  <si>
    <t>93 ms</t>
  </si>
  <si>
    <t>585 ms</t>
  </si>
  <si>
    <t>10 hr 1 min</t>
  </si>
  <si>
    <t>2 hr 26 min</t>
  </si>
  <si>
    <t>16 ms</t>
  </si>
  <si>
    <t>8 s</t>
  </si>
  <si>
    <t>12 hr 40 min</t>
  </si>
  <si>
    <t>3 min 28 s</t>
  </si>
  <si>
    <t>1 min 15 s</t>
  </si>
  <si>
    <t>208 ms</t>
  </si>
  <si>
    <t>443 ms</t>
  </si>
  <si>
    <t>EURUSD 2</t>
  </si>
  <si>
    <t>4 hr 54 min</t>
  </si>
  <si>
    <t>1 min 21 s</t>
  </si>
  <si>
    <t>1 s</t>
  </si>
  <si>
    <t>81 ms</t>
  </si>
  <si>
    <t>Sample size 100</t>
  </si>
  <si>
    <t>Sample size 1000</t>
  </si>
  <si>
    <t>Default</t>
  </si>
  <si>
    <t>1 hr 30 min</t>
  </si>
  <si>
    <t>1 hr 29 min</t>
  </si>
  <si>
    <t>54 min 16 s</t>
  </si>
  <si>
    <t>2 hr 19 min</t>
  </si>
  <si>
    <t>45 min 5s</t>
  </si>
  <si>
    <t>2 days 2 hrs</t>
  </si>
  <si>
    <t>46 s</t>
  </si>
  <si>
    <t>38 ms</t>
  </si>
  <si>
    <t>14 hr 18 min</t>
  </si>
  <si>
    <t>6 min 52 s</t>
  </si>
  <si>
    <t>11 min 55 s</t>
  </si>
  <si>
    <t>13 min 5 s</t>
  </si>
  <si>
    <t>11 min 9 s</t>
  </si>
  <si>
    <t>2 day 19 hr</t>
  </si>
  <si>
    <t>4 hr 28 min</t>
  </si>
  <si>
    <t>15 s</t>
  </si>
  <si>
    <t>Count</t>
  </si>
  <si>
    <t>Percent</t>
  </si>
  <si>
    <t>Pretest</t>
  </si>
  <si>
    <t>Posttest</t>
  </si>
  <si>
    <t>Combined</t>
  </si>
  <si>
    <t>Mixed</t>
  </si>
  <si>
    <t>Pretest Count</t>
  </si>
  <si>
    <t>Without Post</t>
  </si>
  <si>
    <t>Main</t>
  </si>
  <si>
    <t>Filter</t>
  </si>
  <si>
    <t>Markets Average</t>
  </si>
  <si>
    <t>Difference</t>
  </si>
  <si>
    <t>2005/05/05-&gt;8/30/2018</t>
  </si>
  <si>
    <t>Baseline</t>
  </si>
  <si>
    <t>Fixed</t>
  </si>
  <si>
    <t>Interval</t>
  </si>
  <si>
    <t>More Interval</t>
  </si>
  <si>
    <t>Simple (without segmentation)</t>
  </si>
  <si>
    <t>OOS</t>
  </si>
  <si>
    <t>3 Years after training</t>
  </si>
  <si>
    <t>2 Years after OOS</t>
  </si>
  <si>
    <t>2003-05-05-&gt;2013-05-04</t>
  </si>
  <si>
    <t>Training Period (10 years)</t>
  </si>
  <si>
    <t>2004-05-05-&gt;2014-05-04</t>
  </si>
  <si>
    <t>2005-05-05-&gt;2015-05-04</t>
  </si>
  <si>
    <t>2007-05-05-&gt;2017-05-04</t>
  </si>
  <si>
    <t>2008-05-05-&gt;2018-05-04</t>
  </si>
  <si>
    <t>2006-05-05-&gt;2016-05-04</t>
  </si>
  <si>
    <t>OOS Period</t>
  </si>
  <si>
    <t>Test Period</t>
  </si>
  <si>
    <t>2013-05-05-&gt;2016-05-04</t>
  </si>
  <si>
    <t>2016-05-05-&gt;2018-05-04</t>
  </si>
  <si>
    <t>2016-05-05-&gt;2019-05-04</t>
  </si>
  <si>
    <t>2017-05-05-&gt;2020-05-04</t>
  </si>
  <si>
    <t>2018-05-05-&gt;2021-05-04</t>
  </si>
  <si>
    <t>2017-05-05-&gt;2019-05-05</t>
  </si>
  <si>
    <t>2021-05-05-&gt;2023-04-21</t>
  </si>
  <si>
    <t>2018-05-05-&gt;2020-05-04</t>
  </si>
  <si>
    <t>2019-05-05-&gt;2021-05-04</t>
  </si>
  <si>
    <t>2020-05-05-&gt;2022-05-04</t>
  </si>
  <si>
    <t>2014-05-05-&gt;2017-05-05</t>
  </si>
  <si>
    <t>2015-05-05-&gt;2018-05-05</t>
  </si>
  <si>
    <t>Enter at Market</t>
  </si>
  <si>
    <t>Enter at Stop</t>
  </si>
  <si>
    <t>train</t>
  </si>
  <si>
    <t>test</t>
  </si>
  <si>
    <t>2018-09-01-&gt;2023-04-21</t>
  </si>
  <si>
    <t>2010-01-01-&gt;2018-08-31</t>
  </si>
  <si>
    <t>Exposure (avg)</t>
  </si>
  <si>
    <t>Exposure Pass (avg)</t>
  </si>
  <si>
    <t>Symmtry</t>
  </si>
  <si>
    <t>Symmtry Pass</t>
  </si>
  <si>
    <t>PF (avg)</t>
  </si>
  <si>
    <t>PF Passed (avg)</t>
  </si>
  <si>
    <t>PF &gt; 1.6</t>
  </si>
  <si>
    <t>Passed</t>
  </si>
  <si>
    <t>Exposure &gt; 7</t>
  </si>
  <si>
    <t>Symmetry &gt; 90</t>
  </si>
  <si>
    <t>Exposure &gt;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</si>
</sst>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1" sqref="B1:I1"/>
    </sheetView>
  </sheetViews>
  <sheetFormatPr defaultRowHeight="15" x14ac:dyDescent="0.25"/>
  <cols>
    <col min="1" max="1" width="20.42578125" bestFit="1" customWidth="1"/>
    <col min="2" max="2" width="12.5703125" bestFit="1" customWidth="1"/>
    <col min="3" max="5" width="10.5703125" bestFit="1" customWidth="1"/>
    <col min="6" max="7" width="12.5703125" bestFit="1" customWidth="1"/>
    <col min="8" max="8" width="19.28515625" bestFit="1" customWidth="1"/>
    <col min="10" max="10" width="10.5703125" bestFit="1" customWidth="1"/>
    <col min="11" max="11" width="10.5703125" customWidth="1"/>
    <col min="12" max="12" width="12.5703125" bestFit="1" customWidth="1"/>
    <col min="13" max="14" width="11.5703125" bestFit="1" customWidth="1"/>
  </cols>
  <sheetData>
    <row r="1" spans="1:14" x14ac:dyDescent="0.25">
      <c r="B1" s="18" t="s">
        <v>22</v>
      </c>
      <c r="C1" s="18"/>
      <c r="D1" s="18"/>
      <c r="E1" s="18"/>
      <c r="F1" s="18"/>
      <c r="G1" s="18"/>
      <c r="H1" s="18"/>
      <c r="I1" s="18"/>
      <c r="J1" s="18" t="s">
        <v>23</v>
      </c>
      <c r="K1" s="18"/>
      <c r="L1" s="18"/>
      <c r="M1" s="18"/>
      <c r="N1" s="18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31</v>
      </c>
      <c r="G2" t="s">
        <v>32</v>
      </c>
      <c r="H2" t="s">
        <v>33</v>
      </c>
      <c r="I2" t="s">
        <v>34</v>
      </c>
      <c r="J2" t="s">
        <v>0</v>
      </c>
      <c r="K2" t="s">
        <v>52</v>
      </c>
      <c r="L2" t="s">
        <v>1</v>
      </c>
      <c r="M2" t="s">
        <v>2</v>
      </c>
      <c r="N2" t="s">
        <v>3</v>
      </c>
    </row>
    <row r="3" spans="1:14" x14ac:dyDescent="0.25">
      <c r="B3" s="18" t="s">
        <v>58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 t="s">
        <v>4</v>
      </c>
      <c r="B4">
        <v>50</v>
      </c>
      <c r="C4">
        <v>171</v>
      </c>
      <c r="D4">
        <v>166</v>
      </c>
      <c r="E4">
        <v>573</v>
      </c>
      <c r="F4">
        <v>66</v>
      </c>
      <c r="G4">
        <v>148</v>
      </c>
      <c r="H4">
        <v>160</v>
      </c>
      <c r="I4">
        <v>136</v>
      </c>
    </row>
    <row r="5" spans="1:14" x14ac:dyDescent="0.25">
      <c r="A5" s="18"/>
      <c r="B5">
        <v>60</v>
      </c>
      <c r="C5">
        <v>168</v>
      </c>
      <c r="D5">
        <v>134</v>
      </c>
      <c r="E5">
        <v>593</v>
      </c>
      <c r="F5">
        <v>22</v>
      </c>
      <c r="G5">
        <v>144</v>
      </c>
      <c r="H5">
        <v>124</v>
      </c>
      <c r="I5">
        <v>115</v>
      </c>
    </row>
    <row r="6" spans="1:14" x14ac:dyDescent="0.25">
      <c r="A6" s="18"/>
      <c r="B6">
        <v>58</v>
      </c>
      <c r="C6">
        <v>214</v>
      </c>
      <c r="D6">
        <v>126</v>
      </c>
      <c r="E6">
        <v>539</v>
      </c>
      <c r="F6">
        <v>41</v>
      </c>
      <c r="G6">
        <v>173</v>
      </c>
      <c r="H6">
        <v>138</v>
      </c>
      <c r="I6">
        <v>125</v>
      </c>
    </row>
    <row r="7" spans="1:14" x14ac:dyDescent="0.25">
      <c r="A7" s="18"/>
      <c r="B7">
        <v>57</v>
      </c>
      <c r="C7">
        <v>225</v>
      </c>
      <c r="D7">
        <v>130</v>
      </c>
      <c r="E7">
        <v>569</v>
      </c>
      <c r="F7">
        <v>54</v>
      </c>
      <c r="G7">
        <v>144</v>
      </c>
      <c r="H7">
        <v>189</v>
      </c>
      <c r="I7">
        <v>88</v>
      </c>
    </row>
    <row r="8" spans="1:14" x14ac:dyDescent="0.25">
      <c r="A8" s="18"/>
      <c r="B8">
        <v>82</v>
      </c>
      <c r="C8">
        <v>192</v>
      </c>
      <c r="D8">
        <v>127</v>
      </c>
      <c r="E8">
        <v>579</v>
      </c>
      <c r="F8">
        <v>32</v>
      </c>
      <c r="G8">
        <v>183</v>
      </c>
      <c r="H8">
        <v>162</v>
      </c>
      <c r="I8">
        <v>115</v>
      </c>
    </row>
    <row r="9" spans="1:14" x14ac:dyDescent="0.25">
      <c r="A9" s="2"/>
      <c r="B9" s="3">
        <f>AVERAGE(B4:B8)/10</f>
        <v>6.14</v>
      </c>
      <c r="C9" s="3">
        <f t="shared" ref="C9:I9" si="0">AVERAGE(C4:C8)/10</f>
        <v>19.399999999999999</v>
      </c>
      <c r="D9" s="3">
        <f t="shared" si="0"/>
        <v>13.66</v>
      </c>
      <c r="E9" s="3">
        <f t="shared" si="0"/>
        <v>57.06</v>
      </c>
      <c r="F9" s="3">
        <f t="shared" si="0"/>
        <v>4.3</v>
      </c>
      <c r="G9" s="3">
        <f t="shared" si="0"/>
        <v>15.84</v>
      </c>
      <c r="H9" s="3">
        <f t="shared" si="0"/>
        <v>15.459999999999999</v>
      </c>
      <c r="I9" s="3">
        <f t="shared" si="0"/>
        <v>11.58</v>
      </c>
    </row>
    <row r="10" spans="1:14" x14ac:dyDescent="0.25">
      <c r="A10" t="s">
        <v>6</v>
      </c>
      <c r="F10" t="s">
        <v>36</v>
      </c>
      <c r="G10" t="s">
        <v>44</v>
      </c>
      <c r="H10" t="s">
        <v>68</v>
      </c>
      <c r="I10" t="s">
        <v>74</v>
      </c>
    </row>
    <row r="11" spans="1:14" x14ac:dyDescent="0.25">
      <c r="A11" t="s">
        <v>13</v>
      </c>
      <c r="F11" t="s">
        <v>35</v>
      </c>
      <c r="G11" t="s">
        <v>43</v>
      </c>
      <c r="H11" t="s">
        <v>65</v>
      </c>
      <c r="I11" t="s">
        <v>73</v>
      </c>
    </row>
    <row r="12" spans="1:14" x14ac:dyDescent="0.25">
      <c r="A12" t="s">
        <v>7</v>
      </c>
      <c r="F12" t="s">
        <v>37</v>
      </c>
      <c r="G12" t="s">
        <v>46</v>
      </c>
      <c r="H12" t="s">
        <v>66</v>
      </c>
      <c r="I12" t="s">
        <v>75</v>
      </c>
    </row>
    <row r="13" spans="1:14" x14ac:dyDescent="0.25">
      <c r="A13" t="s">
        <v>8</v>
      </c>
      <c r="F13" t="s">
        <v>38</v>
      </c>
      <c r="G13" t="s">
        <v>45</v>
      </c>
      <c r="H13" t="s">
        <v>67</v>
      </c>
      <c r="I13" t="s">
        <v>38</v>
      </c>
    </row>
    <row r="14" spans="1:14" x14ac:dyDescent="0.25">
      <c r="A14" s="18" t="s">
        <v>5</v>
      </c>
      <c r="B14">
        <v>8</v>
      </c>
      <c r="C14">
        <v>192</v>
      </c>
      <c r="D14">
        <v>85</v>
      </c>
      <c r="E14">
        <v>671</v>
      </c>
      <c r="J14">
        <v>134</v>
      </c>
      <c r="K14">
        <v>61</v>
      </c>
      <c r="L14">
        <v>218</v>
      </c>
      <c r="M14">
        <v>145</v>
      </c>
      <c r="N14">
        <v>575</v>
      </c>
    </row>
    <row r="15" spans="1:14" x14ac:dyDescent="0.25">
      <c r="A15" s="18"/>
      <c r="B15">
        <v>14</v>
      </c>
      <c r="C15">
        <v>141</v>
      </c>
      <c r="D15">
        <v>65</v>
      </c>
      <c r="E15">
        <v>636</v>
      </c>
      <c r="J15">
        <v>111</v>
      </c>
      <c r="K15">
        <v>104</v>
      </c>
      <c r="L15">
        <v>196</v>
      </c>
      <c r="M15">
        <v>123</v>
      </c>
      <c r="N15">
        <v>437</v>
      </c>
    </row>
    <row r="16" spans="1:14" x14ac:dyDescent="0.25">
      <c r="A16" s="18"/>
      <c r="B16">
        <v>13</v>
      </c>
      <c r="C16">
        <v>184</v>
      </c>
      <c r="D16">
        <v>93</v>
      </c>
      <c r="E16">
        <v>615</v>
      </c>
      <c r="J16">
        <v>159</v>
      </c>
      <c r="K16">
        <v>118</v>
      </c>
      <c r="L16">
        <v>171</v>
      </c>
      <c r="M16">
        <v>117</v>
      </c>
      <c r="N16">
        <v>584</v>
      </c>
    </row>
    <row r="17" spans="1:14" x14ac:dyDescent="0.25">
      <c r="A17" s="18"/>
      <c r="B17">
        <v>14</v>
      </c>
      <c r="C17">
        <v>189</v>
      </c>
      <c r="D17">
        <v>66</v>
      </c>
      <c r="E17">
        <v>771</v>
      </c>
      <c r="J17">
        <v>187</v>
      </c>
      <c r="K17">
        <v>132</v>
      </c>
      <c r="L17">
        <v>139</v>
      </c>
      <c r="M17">
        <v>141</v>
      </c>
      <c r="N17">
        <v>613</v>
      </c>
    </row>
    <row r="18" spans="1:14" x14ac:dyDescent="0.25">
      <c r="A18" s="18"/>
      <c r="B18">
        <v>12</v>
      </c>
      <c r="C18">
        <v>177</v>
      </c>
      <c r="D18">
        <v>145</v>
      </c>
      <c r="E18">
        <v>679</v>
      </c>
      <c r="J18">
        <v>84</v>
      </c>
      <c r="K18">
        <v>57</v>
      </c>
      <c r="L18">
        <v>250</v>
      </c>
      <c r="M18">
        <v>160</v>
      </c>
      <c r="N18">
        <v>469</v>
      </c>
    </row>
    <row r="19" spans="1:14" x14ac:dyDescent="0.25">
      <c r="A19" s="2"/>
      <c r="B19" s="3">
        <f>AVERAGE(B14:B18)/10</f>
        <v>1.22</v>
      </c>
      <c r="C19" s="3">
        <f t="shared" ref="C19:E19" si="1">AVERAGE(C14:C18)/10</f>
        <v>17.66</v>
      </c>
      <c r="D19" s="3">
        <f t="shared" si="1"/>
        <v>9.08</v>
      </c>
      <c r="E19" s="3">
        <f t="shared" si="1"/>
        <v>67.44</v>
      </c>
      <c r="J19" s="3">
        <f>AVERAGE(J14:J18)/10</f>
        <v>13.5</v>
      </c>
      <c r="K19" s="3">
        <f t="shared" ref="K19:N19" si="2">AVERAGE(K14:K18)/10</f>
        <v>9.4400000000000013</v>
      </c>
      <c r="L19" s="3">
        <f t="shared" si="2"/>
        <v>19.48</v>
      </c>
      <c r="M19" s="3">
        <f t="shared" si="2"/>
        <v>13.719999999999999</v>
      </c>
      <c r="N19" s="3">
        <f t="shared" si="2"/>
        <v>53.56</v>
      </c>
    </row>
    <row r="20" spans="1:14" x14ac:dyDescent="0.25">
      <c r="A20" s="1" t="s">
        <v>6</v>
      </c>
      <c r="J20" t="s">
        <v>49</v>
      </c>
      <c r="K20" t="s">
        <v>54</v>
      </c>
      <c r="L20" t="s">
        <v>30</v>
      </c>
      <c r="M20" t="s">
        <v>40</v>
      </c>
      <c r="N20" t="s">
        <v>48</v>
      </c>
    </row>
    <row r="21" spans="1:14" x14ac:dyDescent="0.25">
      <c r="A21" t="s">
        <v>13</v>
      </c>
      <c r="B21" t="s">
        <v>9</v>
      </c>
      <c r="C21" t="s">
        <v>12</v>
      </c>
      <c r="D21" t="s">
        <v>16</v>
      </c>
      <c r="E21" t="s">
        <v>19</v>
      </c>
      <c r="J21" t="s">
        <v>24</v>
      </c>
      <c r="K21" t="s">
        <v>53</v>
      </c>
      <c r="L21" t="s">
        <v>27</v>
      </c>
      <c r="M21" t="s">
        <v>39</v>
      </c>
      <c r="N21" t="s">
        <v>47</v>
      </c>
    </row>
    <row r="22" spans="1:14" x14ac:dyDescent="0.25">
      <c r="A22" t="s">
        <v>7</v>
      </c>
      <c r="B22" t="s">
        <v>10</v>
      </c>
      <c r="C22" t="s">
        <v>14</v>
      </c>
      <c r="D22" t="s">
        <v>17</v>
      </c>
      <c r="E22" t="s">
        <v>20</v>
      </c>
      <c r="J22" t="s">
        <v>25</v>
      </c>
      <c r="K22" t="s">
        <v>55</v>
      </c>
      <c r="L22" t="s">
        <v>29</v>
      </c>
      <c r="M22" t="s">
        <v>42</v>
      </c>
      <c r="N22" t="s">
        <v>51</v>
      </c>
    </row>
    <row r="23" spans="1:14" x14ac:dyDescent="0.25">
      <c r="A23" t="s">
        <v>8</v>
      </c>
      <c r="B23" t="s">
        <v>11</v>
      </c>
      <c r="C23" t="s">
        <v>15</v>
      </c>
      <c r="D23" t="s">
        <v>18</v>
      </c>
      <c r="E23" t="s">
        <v>21</v>
      </c>
      <c r="J23" t="s">
        <v>26</v>
      </c>
      <c r="K23" t="s">
        <v>56</v>
      </c>
      <c r="L23" t="s">
        <v>28</v>
      </c>
      <c r="M23" t="s">
        <v>41</v>
      </c>
      <c r="N23" t="s">
        <v>50</v>
      </c>
    </row>
    <row r="24" spans="1:14" x14ac:dyDescent="0.25">
      <c r="B24" s="18" t="s">
        <v>57</v>
      </c>
      <c r="C24" s="18"/>
      <c r="D24" s="18"/>
      <c r="E24" s="18"/>
      <c r="F24" s="18"/>
      <c r="G24" s="18"/>
      <c r="H24" s="18"/>
      <c r="I24" s="18"/>
      <c r="J24" s="18" t="s">
        <v>57</v>
      </c>
      <c r="K24" s="18"/>
      <c r="L24" s="18"/>
      <c r="M24" s="18"/>
      <c r="N24" s="18"/>
    </row>
    <row r="25" spans="1:14" x14ac:dyDescent="0.25">
      <c r="A25" s="18" t="s">
        <v>59</v>
      </c>
      <c r="B25">
        <v>4</v>
      </c>
      <c r="C25">
        <v>25</v>
      </c>
      <c r="D25">
        <v>4</v>
      </c>
      <c r="E25">
        <v>74</v>
      </c>
      <c r="J25">
        <v>4</v>
      </c>
      <c r="K25">
        <v>3</v>
      </c>
      <c r="L25">
        <v>10</v>
      </c>
      <c r="M25">
        <v>27</v>
      </c>
      <c r="N25">
        <v>52</v>
      </c>
    </row>
    <row r="26" spans="1:14" x14ac:dyDescent="0.25">
      <c r="A26" s="18"/>
      <c r="B26">
        <v>5</v>
      </c>
      <c r="C26">
        <v>20</v>
      </c>
      <c r="D26">
        <v>23</v>
      </c>
      <c r="E26">
        <v>72</v>
      </c>
      <c r="J26">
        <v>10</v>
      </c>
      <c r="K26">
        <v>4</v>
      </c>
      <c r="L26">
        <v>11</v>
      </c>
      <c r="M26">
        <v>22</v>
      </c>
      <c r="N26">
        <v>53</v>
      </c>
    </row>
    <row r="27" spans="1:14" x14ac:dyDescent="0.25">
      <c r="A27" s="18"/>
      <c r="B27">
        <v>3</v>
      </c>
      <c r="C27">
        <v>21</v>
      </c>
      <c r="D27">
        <v>11</v>
      </c>
      <c r="E27">
        <v>61</v>
      </c>
      <c r="J27">
        <v>20</v>
      </c>
      <c r="K27">
        <v>6</v>
      </c>
      <c r="L27">
        <v>19</v>
      </c>
      <c r="M27">
        <v>15</v>
      </c>
      <c r="N27">
        <v>40</v>
      </c>
    </row>
    <row r="28" spans="1:14" x14ac:dyDescent="0.25">
      <c r="A28" s="18"/>
      <c r="B28">
        <v>7</v>
      </c>
      <c r="C28">
        <v>24</v>
      </c>
      <c r="D28">
        <v>10</v>
      </c>
      <c r="E28">
        <v>55</v>
      </c>
      <c r="J28">
        <v>15</v>
      </c>
      <c r="K28">
        <v>5</v>
      </c>
      <c r="L28">
        <v>17</v>
      </c>
      <c r="M28">
        <v>16</v>
      </c>
      <c r="N28">
        <v>81</v>
      </c>
    </row>
    <row r="29" spans="1:14" x14ac:dyDescent="0.25">
      <c r="A29" s="18"/>
      <c r="B29">
        <v>4</v>
      </c>
      <c r="C29">
        <v>20</v>
      </c>
      <c r="D29">
        <v>5</v>
      </c>
      <c r="E29">
        <v>53</v>
      </c>
      <c r="J29">
        <v>9</v>
      </c>
      <c r="K29">
        <v>17</v>
      </c>
      <c r="L29">
        <v>7</v>
      </c>
      <c r="M29">
        <v>7</v>
      </c>
      <c r="N29">
        <v>42</v>
      </c>
    </row>
    <row r="30" spans="1:14" x14ac:dyDescent="0.25">
      <c r="A30" s="2"/>
      <c r="B30" s="3">
        <f>AVERAGE(B25:B29)</f>
        <v>4.5999999999999996</v>
      </c>
      <c r="C30" s="3">
        <f t="shared" ref="C30:E30" si="3">AVERAGE(C25:C29)</f>
        <v>22</v>
      </c>
      <c r="D30" s="3">
        <f t="shared" si="3"/>
        <v>10.6</v>
      </c>
      <c r="E30" s="3">
        <f t="shared" si="3"/>
        <v>63</v>
      </c>
      <c r="J30" s="3">
        <f>AVERAGE(J25:J29)</f>
        <v>11.6</v>
      </c>
      <c r="K30" s="3">
        <f t="shared" ref="K30:N30" si="4">AVERAGE(K25:K29)</f>
        <v>7</v>
      </c>
      <c r="L30" s="3">
        <f t="shared" si="4"/>
        <v>12.8</v>
      </c>
      <c r="M30" s="3">
        <f t="shared" si="4"/>
        <v>17.399999999999999</v>
      </c>
      <c r="N30" s="3">
        <f t="shared" si="4"/>
        <v>53.6</v>
      </c>
    </row>
    <row r="31" spans="1:14" x14ac:dyDescent="0.25">
      <c r="A31" t="s">
        <v>13</v>
      </c>
      <c r="B31" t="s">
        <v>69</v>
      </c>
      <c r="C31" t="s">
        <v>70</v>
      </c>
      <c r="D31" t="s">
        <v>71</v>
      </c>
      <c r="E31" t="s">
        <v>72</v>
      </c>
      <c r="J31" t="s">
        <v>60</v>
      </c>
      <c r="K31" t="s">
        <v>64</v>
      </c>
      <c r="L31" t="s">
        <v>61</v>
      </c>
      <c r="M31" t="s">
        <v>63</v>
      </c>
      <c r="N31" t="s">
        <v>62</v>
      </c>
    </row>
  </sheetData>
  <mergeCells count="8">
    <mergeCell ref="B3:N3"/>
    <mergeCell ref="A25:A29"/>
    <mergeCell ref="B1:I1"/>
    <mergeCell ref="A4:A8"/>
    <mergeCell ref="A14:A18"/>
    <mergeCell ref="J1:N1"/>
    <mergeCell ref="J24:N24"/>
    <mergeCell ref="B24:I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L15" sqref="L15"/>
    </sheetView>
  </sheetViews>
  <sheetFormatPr defaultRowHeight="15" x14ac:dyDescent="0.25"/>
  <cols>
    <col min="1" max="1" width="9.7109375" bestFit="1" customWidth="1"/>
  </cols>
  <sheetData>
    <row r="1" spans="1:41" x14ac:dyDescent="0.25">
      <c r="B1" s="18" t="s">
        <v>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"/>
      <c r="AH1" s="2"/>
      <c r="AI1" s="2"/>
      <c r="AJ1" s="2"/>
      <c r="AK1" s="18"/>
      <c r="AL1" s="18"/>
      <c r="AM1" s="18"/>
      <c r="AN1" s="18"/>
      <c r="AO1" s="18"/>
    </row>
    <row r="2" spans="1:41" x14ac:dyDescent="0.25">
      <c r="B2" s="18" t="s">
        <v>58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B3" s="18" t="s">
        <v>0</v>
      </c>
      <c r="C3" s="18"/>
      <c r="D3" s="18"/>
      <c r="E3" s="18"/>
      <c r="F3" s="18"/>
      <c r="G3" s="20" t="s">
        <v>1</v>
      </c>
      <c r="H3" s="20"/>
      <c r="I3" s="20"/>
      <c r="J3" s="20"/>
      <c r="K3" s="20"/>
      <c r="L3" s="18" t="s">
        <v>2</v>
      </c>
      <c r="M3" s="18"/>
      <c r="N3" s="18"/>
      <c r="O3" s="18"/>
      <c r="P3" s="18"/>
      <c r="Q3" s="20" t="s">
        <v>3</v>
      </c>
      <c r="R3" s="20"/>
      <c r="S3" s="20"/>
      <c r="T3" s="20"/>
      <c r="U3" s="20"/>
      <c r="V3" s="18" t="s">
        <v>31</v>
      </c>
      <c r="W3" s="18"/>
      <c r="X3" s="18"/>
      <c r="Y3" s="18"/>
      <c r="Z3" s="18"/>
      <c r="AA3" s="20" t="s">
        <v>32</v>
      </c>
      <c r="AB3" s="20"/>
      <c r="AC3" s="20"/>
      <c r="AD3" s="20"/>
      <c r="AE3" s="20"/>
      <c r="AF3" s="18" t="s">
        <v>33</v>
      </c>
      <c r="AG3" s="18"/>
      <c r="AH3" s="18"/>
      <c r="AI3" s="18"/>
      <c r="AJ3" s="18"/>
      <c r="AK3" s="20" t="s">
        <v>34</v>
      </c>
      <c r="AL3" s="20"/>
      <c r="AM3" s="20"/>
      <c r="AN3" s="20"/>
      <c r="AO3" s="20"/>
    </row>
    <row r="4" spans="1:41" x14ac:dyDescent="0.25">
      <c r="A4" s="6">
        <v>43344</v>
      </c>
      <c r="B4" t="s">
        <v>76</v>
      </c>
      <c r="C4" t="s">
        <v>77</v>
      </c>
      <c r="D4" t="s">
        <v>78</v>
      </c>
      <c r="E4" t="s">
        <v>79</v>
      </c>
      <c r="F4" t="s">
        <v>77</v>
      </c>
      <c r="G4" t="s">
        <v>76</v>
      </c>
      <c r="H4" t="s">
        <v>77</v>
      </c>
      <c r="I4" t="s">
        <v>78</v>
      </c>
      <c r="J4" t="s">
        <v>79</v>
      </c>
      <c r="K4" t="s">
        <v>77</v>
      </c>
      <c r="L4" t="s">
        <v>76</v>
      </c>
      <c r="M4" t="s">
        <v>77</v>
      </c>
      <c r="N4" t="s">
        <v>78</v>
      </c>
      <c r="O4" t="s">
        <v>79</v>
      </c>
      <c r="P4" t="s">
        <v>77</v>
      </c>
      <c r="Q4" t="s">
        <v>76</v>
      </c>
      <c r="R4" t="s">
        <v>77</v>
      </c>
      <c r="S4" t="s">
        <v>78</v>
      </c>
      <c r="T4" t="s">
        <v>79</v>
      </c>
      <c r="U4" t="s">
        <v>77</v>
      </c>
      <c r="V4" t="s">
        <v>76</v>
      </c>
      <c r="W4" t="s">
        <v>77</v>
      </c>
      <c r="X4" t="s">
        <v>78</v>
      </c>
      <c r="Y4" t="s">
        <v>79</v>
      </c>
      <c r="Z4" t="s">
        <v>77</v>
      </c>
      <c r="AA4" t="s">
        <v>76</v>
      </c>
      <c r="AB4" t="s">
        <v>77</v>
      </c>
      <c r="AC4" t="s">
        <v>78</v>
      </c>
      <c r="AD4" t="s">
        <v>79</v>
      </c>
      <c r="AE4" t="s">
        <v>77</v>
      </c>
      <c r="AF4" t="s">
        <v>76</v>
      </c>
      <c r="AG4" t="s">
        <v>77</v>
      </c>
      <c r="AH4" t="s">
        <v>78</v>
      </c>
      <c r="AI4" t="s">
        <v>79</v>
      </c>
      <c r="AJ4" t="s">
        <v>77</v>
      </c>
      <c r="AK4" t="s">
        <v>76</v>
      </c>
      <c r="AL4" t="s">
        <v>77</v>
      </c>
      <c r="AM4" t="s">
        <v>78</v>
      </c>
      <c r="AN4" t="s">
        <v>79</v>
      </c>
      <c r="AO4" t="s">
        <v>77</v>
      </c>
    </row>
    <row r="5" spans="1:41" x14ac:dyDescent="0.25">
      <c r="A5" s="18" t="s">
        <v>78</v>
      </c>
      <c r="B5">
        <v>49</v>
      </c>
      <c r="C5" s="3">
        <f>B5/1000*100</f>
        <v>4.9000000000000004</v>
      </c>
      <c r="D5">
        <v>473</v>
      </c>
      <c r="E5">
        <v>24</v>
      </c>
      <c r="F5" s="3">
        <f>E5/D5*100</f>
        <v>5.07399577167019</v>
      </c>
      <c r="G5">
        <v>172</v>
      </c>
      <c r="H5" s="4">
        <f>G5/1000*100</f>
        <v>17.2</v>
      </c>
      <c r="I5">
        <v>466</v>
      </c>
      <c r="J5">
        <v>101</v>
      </c>
      <c r="K5" s="4">
        <f>J5/I5*100</f>
        <v>21.673819742489268</v>
      </c>
      <c r="L5">
        <v>166</v>
      </c>
      <c r="M5" s="5">
        <f>L5/1000*100</f>
        <v>16.600000000000001</v>
      </c>
      <c r="N5">
        <v>180</v>
      </c>
      <c r="O5">
        <v>16</v>
      </c>
      <c r="P5" s="5">
        <f>O5/N5*100</f>
        <v>8.8888888888888893</v>
      </c>
      <c r="Q5">
        <v>574</v>
      </c>
      <c r="R5" s="4">
        <f>Q5/1000*100</f>
        <v>57.4</v>
      </c>
      <c r="S5">
        <v>505</v>
      </c>
      <c r="T5">
        <v>292</v>
      </c>
      <c r="U5" s="4">
        <f>T5/S5*100</f>
        <v>57.821782178217816</v>
      </c>
      <c r="V5">
        <v>65</v>
      </c>
      <c r="W5" s="5">
        <f>V5/1000*100</f>
        <v>6.5</v>
      </c>
      <c r="X5">
        <v>155</v>
      </c>
      <c r="Y5">
        <v>10</v>
      </c>
      <c r="Z5" s="5">
        <f>Y5/X5*100</f>
        <v>6.4516129032258061</v>
      </c>
      <c r="AA5">
        <v>148</v>
      </c>
      <c r="AB5" s="4">
        <f>AA5/1000*100</f>
        <v>14.799999999999999</v>
      </c>
      <c r="AC5">
        <v>153</v>
      </c>
      <c r="AD5">
        <v>22</v>
      </c>
      <c r="AE5" s="4">
        <f>AD5/AC5*100</f>
        <v>14.37908496732026</v>
      </c>
      <c r="AF5">
        <v>160</v>
      </c>
      <c r="AG5" s="5">
        <f>AF5/1000*100</f>
        <v>16</v>
      </c>
      <c r="AH5">
        <v>107</v>
      </c>
      <c r="AI5">
        <v>16</v>
      </c>
      <c r="AJ5" s="5">
        <f>AI5/AH5*100</f>
        <v>14.953271028037381</v>
      </c>
      <c r="AK5">
        <v>136</v>
      </c>
      <c r="AL5" s="4">
        <f>AK5/1000*100</f>
        <v>13.600000000000001</v>
      </c>
      <c r="AM5">
        <v>340</v>
      </c>
      <c r="AN5">
        <v>39</v>
      </c>
      <c r="AO5" s="4">
        <f>AN5/AM5*100</f>
        <v>11.470588235294118</v>
      </c>
    </row>
    <row r="6" spans="1:41" x14ac:dyDescent="0.25">
      <c r="A6" s="18"/>
      <c r="B6">
        <v>60</v>
      </c>
      <c r="C6" s="3">
        <f>B6/1000*100</f>
        <v>6</v>
      </c>
      <c r="D6">
        <v>468</v>
      </c>
      <c r="E6">
        <v>28</v>
      </c>
      <c r="F6" s="3">
        <f>E6/D6*100</f>
        <v>5.982905982905983</v>
      </c>
      <c r="G6">
        <v>166</v>
      </c>
      <c r="H6" s="4">
        <f>G6/1000*100</f>
        <v>16.600000000000001</v>
      </c>
      <c r="I6">
        <v>470</v>
      </c>
      <c r="J6">
        <v>88</v>
      </c>
      <c r="K6" s="4">
        <f>J6/I6*100</f>
        <v>18.723404255319149</v>
      </c>
      <c r="L6">
        <v>134</v>
      </c>
      <c r="M6" s="5">
        <f>L6/1000*100</f>
        <v>13.4</v>
      </c>
      <c r="N6">
        <v>206</v>
      </c>
      <c r="O6">
        <v>28</v>
      </c>
      <c r="P6" s="5">
        <f>O6/N6*100</f>
        <v>13.592233009708737</v>
      </c>
      <c r="Q6">
        <v>601</v>
      </c>
      <c r="R6" s="4">
        <f>Q6/1000*100</f>
        <v>60.099999999999994</v>
      </c>
      <c r="S6">
        <v>550</v>
      </c>
      <c r="T6">
        <v>353</v>
      </c>
      <c r="U6" s="4">
        <f>T6/S6*100</f>
        <v>64.181818181818187</v>
      </c>
      <c r="V6">
        <v>22</v>
      </c>
      <c r="W6" s="5">
        <f>V6/1000*100</f>
        <v>2.1999999999999997</v>
      </c>
      <c r="X6">
        <v>137</v>
      </c>
      <c r="Y6">
        <v>2</v>
      </c>
      <c r="Z6" s="5">
        <f>Y6/X6*100</f>
        <v>1.4598540145985401</v>
      </c>
      <c r="AA6">
        <v>144</v>
      </c>
      <c r="AB6" s="4">
        <f>AA6/1000*100</f>
        <v>14.399999999999999</v>
      </c>
      <c r="AC6">
        <v>145</v>
      </c>
      <c r="AD6">
        <v>14</v>
      </c>
      <c r="AE6" s="4">
        <f>AD6/AC6*100</f>
        <v>9.6551724137931032</v>
      </c>
      <c r="AF6">
        <v>124</v>
      </c>
      <c r="AG6" s="5">
        <f>AF6/1000*100</f>
        <v>12.4</v>
      </c>
      <c r="AH6">
        <v>85</v>
      </c>
      <c r="AI6">
        <v>9</v>
      </c>
      <c r="AJ6" s="5">
        <f>AI6/AH6*100</f>
        <v>10.588235294117647</v>
      </c>
      <c r="AK6">
        <v>115</v>
      </c>
      <c r="AL6" s="4">
        <f>AK6/1000*100</f>
        <v>11.5</v>
      </c>
      <c r="AM6">
        <v>327</v>
      </c>
      <c r="AN6">
        <v>27</v>
      </c>
      <c r="AO6" s="4">
        <f>AN6/AM6*100</f>
        <v>8.2568807339449553</v>
      </c>
    </row>
    <row r="7" spans="1:41" x14ac:dyDescent="0.25">
      <c r="A7" s="18"/>
      <c r="B7">
        <v>55</v>
      </c>
      <c r="C7" s="3">
        <f>B7/1000*100</f>
        <v>5.5</v>
      </c>
      <c r="D7">
        <v>461</v>
      </c>
      <c r="E7">
        <v>23</v>
      </c>
      <c r="F7" s="3">
        <f>E7/D7*100</f>
        <v>4.9891540130151846</v>
      </c>
      <c r="G7">
        <v>211</v>
      </c>
      <c r="H7" s="4">
        <f>G7/1000*100</f>
        <v>21.099999999999998</v>
      </c>
      <c r="I7">
        <v>474</v>
      </c>
      <c r="J7">
        <v>113</v>
      </c>
      <c r="K7" s="4">
        <f>J7/I7*100</f>
        <v>23.839662447257385</v>
      </c>
      <c r="L7">
        <v>126</v>
      </c>
      <c r="M7" s="5">
        <f>L7/1000*100</f>
        <v>12.6</v>
      </c>
      <c r="N7">
        <v>146</v>
      </c>
      <c r="O7">
        <v>12</v>
      </c>
      <c r="P7" s="5">
        <f>O7/N7*100</f>
        <v>8.2191780821917799</v>
      </c>
      <c r="Q7">
        <v>550</v>
      </c>
      <c r="R7" s="4">
        <f>Q7/1000*100</f>
        <v>55.000000000000007</v>
      </c>
      <c r="S7">
        <v>491</v>
      </c>
      <c r="T7">
        <v>291</v>
      </c>
      <c r="U7" s="4">
        <f>T7/S7*100</f>
        <v>59.26680244399185</v>
      </c>
      <c r="V7">
        <v>41</v>
      </c>
      <c r="W7" s="5">
        <f>V7/1000*100</f>
        <v>4.1000000000000005</v>
      </c>
      <c r="X7">
        <v>102</v>
      </c>
      <c r="Y7">
        <v>11</v>
      </c>
      <c r="Z7" s="5">
        <f>Y7/X7*100</f>
        <v>10.784313725490197</v>
      </c>
      <c r="AA7">
        <v>173</v>
      </c>
      <c r="AB7" s="4">
        <f>AA7/1000*100</f>
        <v>17.299999999999997</v>
      </c>
      <c r="AC7">
        <v>162</v>
      </c>
      <c r="AD7">
        <v>16</v>
      </c>
      <c r="AE7" s="4">
        <f>AD7/AC7*100</f>
        <v>9.8765432098765427</v>
      </c>
      <c r="AF7">
        <v>138</v>
      </c>
      <c r="AG7" s="5">
        <f>AF7/1000*100</f>
        <v>13.8</v>
      </c>
      <c r="AH7">
        <v>112</v>
      </c>
      <c r="AI7">
        <v>18</v>
      </c>
      <c r="AJ7" s="5">
        <f>AI7/AH7*100</f>
        <v>16.071428571428573</v>
      </c>
      <c r="AK7">
        <v>125</v>
      </c>
      <c r="AL7" s="4">
        <f>AK7/1000*100</f>
        <v>12.5</v>
      </c>
      <c r="AM7">
        <v>301</v>
      </c>
      <c r="AN7">
        <v>39</v>
      </c>
      <c r="AO7" s="4">
        <f>AN7/AM7*100</f>
        <v>12.956810631229235</v>
      </c>
    </row>
    <row r="8" spans="1:41" x14ac:dyDescent="0.25">
      <c r="A8" s="18"/>
      <c r="B8">
        <v>58</v>
      </c>
      <c r="C8" s="3">
        <f>B8/1000*100</f>
        <v>5.8000000000000007</v>
      </c>
      <c r="D8">
        <v>457</v>
      </c>
      <c r="E8">
        <v>20</v>
      </c>
      <c r="F8" s="3">
        <f>E8/D8*100</f>
        <v>4.3763676148796495</v>
      </c>
      <c r="G8">
        <v>212</v>
      </c>
      <c r="H8" s="4">
        <f>G8/1000*100</f>
        <v>21.2</v>
      </c>
      <c r="I8">
        <v>596</v>
      </c>
      <c r="J8">
        <v>146</v>
      </c>
      <c r="K8" s="4">
        <f>J8/I8*100</f>
        <v>24.496644295302016</v>
      </c>
      <c r="L8">
        <v>131</v>
      </c>
      <c r="M8" s="5">
        <f>L8/1000*100</f>
        <v>13.100000000000001</v>
      </c>
      <c r="N8">
        <v>257</v>
      </c>
      <c r="O8">
        <v>17</v>
      </c>
      <c r="P8" s="5">
        <f>O8/N8*100</f>
        <v>6.6147859922178993</v>
      </c>
      <c r="Q8">
        <v>575</v>
      </c>
      <c r="R8" s="4">
        <f>Q8/1000*100</f>
        <v>57.499999999999993</v>
      </c>
      <c r="S8">
        <v>459</v>
      </c>
      <c r="T8">
        <v>285</v>
      </c>
      <c r="U8" s="4">
        <f>T8/S8*100</f>
        <v>62.091503267973856</v>
      </c>
      <c r="V8">
        <v>53</v>
      </c>
      <c r="W8" s="5">
        <f>V8/1000*100</f>
        <v>5.3</v>
      </c>
      <c r="X8">
        <v>94</v>
      </c>
      <c r="Y8">
        <v>6</v>
      </c>
      <c r="Z8" s="5">
        <f>Y8/X8*100</f>
        <v>6.3829787234042552</v>
      </c>
      <c r="AA8">
        <v>144</v>
      </c>
      <c r="AB8" s="4">
        <f>AA8/1000*100</f>
        <v>14.399999999999999</v>
      </c>
      <c r="AC8">
        <v>136</v>
      </c>
      <c r="AD8">
        <v>15</v>
      </c>
      <c r="AE8" s="4">
        <f>AD8/AC8*100</f>
        <v>11.029411764705882</v>
      </c>
      <c r="AF8">
        <v>189</v>
      </c>
      <c r="AG8" s="5">
        <f>AF8/1000*100</f>
        <v>18.899999999999999</v>
      </c>
      <c r="AH8">
        <v>83</v>
      </c>
      <c r="AI8">
        <v>10</v>
      </c>
      <c r="AJ8" s="5">
        <f>AI8/AH8*100</f>
        <v>12.048192771084338</v>
      </c>
      <c r="AK8">
        <v>88</v>
      </c>
      <c r="AL8" s="4">
        <f>AK8/1000*100</f>
        <v>8.7999999999999989</v>
      </c>
      <c r="AM8">
        <v>345</v>
      </c>
      <c r="AN8">
        <v>26</v>
      </c>
      <c r="AO8" s="4">
        <f>AN8/AM8*100</f>
        <v>7.5362318840579716</v>
      </c>
    </row>
    <row r="9" spans="1:41" x14ac:dyDescent="0.25">
      <c r="A9" s="18"/>
      <c r="B9">
        <v>80</v>
      </c>
      <c r="C9" s="3">
        <f>B9/1000*100</f>
        <v>8</v>
      </c>
      <c r="D9">
        <v>395</v>
      </c>
      <c r="E9">
        <v>36</v>
      </c>
      <c r="F9" s="3">
        <f>E9/D9*100</f>
        <v>9.113924050632912</v>
      </c>
      <c r="G9">
        <v>192</v>
      </c>
      <c r="H9" s="4">
        <f>G9/1000*100</f>
        <v>19.2</v>
      </c>
      <c r="I9">
        <v>485</v>
      </c>
      <c r="J9">
        <v>102</v>
      </c>
      <c r="K9" s="4">
        <f>J9/I9*100</f>
        <v>21.030927835051546</v>
      </c>
      <c r="L9">
        <v>127</v>
      </c>
      <c r="M9" s="5">
        <f>L9/1000*100</f>
        <v>12.7</v>
      </c>
      <c r="N9">
        <v>227</v>
      </c>
      <c r="O9">
        <v>27</v>
      </c>
      <c r="P9" s="5">
        <f>O9/N9*100</f>
        <v>11.894273127753303</v>
      </c>
      <c r="Q9">
        <v>590</v>
      </c>
      <c r="R9" s="4">
        <f>Q9/1000*100</f>
        <v>59</v>
      </c>
      <c r="S9">
        <v>446</v>
      </c>
      <c r="T9">
        <v>284</v>
      </c>
      <c r="U9" s="4">
        <f>T9/S9*100</f>
        <v>63.677130044843047</v>
      </c>
      <c r="V9">
        <v>30</v>
      </c>
      <c r="W9" s="5">
        <f>V9/1000*100</f>
        <v>3</v>
      </c>
      <c r="X9">
        <v>60</v>
      </c>
      <c r="Y9">
        <v>3</v>
      </c>
      <c r="Z9" s="5">
        <f>Y9/X9*100</f>
        <v>5</v>
      </c>
      <c r="AA9">
        <v>183</v>
      </c>
      <c r="AB9" s="4">
        <f>AA9/1000*100</f>
        <v>18.3</v>
      </c>
      <c r="AC9">
        <v>177</v>
      </c>
      <c r="AD9">
        <v>27</v>
      </c>
      <c r="AE9" s="4">
        <f>AD9/AC9*100</f>
        <v>15.254237288135593</v>
      </c>
      <c r="AF9">
        <v>162</v>
      </c>
      <c r="AG9" s="5">
        <f>AF9/1000*100</f>
        <v>16.2</v>
      </c>
      <c r="AH9">
        <v>118</v>
      </c>
      <c r="AI9">
        <v>9</v>
      </c>
      <c r="AJ9" s="5">
        <f>AI9/AH9*100</f>
        <v>7.6271186440677967</v>
      </c>
      <c r="AK9">
        <v>115</v>
      </c>
      <c r="AL9" s="4">
        <f>AK9/1000*100</f>
        <v>11.5</v>
      </c>
      <c r="AM9">
        <v>289</v>
      </c>
      <c r="AN9">
        <v>26</v>
      </c>
      <c r="AO9" s="4">
        <f>AN9/AM9*100</f>
        <v>8.9965397923875443</v>
      </c>
    </row>
    <row r="10" spans="1:41" x14ac:dyDescent="0.25">
      <c r="C10" s="3">
        <f>AVERAGE(C5:C9)</f>
        <v>6.04</v>
      </c>
      <c r="F10" s="3">
        <f>AVERAGE(F5:F9)</f>
        <v>5.907269486620784</v>
      </c>
      <c r="H10" s="4">
        <f>AVERAGE(H5:H9)</f>
        <v>19.059999999999999</v>
      </c>
      <c r="K10" s="4">
        <f>AVERAGE(K5:K9)</f>
        <v>21.952891715083872</v>
      </c>
      <c r="M10" s="5">
        <f>AVERAGE(M5:M9)</f>
        <v>13.680000000000001</v>
      </c>
      <c r="P10" s="5">
        <f>AVERAGE(P5:P9)</f>
        <v>9.8418718201521216</v>
      </c>
      <c r="R10" s="4">
        <f>AVERAGE(R5:R9)</f>
        <v>57.8</v>
      </c>
      <c r="U10" s="4">
        <f>AVERAGE(U5:U9)</f>
        <v>61.407807223368955</v>
      </c>
      <c r="W10" s="5">
        <f>AVERAGE(W5:W9)</f>
        <v>4.2200000000000006</v>
      </c>
      <c r="Z10" s="5">
        <f>AVERAGE(Z5:Z9)</f>
        <v>6.0157518733437598</v>
      </c>
      <c r="AB10" s="4">
        <f>AVERAGE(AB5:AB9)</f>
        <v>15.839999999999998</v>
      </c>
      <c r="AE10" s="4">
        <f>AVERAGE(AE5:AE9)</f>
        <v>12.038889928766277</v>
      </c>
      <c r="AG10" s="5">
        <f>AVERAGE(AG5:AG9)</f>
        <v>15.459999999999999</v>
      </c>
      <c r="AJ10" s="5">
        <f>AVERAGE(AJ5:AJ9)</f>
        <v>12.257649261747147</v>
      </c>
      <c r="AL10" s="4">
        <f>AVERAGE(AL5:AL9)</f>
        <v>11.58</v>
      </c>
      <c r="AO10" s="4">
        <f>AVERAGE(AO5:AO9)</f>
        <v>9.8434102553827643</v>
      </c>
    </row>
    <row r="11" spans="1:41" x14ac:dyDescent="0.25">
      <c r="A11" s="6">
        <v>44297</v>
      </c>
      <c r="B11" t="s">
        <v>76</v>
      </c>
      <c r="C11" t="s">
        <v>77</v>
      </c>
      <c r="D11" t="s">
        <v>78</v>
      </c>
      <c r="E11" t="s">
        <v>79</v>
      </c>
      <c r="F11" t="s">
        <v>77</v>
      </c>
      <c r="G11" t="s">
        <v>76</v>
      </c>
      <c r="H11" t="s">
        <v>77</v>
      </c>
      <c r="I11" t="s">
        <v>78</v>
      </c>
      <c r="J11" t="s">
        <v>79</v>
      </c>
      <c r="K11" t="s">
        <v>77</v>
      </c>
      <c r="L11" t="s">
        <v>76</v>
      </c>
      <c r="M11" t="s">
        <v>77</v>
      </c>
      <c r="N11" t="s">
        <v>78</v>
      </c>
      <c r="O11" t="s">
        <v>79</v>
      </c>
      <c r="P11" t="s">
        <v>77</v>
      </c>
      <c r="Q11" t="s">
        <v>76</v>
      </c>
      <c r="R11" t="s">
        <v>77</v>
      </c>
      <c r="S11" t="s">
        <v>78</v>
      </c>
      <c r="T11" t="s">
        <v>79</v>
      </c>
      <c r="U11" t="s">
        <v>77</v>
      </c>
      <c r="V11" t="s">
        <v>76</v>
      </c>
      <c r="W11" t="s">
        <v>77</v>
      </c>
      <c r="X11" t="s">
        <v>78</v>
      </c>
      <c r="Y11" t="s">
        <v>79</v>
      </c>
      <c r="Z11" t="s">
        <v>77</v>
      </c>
      <c r="AA11" t="s">
        <v>76</v>
      </c>
      <c r="AB11" t="s">
        <v>77</v>
      </c>
      <c r="AC11" t="s">
        <v>78</v>
      </c>
      <c r="AD11" t="s">
        <v>79</v>
      </c>
      <c r="AE11" t="s">
        <v>77</v>
      </c>
      <c r="AF11" t="s">
        <v>76</v>
      </c>
      <c r="AG11" t="s">
        <v>77</v>
      </c>
      <c r="AH11" t="s">
        <v>78</v>
      </c>
      <c r="AI11" t="s">
        <v>79</v>
      </c>
      <c r="AJ11" t="s">
        <v>77</v>
      </c>
      <c r="AK11" t="s">
        <v>76</v>
      </c>
      <c r="AL11" t="s">
        <v>77</v>
      </c>
      <c r="AM11" t="s">
        <v>78</v>
      </c>
      <c r="AN11" t="s">
        <v>79</v>
      </c>
      <c r="AO11" t="s">
        <v>77</v>
      </c>
    </row>
    <row r="12" spans="1:41" x14ac:dyDescent="0.25">
      <c r="A12" s="19" t="s">
        <v>79</v>
      </c>
      <c r="B12">
        <v>49</v>
      </c>
      <c r="C12" s="3">
        <f>B12/1000*100</f>
        <v>4.9000000000000004</v>
      </c>
      <c r="D12">
        <v>178</v>
      </c>
      <c r="E12">
        <v>8</v>
      </c>
      <c r="F12" s="3">
        <f>E12/D12*100</f>
        <v>4.4943820224719104</v>
      </c>
      <c r="G12">
        <v>172</v>
      </c>
      <c r="H12" s="4">
        <f>G12/1000*100</f>
        <v>17.2</v>
      </c>
      <c r="I12">
        <v>271</v>
      </c>
      <c r="J12">
        <v>55</v>
      </c>
      <c r="K12" s="4">
        <f>J12/I12*100</f>
        <v>20.29520295202952</v>
      </c>
      <c r="L12">
        <v>166</v>
      </c>
      <c r="M12" s="5">
        <f>L12/1000*100</f>
        <v>16.600000000000001</v>
      </c>
      <c r="N12">
        <v>199</v>
      </c>
      <c r="O12">
        <v>68</v>
      </c>
      <c r="P12" s="5">
        <f>O12/N12*100</f>
        <v>34.170854271356781</v>
      </c>
      <c r="Q12">
        <v>574</v>
      </c>
      <c r="R12" s="4">
        <f>Q12/1000*100</f>
        <v>57.4</v>
      </c>
      <c r="S12">
        <v>372</v>
      </c>
      <c r="T12">
        <v>255</v>
      </c>
      <c r="U12" s="4">
        <f>T12/S12*100</f>
        <v>68.548387096774192</v>
      </c>
      <c r="V12">
        <v>65</v>
      </c>
      <c r="W12" s="5">
        <f>V12/1000*100</f>
        <v>6.5</v>
      </c>
      <c r="X12">
        <v>84</v>
      </c>
      <c r="Y12">
        <v>31</v>
      </c>
      <c r="Z12" s="5">
        <f>Y12/X12*100</f>
        <v>36.904761904761905</v>
      </c>
      <c r="AA12">
        <v>148</v>
      </c>
      <c r="AB12" s="4">
        <f>AA12/1000*100</f>
        <v>14.799999999999999</v>
      </c>
      <c r="AC12">
        <v>168</v>
      </c>
      <c r="AD12">
        <v>42</v>
      </c>
      <c r="AE12" s="4">
        <f>AD12/AC12*100</f>
        <v>25</v>
      </c>
      <c r="AF12">
        <v>160</v>
      </c>
      <c r="AG12" s="5">
        <f>AF12/1000*100</f>
        <v>16</v>
      </c>
      <c r="AH12">
        <v>234</v>
      </c>
      <c r="AI12">
        <v>43</v>
      </c>
      <c r="AJ12" s="5">
        <f>AI12/AH12*100</f>
        <v>18.376068376068378</v>
      </c>
      <c r="AK12">
        <v>136</v>
      </c>
      <c r="AL12" s="4">
        <f>AK12/1000*100</f>
        <v>13.600000000000001</v>
      </c>
      <c r="AM12">
        <v>238</v>
      </c>
      <c r="AN12">
        <v>49</v>
      </c>
      <c r="AO12" s="4">
        <f>AN12/AM12*100</f>
        <v>20.588235294117645</v>
      </c>
    </row>
    <row r="13" spans="1:41" x14ac:dyDescent="0.25">
      <c r="A13" s="19"/>
      <c r="B13">
        <v>60</v>
      </c>
      <c r="C13" s="3">
        <f>B13/1000*100</f>
        <v>6</v>
      </c>
      <c r="D13">
        <v>181</v>
      </c>
      <c r="E13">
        <v>11</v>
      </c>
      <c r="F13" s="3">
        <f>E13/D13*100</f>
        <v>6.0773480662983426</v>
      </c>
      <c r="G13">
        <v>166</v>
      </c>
      <c r="H13" s="4">
        <f>G13/1000*100</f>
        <v>16.600000000000001</v>
      </c>
      <c r="I13">
        <v>314</v>
      </c>
      <c r="J13">
        <v>55</v>
      </c>
      <c r="K13" s="4">
        <f>J13/I13*100</f>
        <v>17.515923566878978</v>
      </c>
      <c r="L13">
        <v>134</v>
      </c>
      <c r="M13" s="5">
        <f>L13/1000*100</f>
        <v>13.4</v>
      </c>
      <c r="N13">
        <v>170</v>
      </c>
      <c r="O13">
        <v>40</v>
      </c>
      <c r="P13" s="5">
        <f>O13/N13*100</f>
        <v>23.52941176470588</v>
      </c>
      <c r="Q13">
        <v>601</v>
      </c>
      <c r="R13" s="4">
        <f>Q13/1000*100</f>
        <v>60.099999999999994</v>
      </c>
      <c r="S13">
        <v>339</v>
      </c>
      <c r="T13">
        <v>231</v>
      </c>
      <c r="U13" s="4">
        <f>T13/S13*100</f>
        <v>68.141592920353972</v>
      </c>
      <c r="V13">
        <v>22</v>
      </c>
      <c r="W13" s="5">
        <f>V13/1000*100</f>
        <v>2.1999999999999997</v>
      </c>
      <c r="X13">
        <v>49</v>
      </c>
      <c r="Y13">
        <v>5</v>
      </c>
      <c r="Z13" s="5">
        <f>Y13/X13*100</f>
        <v>10.204081632653061</v>
      </c>
      <c r="AA13">
        <v>144</v>
      </c>
      <c r="AB13" s="4">
        <f>AA13/1000*100</f>
        <v>14.399999999999999</v>
      </c>
      <c r="AC13">
        <v>138</v>
      </c>
      <c r="AD13">
        <v>48</v>
      </c>
      <c r="AE13" s="4">
        <f>AD13/AC13*100</f>
        <v>34.782608695652172</v>
      </c>
      <c r="AF13">
        <v>124</v>
      </c>
      <c r="AG13" s="5">
        <f>AF13/1000*100</f>
        <v>12.4</v>
      </c>
      <c r="AH13">
        <v>279</v>
      </c>
      <c r="AI13">
        <v>46</v>
      </c>
      <c r="AJ13" s="5">
        <f>AI13/AH13*100</f>
        <v>16.487455197132618</v>
      </c>
      <c r="AK13">
        <v>115</v>
      </c>
      <c r="AL13" s="4">
        <f>AK13/1000*100</f>
        <v>11.5</v>
      </c>
      <c r="AM13">
        <v>220</v>
      </c>
      <c r="AN13">
        <v>39</v>
      </c>
      <c r="AO13" s="4">
        <f>AN13/AM13*100</f>
        <v>17.727272727272727</v>
      </c>
    </row>
    <row r="14" spans="1:41" x14ac:dyDescent="0.25">
      <c r="A14" s="19"/>
      <c r="B14">
        <v>55</v>
      </c>
      <c r="C14" s="3">
        <f>B14/1000*100</f>
        <v>5.5</v>
      </c>
      <c r="D14">
        <v>199</v>
      </c>
      <c r="E14">
        <v>13</v>
      </c>
      <c r="F14" s="3">
        <f>E14/D14*100</f>
        <v>6.5326633165829149</v>
      </c>
      <c r="G14">
        <v>211</v>
      </c>
      <c r="H14" s="4">
        <f>G14/1000*100</f>
        <v>21.099999999999998</v>
      </c>
      <c r="I14">
        <v>363</v>
      </c>
      <c r="J14">
        <v>64</v>
      </c>
      <c r="K14" s="4">
        <f>J14/I14*100</f>
        <v>17.630853994490359</v>
      </c>
      <c r="L14">
        <v>126</v>
      </c>
      <c r="M14" s="5">
        <f>L14/1000*100</f>
        <v>12.6</v>
      </c>
      <c r="N14">
        <v>152</v>
      </c>
      <c r="O14">
        <v>38</v>
      </c>
      <c r="P14" s="5">
        <f>O14/N14*100</f>
        <v>25</v>
      </c>
      <c r="Q14">
        <v>550</v>
      </c>
      <c r="R14" s="4">
        <f>Q14/1000*100</f>
        <v>55.000000000000007</v>
      </c>
      <c r="S14">
        <v>317</v>
      </c>
      <c r="T14">
        <v>200</v>
      </c>
      <c r="U14" s="4">
        <f>T14/S14*100</f>
        <v>63.09148264984227</v>
      </c>
      <c r="V14">
        <v>41</v>
      </c>
      <c r="W14" s="5">
        <f>V14/1000*100</f>
        <v>4.1000000000000005</v>
      </c>
      <c r="X14">
        <v>65</v>
      </c>
      <c r="Y14">
        <v>10</v>
      </c>
      <c r="Z14" s="5">
        <f>Y14/X14*100</f>
        <v>15.384615384615385</v>
      </c>
      <c r="AA14">
        <v>173</v>
      </c>
      <c r="AB14" s="4">
        <f>AA14/1000*100</f>
        <v>17.299999999999997</v>
      </c>
      <c r="AC14">
        <v>171</v>
      </c>
      <c r="AD14">
        <v>66</v>
      </c>
      <c r="AE14" s="4">
        <f>AD14/AC14*100</f>
        <v>38.596491228070171</v>
      </c>
      <c r="AF14">
        <v>138</v>
      </c>
      <c r="AG14" s="5">
        <f>AF14/1000*100</f>
        <v>13.8</v>
      </c>
      <c r="AH14">
        <v>296</v>
      </c>
      <c r="AI14">
        <v>57</v>
      </c>
      <c r="AJ14" s="5">
        <f>AI14/AH14*100</f>
        <v>19.256756756756758</v>
      </c>
      <c r="AK14">
        <v>125</v>
      </c>
      <c r="AL14" s="4">
        <f>AK14/1000*100</f>
        <v>12.5</v>
      </c>
      <c r="AM14">
        <v>256</v>
      </c>
      <c r="AN14">
        <v>32</v>
      </c>
      <c r="AO14" s="4">
        <f>AN14/AM14*100</f>
        <v>12.5</v>
      </c>
    </row>
    <row r="15" spans="1:41" x14ac:dyDescent="0.25">
      <c r="A15" s="19"/>
      <c r="B15">
        <v>58</v>
      </c>
      <c r="C15" s="3">
        <f>B15/1000*100</f>
        <v>5.8000000000000007</v>
      </c>
      <c r="D15">
        <v>193</v>
      </c>
      <c r="E15">
        <v>9</v>
      </c>
      <c r="F15" s="3">
        <f>E15/D15*100</f>
        <v>4.6632124352331603</v>
      </c>
      <c r="G15">
        <v>212</v>
      </c>
      <c r="H15" s="4">
        <f>G15/1000*100</f>
        <v>21.2</v>
      </c>
      <c r="I15">
        <v>318</v>
      </c>
      <c r="J15">
        <v>88</v>
      </c>
      <c r="K15" s="4">
        <f>J15/I15*100</f>
        <v>27.672955974842768</v>
      </c>
      <c r="L15">
        <v>131</v>
      </c>
      <c r="M15" s="5">
        <f>L15/1000*100</f>
        <v>13.100000000000001</v>
      </c>
      <c r="N15">
        <v>143</v>
      </c>
      <c r="O15">
        <v>38</v>
      </c>
      <c r="P15" s="5">
        <f>O15/N15*100</f>
        <v>26.573426573426573</v>
      </c>
      <c r="Q15">
        <v>575</v>
      </c>
      <c r="R15" s="4">
        <f>Q15/1000*100</f>
        <v>57.499999999999993</v>
      </c>
      <c r="S15">
        <v>305</v>
      </c>
      <c r="T15">
        <v>202</v>
      </c>
      <c r="U15" s="4">
        <f>T15/S15*100</f>
        <v>66.229508196721312</v>
      </c>
      <c r="V15">
        <v>53</v>
      </c>
      <c r="W15" s="5">
        <f>V15/1000*100</f>
        <v>5.3</v>
      </c>
      <c r="X15">
        <v>58</v>
      </c>
      <c r="Y15">
        <v>14</v>
      </c>
      <c r="Z15" s="5">
        <f>Y15/X15*100</f>
        <v>24.137931034482758</v>
      </c>
      <c r="AA15">
        <v>144</v>
      </c>
      <c r="AB15" s="4">
        <f>AA15/1000*100</f>
        <v>14.399999999999999</v>
      </c>
      <c r="AC15">
        <v>168</v>
      </c>
      <c r="AD15">
        <v>45</v>
      </c>
      <c r="AE15" s="4">
        <f>AD15/AC15*100</f>
        <v>26.785714285714285</v>
      </c>
      <c r="AF15">
        <v>189</v>
      </c>
      <c r="AG15" s="5">
        <f>AF15/1000*100</f>
        <v>18.899999999999999</v>
      </c>
      <c r="AH15">
        <v>272</v>
      </c>
      <c r="AI15">
        <v>59</v>
      </c>
      <c r="AJ15" s="5">
        <f>AI15/AH15*100</f>
        <v>21.691176470588236</v>
      </c>
      <c r="AK15">
        <v>88</v>
      </c>
      <c r="AL15" s="4">
        <f>AK15/1000*100</f>
        <v>8.7999999999999989</v>
      </c>
      <c r="AM15">
        <v>200</v>
      </c>
      <c r="AN15">
        <v>30</v>
      </c>
      <c r="AO15" s="4">
        <f>AN15/AM15*100</f>
        <v>15</v>
      </c>
    </row>
    <row r="16" spans="1:41" x14ac:dyDescent="0.25">
      <c r="A16" s="19"/>
      <c r="B16">
        <v>80</v>
      </c>
      <c r="C16" s="3">
        <f>B16/1000*100</f>
        <v>8</v>
      </c>
      <c r="D16">
        <v>215</v>
      </c>
      <c r="E16">
        <v>27</v>
      </c>
      <c r="F16" s="3">
        <f>E16/D16*100</f>
        <v>12.558139534883722</v>
      </c>
      <c r="G16">
        <v>192</v>
      </c>
      <c r="H16" s="4">
        <f>G16/1000*100</f>
        <v>19.2</v>
      </c>
      <c r="I16">
        <v>306</v>
      </c>
      <c r="J16">
        <v>61</v>
      </c>
      <c r="K16" s="4">
        <f>J16/I16*100</f>
        <v>19.934640522875817</v>
      </c>
      <c r="L16">
        <v>127</v>
      </c>
      <c r="M16" s="5">
        <f>L16/1000*100</f>
        <v>12.7</v>
      </c>
      <c r="N16">
        <v>152</v>
      </c>
      <c r="O16">
        <v>43</v>
      </c>
      <c r="P16" s="5">
        <f>O16/N16*100</f>
        <v>28.289473684210524</v>
      </c>
      <c r="Q16">
        <v>590</v>
      </c>
      <c r="R16" s="4">
        <f>Q16/1000*100</f>
        <v>59</v>
      </c>
      <c r="S16">
        <v>335</v>
      </c>
      <c r="T16">
        <v>224</v>
      </c>
      <c r="U16" s="4">
        <f>T16/S16*100</f>
        <v>66.865671641791053</v>
      </c>
      <c r="V16">
        <v>30</v>
      </c>
      <c r="W16" s="5">
        <f>V16/1000*100</f>
        <v>3</v>
      </c>
      <c r="X16">
        <v>30</v>
      </c>
      <c r="Y16">
        <v>11</v>
      </c>
      <c r="Z16" s="5">
        <f>Y16/X16*100</f>
        <v>36.666666666666664</v>
      </c>
      <c r="AA16">
        <v>183</v>
      </c>
      <c r="AB16" s="4">
        <f>AA16/1000*100</f>
        <v>18.3</v>
      </c>
      <c r="AC16">
        <v>187</v>
      </c>
      <c r="AD16">
        <v>63</v>
      </c>
      <c r="AE16" s="4">
        <f>AD16/AC16*100</f>
        <v>33.689839572192511</v>
      </c>
      <c r="AF16">
        <v>162</v>
      </c>
      <c r="AG16" s="5">
        <f>AF16/1000*100</f>
        <v>16.2</v>
      </c>
      <c r="AH16">
        <v>265</v>
      </c>
      <c r="AI16">
        <v>59</v>
      </c>
      <c r="AJ16" s="5">
        <f>AI16/AH16*100</f>
        <v>22.264150943396228</v>
      </c>
      <c r="AK16">
        <v>115</v>
      </c>
      <c r="AL16" s="4">
        <f>AK16/1000*100</f>
        <v>11.5</v>
      </c>
      <c r="AM16">
        <v>266</v>
      </c>
      <c r="AN16">
        <v>24</v>
      </c>
      <c r="AO16" s="4">
        <f>AN16/AM16*100</f>
        <v>9.0225563909774422</v>
      </c>
    </row>
    <row r="17" spans="3:41" x14ac:dyDescent="0.25">
      <c r="C17" s="3">
        <f>AVERAGE(C12:C16)</f>
        <v>6.04</v>
      </c>
      <c r="F17" s="3">
        <f>AVERAGE(F12:F16)</f>
        <v>6.8651490750940098</v>
      </c>
      <c r="H17" s="4">
        <f>AVERAGE(H12:H16)</f>
        <v>19.059999999999999</v>
      </c>
      <c r="K17" s="4">
        <f>AVERAGE(K12:K16)</f>
        <v>20.609915402223486</v>
      </c>
      <c r="M17" s="5">
        <f>AVERAGE(M12:M16)</f>
        <v>13.680000000000001</v>
      </c>
      <c r="P17" s="5">
        <f>AVERAGE(P12:P16)</f>
        <v>27.512633258739953</v>
      </c>
      <c r="R17" s="4">
        <f>AVERAGE(R12:R16)</f>
        <v>57.8</v>
      </c>
      <c r="U17" s="4">
        <f>AVERAGE(U12:U16)</f>
        <v>66.57532850109655</v>
      </c>
      <c r="W17" s="5">
        <f>AVERAGE(W12:W16)</f>
        <v>4.2200000000000006</v>
      </c>
      <c r="Z17" s="5">
        <f>AVERAGE(Z12:Z16)</f>
        <v>24.659611324635954</v>
      </c>
      <c r="AB17" s="4">
        <f>AVERAGE(AB12:AB16)</f>
        <v>15.839999999999998</v>
      </c>
      <c r="AE17" s="4">
        <f>AVERAGE(AE12:AE16)</f>
        <v>31.770930756325829</v>
      </c>
      <c r="AG17" s="5">
        <f>AVERAGE(AG12:AG16)</f>
        <v>15.459999999999999</v>
      </c>
      <c r="AJ17" s="5">
        <f>AVERAGE(AJ12:AJ16)</f>
        <v>19.615121548788444</v>
      </c>
      <c r="AL17" s="4">
        <f>AVERAGE(AL12:AL16)</f>
        <v>11.58</v>
      </c>
      <c r="AO17" s="4">
        <f>AVERAGE(AO12:AO16)</f>
        <v>14.967612882473563</v>
      </c>
    </row>
  </sheetData>
  <mergeCells count="13">
    <mergeCell ref="A12:A16"/>
    <mergeCell ref="B1:AF1"/>
    <mergeCell ref="AK1:AO1"/>
    <mergeCell ref="A5:A9"/>
    <mergeCell ref="B2:AF2"/>
    <mergeCell ref="B3:F3"/>
    <mergeCell ref="G3:K3"/>
    <mergeCell ref="V3:Z3"/>
    <mergeCell ref="AA3:AE3"/>
    <mergeCell ref="AF3:AJ3"/>
    <mergeCell ref="AK3:AO3"/>
    <mergeCell ref="Q3:U3"/>
    <mergeCell ref="L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>
      <selection activeCell="I9" sqref="I9"/>
    </sheetView>
  </sheetViews>
  <sheetFormatPr defaultRowHeight="15" x14ac:dyDescent="0.25"/>
  <cols>
    <col min="2" max="2" width="13.28515625" bestFit="1" customWidth="1"/>
  </cols>
  <sheetData>
    <row r="1" spans="1:49" x14ac:dyDescent="0.25">
      <c r="B1" s="18" t="s">
        <v>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"/>
      <c r="AG1" s="2"/>
      <c r="AH1" s="2"/>
      <c r="AI1" s="2"/>
      <c r="AJ1" s="18"/>
      <c r="AK1" s="18"/>
      <c r="AL1" s="18"/>
      <c r="AM1" s="18"/>
      <c r="AN1" s="18"/>
      <c r="AO1" s="18"/>
      <c r="AP1" s="18"/>
    </row>
    <row r="2" spans="1:49" x14ac:dyDescent="0.25">
      <c r="B2" s="18" t="s">
        <v>58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9" x14ac:dyDescent="0.25">
      <c r="B3" s="20" t="s">
        <v>34</v>
      </c>
      <c r="C3" s="20"/>
      <c r="D3" s="20"/>
      <c r="E3" s="20"/>
      <c r="F3" s="20"/>
      <c r="G3" s="20"/>
      <c r="H3" s="21" t="s">
        <v>33</v>
      </c>
      <c r="I3" s="21"/>
      <c r="J3" s="21"/>
      <c r="K3" s="21"/>
      <c r="L3" s="21"/>
      <c r="M3" s="21"/>
      <c r="N3" s="20" t="s">
        <v>32</v>
      </c>
      <c r="O3" s="20"/>
      <c r="P3" s="20"/>
      <c r="Q3" s="20"/>
      <c r="R3" s="20"/>
      <c r="S3" s="20"/>
      <c r="T3" s="21" t="s">
        <v>31</v>
      </c>
      <c r="U3" s="21"/>
      <c r="V3" s="21"/>
      <c r="W3" s="21"/>
      <c r="X3" s="21"/>
      <c r="Y3" s="21"/>
      <c r="Z3" s="20" t="s">
        <v>3</v>
      </c>
      <c r="AA3" s="20"/>
      <c r="AB3" s="20"/>
      <c r="AC3" s="20"/>
      <c r="AD3" s="20"/>
      <c r="AE3" s="20"/>
      <c r="AF3" s="21" t="s">
        <v>2</v>
      </c>
      <c r="AG3" s="21"/>
      <c r="AH3" s="21"/>
      <c r="AI3" s="21"/>
      <c r="AJ3" s="21"/>
      <c r="AK3" s="21"/>
      <c r="AL3" s="20" t="s">
        <v>1</v>
      </c>
      <c r="AM3" s="20"/>
      <c r="AN3" s="20"/>
      <c r="AO3" s="20"/>
      <c r="AP3" s="20"/>
      <c r="AQ3" s="20"/>
      <c r="AR3" s="21" t="s">
        <v>0</v>
      </c>
      <c r="AS3" s="21"/>
      <c r="AT3" s="21"/>
      <c r="AU3" s="21"/>
      <c r="AV3" s="21"/>
      <c r="AW3" s="21"/>
    </row>
    <row r="4" spans="1:49" x14ac:dyDescent="0.25">
      <c r="A4" s="6" t="s">
        <v>80</v>
      </c>
      <c r="B4" t="s">
        <v>82</v>
      </c>
      <c r="C4" t="s">
        <v>83</v>
      </c>
      <c r="D4" t="s">
        <v>77</v>
      </c>
      <c r="E4" t="s">
        <v>79</v>
      </c>
      <c r="F4" t="s">
        <v>81</v>
      </c>
      <c r="G4" t="s">
        <v>77</v>
      </c>
      <c r="H4" t="s">
        <v>82</v>
      </c>
      <c r="I4" t="s">
        <v>83</v>
      </c>
      <c r="J4" t="s">
        <v>77</v>
      </c>
      <c r="K4" t="s">
        <v>79</v>
      </c>
      <c r="L4" t="s">
        <v>81</v>
      </c>
      <c r="M4" t="s">
        <v>77</v>
      </c>
      <c r="N4" t="s">
        <v>82</v>
      </c>
      <c r="O4" t="s">
        <v>83</v>
      </c>
      <c r="P4" t="s">
        <v>77</v>
      </c>
      <c r="Q4" t="s">
        <v>79</v>
      </c>
      <c r="R4" t="s">
        <v>81</v>
      </c>
      <c r="S4" t="s">
        <v>77</v>
      </c>
      <c r="T4" t="s">
        <v>82</v>
      </c>
      <c r="U4" t="s">
        <v>83</v>
      </c>
      <c r="V4" t="s">
        <v>77</v>
      </c>
      <c r="W4" t="s">
        <v>79</v>
      </c>
      <c r="X4" t="s">
        <v>81</v>
      </c>
      <c r="Y4" t="s">
        <v>77</v>
      </c>
      <c r="Z4" t="s">
        <v>82</v>
      </c>
      <c r="AA4" t="s">
        <v>83</v>
      </c>
      <c r="AB4" t="s">
        <v>77</v>
      </c>
      <c r="AC4" t="s">
        <v>79</v>
      </c>
      <c r="AD4" t="s">
        <v>81</v>
      </c>
      <c r="AE4" t="s">
        <v>77</v>
      </c>
      <c r="AF4" t="s">
        <v>82</v>
      </c>
      <c r="AG4" t="s">
        <v>83</v>
      </c>
      <c r="AH4" t="s">
        <v>77</v>
      </c>
      <c r="AI4" t="s">
        <v>79</v>
      </c>
      <c r="AJ4" t="s">
        <v>81</v>
      </c>
      <c r="AK4" t="s">
        <v>77</v>
      </c>
      <c r="AL4" t="s">
        <v>82</v>
      </c>
      <c r="AM4" t="s">
        <v>83</v>
      </c>
      <c r="AN4" t="s">
        <v>77</v>
      </c>
      <c r="AO4" t="s">
        <v>79</v>
      </c>
      <c r="AP4" t="s">
        <v>81</v>
      </c>
      <c r="AQ4" t="s">
        <v>77</v>
      </c>
      <c r="AR4" t="s">
        <v>82</v>
      </c>
      <c r="AS4" t="s">
        <v>83</v>
      </c>
      <c r="AT4" t="s">
        <v>77</v>
      </c>
      <c r="AU4" t="s">
        <v>79</v>
      </c>
      <c r="AV4" t="s">
        <v>81</v>
      </c>
      <c r="AW4" t="s">
        <v>77</v>
      </c>
    </row>
    <row r="5" spans="1:49" x14ac:dyDescent="0.25">
      <c r="A5" s="19" t="s">
        <v>79</v>
      </c>
      <c r="B5">
        <v>139</v>
      </c>
      <c r="C5">
        <v>18</v>
      </c>
      <c r="D5" s="4">
        <f>C5/B5*100</f>
        <v>12.949640287769784</v>
      </c>
      <c r="E5">
        <v>32</v>
      </c>
      <c r="F5">
        <v>4</v>
      </c>
      <c r="G5" s="4">
        <f>F5/E5*100</f>
        <v>12.5</v>
      </c>
      <c r="H5">
        <v>161</v>
      </c>
      <c r="I5">
        <v>22</v>
      </c>
      <c r="J5" s="7">
        <f>I5/H5*100</f>
        <v>13.664596273291925</v>
      </c>
      <c r="K5">
        <v>35</v>
      </c>
      <c r="L5">
        <v>9</v>
      </c>
      <c r="M5" s="7">
        <f>L5/K5*100</f>
        <v>25.714285714285712</v>
      </c>
      <c r="N5">
        <v>184</v>
      </c>
      <c r="O5">
        <v>79</v>
      </c>
      <c r="P5" s="4">
        <f>O5/N5*100</f>
        <v>42.934782608695656</v>
      </c>
      <c r="Q5">
        <v>17</v>
      </c>
      <c r="R5">
        <v>5</v>
      </c>
      <c r="S5" s="4">
        <f>R5/Q5*100</f>
        <v>29.411764705882355</v>
      </c>
      <c r="T5">
        <v>155</v>
      </c>
      <c r="U5">
        <v>16</v>
      </c>
      <c r="V5" s="7">
        <f>U5/T5*100</f>
        <v>10.32258064516129</v>
      </c>
      <c r="W5">
        <v>24</v>
      </c>
      <c r="X5">
        <v>6</v>
      </c>
      <c r="Y5" s="7">
        <f>X5/W5*100</f>
        <v>25</v>
      </c>
      <c r="Z5">
        <v>729</v>
      </c>
      <c r="AA5">
        <v>457</v>
      </c>
      <c r="AB5" s="4">
        <f>AA5/Z5*100</f>
        <v>62.688614540466389</v>
      </c>
      <c r="AC5">
        <v>281</v>
      </c>
      <c r="AD5">
        <v>185</v>
      </c>
      <c r="AE5" s="4">
        <f>AD5/AC5*100</f>
        <v>65.836298932384338</v>
      </c>
      <c r="AF5">
        <v>155</v>
      </c>
      <c r="AG5">
        <v>35</v>
      </c>
      <c r="AH5" s="7">
        <f>AG5/AF5*100</f>
        <v>22.58064516129032</v>
      </c>
      <c r="AI5">
        <v>18</v>
      </c>
      <c r="AJ5">
        <v>7</v>
      </c>
      <c r="AK5" s="7">
        <f>AJ5/AI5*100</f>
        <v>38.888888888888893</v>
      </c>
      <c r="AL5">
        <v>494</v>
      </c>
      <c r="AM5">
        <v>113</v>
      </c>
      <c r="AN5" s="4">
        <f>AM5/AL5*100</f>
        <v>22.874493927125506</v>
      </c>
      <c r="AO5">
        <v>138</v>
      </c>
      <c r="AP5">
        <v>33</v>
      </c>
      <c r="AQ5" s="4">
        <f>AP5/AO5*100</f>
        <v>23.913043478260871</v>
      </c>
      <c r="AR5">
        <v>381</v>
      </c>
      <c r="AS5">
        <v>14</v>
      </c>
      <c r="AT5" s="7">
        <f>AS5/AR5*100</f>
        <v>3.674540682414698</v>
      </c>
      <c r="AU5">
        <v>65</v>
      </c>
      <c r="AV5">
        <v>1</v>
      </c>
      <c r="AW5" s="7">
        <f>AV5/AU5*100</f>
        <v>1.5384615384615385</v>
      </c>
    </row>
    <row r="6" spans="1:49" x14ac:dyDescent="0.25">
      <c r="A6" s="19"/>
      <c r="B6">
        <v>138</v>
      </c>
      <c r="C6">
        <v>12</v>
      </c>
      <c r="D6" s="4">
        <f t="shared" ref="D6:D9" si="0">C6/B6*100</f>
        <v>8.695652173913043</v>
      </c>
      <c r="E6">
        <v>22</v>
      </c>
      <c r="F6">
        <v>3</v>
      </c>
      <c r="G6" s="4">
        <f>F6/E6*100</f>
        <v>13.636363636363635</v>
      </c>
      <c r="H6">
        <v>112</v>
      </c>
      <c r="I6">
        <v>10</v>
      </c>
      <c r="J6" s="7">
        <f t="shared" ref="J6:J9" si="1">I6/H6*100</f>
        <v>8.9285714285714288</v>
      </c>
      <c r="K6">
        <v>21</v>
      </c>
      <c r="L6">
        <v>2</v>
      </c>
      <c r="M6" s="7">
        <f>L6/K6*100</f>
        <v>9.5238095238095237</v>
      </c>
      <c r="N6">
        <v>198</v>
      </c>
      <c r="O6">
        <v>93</v>
      </c>
      <c r="P6" s="4">
        <f t="shared" ref="P6:P9" si="2">O6/N6*100</f>
        <v>46.969696969696969</v>
      </c>
      <c r="Q6">
        <v>20</v>
      </c>
      <c r="R6">
        <v>7</v>
      </c>
      <c r="S6" s="4">
        <f>R6/Q6*100</f>
        <v>35</v>
      </c>
      <c r="T6">
        <v>137</v>
      </c>
      <c r="U6">
        <v>28</v>
      </c>
      <c r="V6" s="7">
        <f t="shared" ref="V6:V9" si="3">U6/T6*100</f>
        <v>20.437956204379564</v>
      </c>
      <c r="W6">
        <v>16</v>
      </c>
      <c r="X6">
        <v>0</v>
      </c>
      <c r="Y6" s="7">
        <f>X6/W6*100</f>
        <v>0</v>
      </c>
      <c r="Z6">
        <v>772</v>
      </c>
      <c r="AA6">
        <v>525</v>
      </c>
      <c r="AB6" s="4">
        <f t="shared" ref="AB6:AB9" si="4">AA6/Z6*100</f>
        <v>68.005181347150256</v>
      </c>
      <c r="AC6">
        <v>272</v>
      </c>
      <c r="AD6">
        <v>186</v>
      </c>
      <c r="AE6" s="4">
        <f>AD6/AC6*100</f>
        <v>68.382352941176478</v>
      </c>
      <c r="AF6">
        <v>160</v>
      </c>
      <c r="AG6">
        <v>46</v>
      </c>
      <c r="AH6" s="7">
        <f t="shared" ref="AH6:AH9" si="5">AG6/AF6*100</f>
        <v>28.749999999999996</v>
      </c>
      <c r="AI6">
        <v>25</v>
      </c>
      <c r="AJ6">
        <v>9</v>
      </c>
      <c r="AK6" s="7">
        <f>AJ6/AI6*100</f>
        <v>36</v>
      </c>
      <c r="AL6">
        <v>480</v>
      </c>
      <c r="AM6">
        <v>106</v>
      </c>
      <c r="AN6" s="4">
        <f t="shared" ref="AN6:AN9" si="6">AM6/AL6*100</f>
        <v>22.083333333333332</v>
      </c>
      <c r="AO6">
        <v>157</v>
      </c>
      <c r="AP6">
        <v>31</v>
      </c>
      <c r="AQ6" s="4">
        <f>AP6/AO6*100</f>
        <v>19.745222929936308</v>
      </c>
      <c r="AR6">
        <v>373</v>
      </c>
      <c r="AS6">
        <v>24</v>
      </c>
      <c r="AT6" s="7">
        <f t="shared" ref="AT6:AT9" si="7">AS6/AR6*100</f>
        <v>6.4343163538873993</v>
      </c>
      <c r="AU6">
        <v>75</v>
      </c>
      <c r="AV6">
        <v>4</v>
      </c>
      <c r="AW6" s="7">
        <f>AV6/AU6*100</f>
        <v>5.3333333333333339</v>
      </c>
    </row>
    <row r="7" spans="1:49" x14ac:dyDescent="0.25">
      <c r="A7" s="19"/>
      <c r="B7">
        <v>141</v>
      </c>
      <c r="C7">
        <v>14</v>
      </c>
      <c r="D7" s="4">
        <f t="shared" si="0"/>
        <v>9.9290780141843982</v>
      </c>
      <c r="E7">
        <v>39</v>
      </c>
      <c r="F7">
        <v>1</v>
      </c>
      <c r="G7" s="4">
        <f t="shared" ref="G7:G9" si="8">F7/E7*100</f>
        <v>2.5641025641025639</v>
      </c>
      <c r="H7">
        <v>153</v>
      </c>
      <c r="I7">
        <v>21</v>
      </c>
      <c r="J7" s="7">
        <f t="shared" si="1"/>
        <v>13.725490196078432</v>
      </c>
      <c r="K7">
        <v>37</v>
      </c>
      <c r="L7">
        <v>10</v>
      </c>
      <c r="M7" s="7">
        <f t="shared" ref="M7:M9" si="9">L7/K7*100</f>
        <v>27.027027027027028</v>
      </c>
      <c r="N7">
        <v>194</v>
      </c>
      <c r="O7">
        <v>102</v>
      </c>
      <c r="P7" s="4">
        <f t="shared" si="2"/>
        <v>52.577319587628871</v>
      </c>
      <c r="Q7">
        <v>20</v>
      </c>
      <c r="R7">
        <v>8</v>
      </c>
      <c r="S7" s="4">
        <f t="shared" ref="S7:S9" si="10">R7/Q7*100</f>
        <v>40</v>
      </c>
      <c r="T7">
        <v>102</v>
      </c>
      <c r="U7">
        <v>35</v>
      </c>
      <c r="V7" s="7">
        <f t="shared" si="3"/>
        <v>34.313725490196077</v>
      </c>
      <c r="W7">
        <v>17</v>
      </c>
      <c r="X7">
        <v>2</v>
      </c>
      <c r="Y7" s="7">
        <f t="shared" ref="Y7:Y9" si="11">X7/W7*100</f>
        <v>11.76470588235294</v>
      </c>
      <c r="Z7">
        <v>707</v>
      </c>
      <c r="AA7">
        <v>451</v>
      </c>
      <c r="AB7" s="4">
        <f t="shared" si="4"/>
        <v>63.790664780763798</v>
      </c>
      <c r="AC7">
        <v>234</v>
      </c>
      <c r="AD7">
        <v>151</v>
      </c>
      <c r="AE7" s="4">
        <f t="shared" ref="AE7:AE9" si="12">AD7/AC7*100</f>
        <v>64.529914529914535</v>
      </c>
      <c r="AF7">
        <v>123</v>
      </c>
      <c r="AG7">
        <v>29</v>
      </c>
      <c r="AH7" s="7">
        <f t="shared" si="5"/>
        <v>23.577235772357724</v>
      </c>
      <c r="AI7">
        <v>14</v>
      </c>
      <c r="AJ7">
        <v>5</v>
      </c>
      <c r="AK7" s="7">
        <f t="shared" ref="AK7:AK9" si="13">AJ7/AI7*100</f>
        <v>35.714285714285715</v>
      </c>
      <c r="AL7">
        <v>495</v>
      </c>
      <c r="AM7">
        <v>133</v>
      </c>
      <c r="AN7" s="4">
        <f t="shared" si="6"/>
        <v>26.868686868686869</v>
      </c>
      <c r="AO7">
        <v>181</v>
      </c>
      <c r="AP7">
        <v>33</v>
      </c>
      <c r="AQ7" s="4">
        <f t="shared" ref="AQ7:AQ9" si="14">AP7/AO7*100</f>
        <v>18.232044198895029</v>
      </c>
      <c r="AR7">
        <v>371</v>
      </c>
      <c r="AS7">
        <v>24</v>
      </c>
      <c r="AT7" s="7">
        <f t="shared" si="7"/>
        <v>6.4690026954177897</v>
      </c>
      <c r="AU7">
        <v>63</v>
      </c>
      <c r="AV7">
        <v>5</v>
      </c>
      <c r="AW7" s="7">
        <f t="shared" ref="AW7:AW9" si="15">AV7/AU7*100</f>
        <v>7.9365079365079358</v>
      </c>
    </row>
    <row r="8" spans="1:49" x14ac:dyDescent="0.25">
      <c r="A8" s="19"/>
      <c r="B8">
        <v>179</v>
      </c>
      <c r="C8">
        <v>26</v>
      </c>
      <c r="D8" s="4">
        <f t="shared" si="0"/>
        <v>14.52513966480447</v>
      </c>
      <c r="E8">
        <v>43</v>
      </c>
      <c r="F8">
        <v>6</v>
      </c>
      <c r="G8" s="4">
        <f t="shared" si="8"/>
        <v>13.953488372093023</v>
      </c>
      <c r="H8">
        <v>126</v>
      </c>
      <c r="I8">
        <v>22</v>
      </c>
      <c r="J8" s="7">
        <f t="shared" si="1"/>
        <v>17.460317460317459</v>
      </c>
      <c r="K8">
        <v>28</v>
      </c>
      <c r="L8">
        <v>10</v>
      </c>
      <c r="M8" s="7">
        <f t="shared" si="9"/>
        <v>35.714285714285715</v>
      </c>
      <c r="N8">
        <v>184</v>
      </c>
      <c r="O8">
        <v>93</v>
      </c>
      <c r="P8" s="4">
        <f t="shared" si="2"/>
        <v>50.54347826086957</v>
      </c>
      <c r="Q8">
        <v>17</v>
      </c>
      <c r="R8">
        <v>7</v>
      </c>
      <c r="S8" s="4">
        <f t="shared" si="10"/>
        <v>41.17647058823529</v>
      </c>
      <c r="T8">
        <v>94</v>
      </c>
      <c r="U8">
        <v>13</v>
      </c>
      <c r="V8" s="7">
        <f t="shared" si="3"/>
        <v>13.829787234042554</v>
      </c>
      <c r="W8">
        <v>10</v>
      </c>
      <c r="X8">
        <v>1</v>
      </c>
      <c r="Y8" s="7">
        <f t="shared" si="11"/>
        <v>10</v>
      </c>
      <c r="Z8">
        <v>702</v>
      </c>
      <c r="AA8">
        <v>431</v>
      </c>
      <c r="AB8" s="4">
        <f t="shared" si="4"/>
        <v>61.396011396011396</v>
      </c>
      <c r="AC8">
        <v>222</v>
      </c>
      <c r="AD8">
        <v>151</v>
      </c>
      <c r="AE8" s="4">
        <f t="shared" si="12"/>
        <v>68.018018018018026</v>
      </c>
      <c r="AF8">
        <v>185</v>
      </c>
      <c r="AG8">
        <v>37</v>
      </c>
      <c r="AH8" s="7">
        <f t="shared" si="5"/>
        <v>20</v>
      </c>
      <c r="AI8">
        <v>18</v>
      </c>
      <c r="AJ8">
        <v>6</v>
      </c>
      <c r="AK8" s="7">
        <f t="shared" si="13"/>
        <v>33.333333333333329</v>
      </c>
      <c r="AL8">
        <v>562</v>
      </c>
      <c r="AM8">
        <v>194</v>
      </c>
      <c r="AN8" s="4">
        <f t="shared" si="6"/>
        <v>34.519572953736656</v>
      </c>
      <c r="AO8">
        <v>203</v>
      </c>
      <c r="AP8">
        <v>68</v>
      </c>
      <c r="AQ8" s="4">
        <f t="shared" si="14"/>
        <v>33.497536945812804</v>
      </c>
      <c r="AR8">
        <v>406</v>
      </c>
      <c r="AS8">
        <v>20</v>
      </c>
      <c r="AT8" s="7">
        <f t="shared" si="7"/>
        <v>4.9261083743842367</v>
      </c>
      <c r="AU8">
        <v>79</v>
      </c>
      <c r="AV8">
        <v>4</v>
      </c>
      <c r="AW8" s="7">
        <f t="shared" si="15"/>
        <v>5.0632911392405067</v>
      </c>
    </row>
    <row r="9" spans="1:49" x14ac:dyDescent="0.25">
      <c r="A9" s="19"/>
      <c r="B9">
        <v>111</v>
      </c>
      <c r="C9">
        <v>14</v>
      </c>
      <c r="D9" s="4">
        <f t="shared" si="0"/>
        <v>12.612612612612612</v>
      </c>
      <c r="E9">
        <v>26</v>
      </c>
      <c r="F9">
        <v>3</v>
      </c>
      <c r="G9" s="4">
        <f t="shared" si="8"/>
        <v>11.538461538461538</v>
      </c>
      <c r="H9">
        <v>181</v>
      </c>
      <c r="I9">
        <v>20</v>
      </c>
      <c r="J9" s="7">
        <f t="shared" si="1"/>
        <v>11.049723756906078</v>
      </c>
      <c r="K9">
        <v>47</v>
      </c>
      <c r="L9">
        <v>7</v>
      </c>
      <c r="M9" s="7">
        <f t="shared" si="9"/>
        <v>14.893617021276595</v>
      </c>
      <c r="N9">
        <v>188</v>
      </c>
      <c r="O9">
        <v>79</v>
      </c>
      <c r="P9" s="4">
        <f t="shared" si="2"/>
        <v>42.021276595744681</v>
      </c>
      <c r="Q9">
        <v>30</v>
      </c>
      <c r="R9">
        <v>8</v>
      </c>
      <c r="S9" s="4">
        <f t="shared" si="10"/>
        <v>26.666666666666668</v>
      </c>
      <c r="T9">
        <v>60</v>
      </c>
      <c r="U9">
        <v>10</v>
      </c>
      <c r="V9" s="7">
        <f t="shared" si="3"/>
        <v>16.666666666666664</v>
      </c>
      <c r="W9">
        <v>8</v>
      </c>
      <c r="X9">
        <v>1</v>
      </c>
      <c r="Y9" s="7">
        <f t="shared" si="11"/>
        <v>12.5</v>
      </c>
      <c r="Z9">
        <v>662</v>
      </c>
      <c r="AA9">
        <v>426</v>
      </c>
      <c r="AB9" s="4">
        <f t="shared" si="4"/>
        <v>64.350453172205434</v>
      </c>
      <c r="AC9">
        <v>229</v>
      </c>
      <c r="AD9">
        <v>154</v>
      </c>
      <c r="AE9" s="4">
        <f t="shared" si="12"/>
        <v>67.248908296943227</v>
      </c>
      <c r="AF9">
        <v>163</v>
      </c>
      <c r="AG9">
        <v>49</v>
      </c>
      <c r="AH9" s="7">
        <f t="shared" si="5"/>
        <v>30.061349693251532</v>
      </c>
      <c r="AI9">
        <v>26</v>
      </c>
      <c r="AJ9">
        <v>12</v>
      </c>
      <c r="AK9" s="7">
        <f t="shared" si="13"/>
        <v>46.153846153846153</v>
      </c>
      <c r="AL9">
        <v>467</v>
      </c>
      <c r="AM9">
        <v>101</v>
      </c>
      <c r="AN9" s="4">
        <f t="shared" si="6"/>
        <v>21.627408993576015</v>
      </c>
      <c r="AO9">
        <v>144</v>
      </c>
      <c r="AP9">
        <v>30</v>
      </c>
      <c r="AQ9" s="4">
        <f t="shared" si="14"/>
        <v>20.833333333333336</v>
      </c>
      <c r="AR9">
        <v>328</v>
      </c>
      <c r="AS9">
        <v>25</v>
      </c>
      <c r="AT9" s="7">
        <f t="shared" si="7"/>
        <v>7.6219512195121952</v>
      </c>
      <c r="AU9">
        <v>83</v>
      </c>
      <c r="AV9">
        <v>9</v>
      </c>
      <c r="AW9" s="7">
        <f t="shared" si="15"/>
        <v>10.843373493975903</v>
      </c>
    </row>
    <row r="10" spans="1:49" x14ac:dyDescent="0.25">
      <c r="D10" s="4">
        <f>AVERAGE(D5:D9)</f>
        <v>11.74242455065686</v>
      </c>
      <c r="G10" s="4">
        <f>AVERAGE(G5:G9)</f>
        <v>10.83848322220415</v>
      </c>
      <c r="J10" s="7">
        <f>AVERAGE(J5:J9)</f>
        <v>12.965739823033065</v>
      </c>
      <c r="M10" s="7">
        <f>AVERAGE(M5:M9)</f>
        <v>22.574605000136913</v>
      </c>
      <c r="P10" s="4">
        <f>AVERAGE(P5:P9)</f>
        <v>47.009310804527146</v>
      </c>
      <c r="S10" s="4">
        <f>AVERAGE(S5:S9)</f>
        <v>34.450980392156858</v>
      </c>
      <c r="V10" s="7">
        <f>AVERAGE(V5:V9)</f>
        <v>19.114143248089231</v>
      </c>
      <c r="Y10" s="7">
        <f>AVERAGE(Y5:Y9)</f>
        <v>11.852941176470589</v>
      </c>
      <c r="AB10" s="4">
        <f>AVERAGE(AB5:AB9)</f>
        <v>64.046185047319454</v>
      </c>
      <c r="AE10" s="4">
        <f>AVERAGE(AE5:AE9)</f>
        <v>66.803098543687327</v>
      </c>
      <c r="AH10" s="7">
        <f>AVERAGE(AH5:AH9)</f>
        <v>24.993846125379914</v>
      </c>
      <c r="AK10" s="7">
        <f>AVERAGE(AK5:AK9)</f>
        <v>38.018070818070825</v>
      </c>
      <c r="AN10" s="4">
        <f>AVERAGE(AN5:AN9)</f>
        <v>25.594699215291676</v>
      </c>
      <c r="AQ10" s="4">
        <f>AVERAGE(AQ5:AQ9)</f>
        <v>23.244236177247672</v>
      </c>
      <c r="AT10" s="7">
        <f>AVERAGE(AT5:AT9)</f>
        <v>5.8251838651232637</v>
      </c>
      <c r="AW10" s="7">
        <f>AVERAGE(AW5:AW9)</f>
        <v>6.1429934883038442</v>
      </c>
    </row>
  </sheetData>
  <mergeCells count="12">
    <mergeCell ref="AR3:AW3"/>
    <mergeCell ref="A5:A9"/>
    <mergeCell ref="B3:G3"/>
    <mergeCell ref="B1:AE1"/>
    <mergeCell ref="AJ1:AP1"/>
    <mergeCell ref="B2:AE2"/>
    <mergeCell ref="H3:M3"/>
    <mergeCell ref="N3:S3"/>
    <mergeCell ref="T3:Y3"/>
    <mergeCell ref="Z3:AE3"/>
    <mergeCell ref="AF3:AK3"/>
    <mergeCell ref="AL3:A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A4" sqref="A4"/>
    </sheetView>
  </sheetViews>
  <sheetFormatPr defaultRowHeight="15" x14ac:dyDescent="0.25"/>
  <cols>
    <col min="1" max="1" width="29.28515625" bestFit="1" customWidth="1"/>
  </cols>
  <sheetData>
    <row r="1" spans="1:21" x14ac:dyDescent="0.25">
      <c r="B1" s="18" t="s">
        <v>3</v>
      </c>
      <c r="C1" s="18"/>
      <c r="D1" s="18"/>
      <c r="E1" s="18"/>
      <c r="F1" s="18"/>
      <c r="G1" s="18" t="s">
        <v>0</v>
      </c>
      <c r="H1" s="18"/>
      <c r="I1" s="18"/>
      <c r="J1" s="18"/>
      <c r="K1" s="18"/>
      <c r="L1" s="18" t="s">
        <v>1</v>
      </c>
      <c r="M1" s="18"/>
      <c r="N1" s="18"/>
      <c r="O1" s="18"/>
      <c r="P1" s="18"/>
      <c r="Q1" s="18" t="s">
        <v>2</v>
      </c>
      <c r="R1" s="18"/>
      <c r="S1" s="18"/>
      <c r="T1" s="18"/>
      <c r="U1" s="18"/>
    </row>
    <row r="2" spans="1:21" x14ac:dyDescent="0.25">
      <c r="B2" s="18" t="s">
        <v>118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x14ac:dyDescent="0.25">
      <c r="A3" s="6" t="s">
        <v>88</v>
      </c>
      <c r="B3" t="s">
        <v>89</v>
      </c>
      <c r="C3" t="s">
        <v>77</v>
      </c>
      <c r="D3" t="s">
        <v>78</v>
      </c>
      <c r="E3" t="s">
        <v>79</v>
      </c>
      <c r="F3" t="s">
        <v>77</v>
      </c>
      <c r="G3" t="s">
        <v>89</v>
      </c>
      <c r="H3" t="s">
        <v>77</v>
      </c>
      <c r="I3" t="s">
        <v>78</v>
      </c>
      <c r="J3" t="s">
        <v>79</v>
      </c>
      <c r="K3" t="s">
        <v>77</v>
      </c>
      <c r="L3" t="s">
        <v>89</v>
      </c>
      <c r="M3" t="s">
        <v>77</v>
      </c>
      <c r="N3" t="s">
        <v>78</v>
      </c>
      <c r="O3" t="s">
        <v>79</v>
      </c>
      <c r="P3" t="s">
        <v>77</v>
      </c>
      <c r="Q3" t="s">
        <v>89</v>
      </c>
      <c r="R3" t="s">
        <v>77</v>
      </c>
      <c r="S3" t="s">
        <v>78</v>
      </c>
      <c r="T3" t="s">
        <v>79</v>
      </c>
      <c r="U3" t="s">
        <v>77</v>
      </c>
    </row>
    <row r="4" spans="1:21" x14ac:dyDescent="0.25">
      <c r="A4" s="6" t="s">
        <v>93</v>
      </c>
      <c r="B4">
        <v>290</v>
      </c>
      <c r="C4" s="3">
        <f>B4/1000*100</f>
        <v>28.999999999999996</v>
      </c>
      <c r="D4">
        <v>636</v>
      </c>
      <c r="E4">
        <v>154</v>
      </c>
      <c r="F4" s="3">
        <f>E4/D4*100</f>
        <v>24.213836477987421</v>
      </c>
      <c r="G4">
        <v>292</v>
      </c>
      <c r="H4" s="3">
        <f>G4/1000*100</f>
        <v>29.2</v>
      </c>
      <c r="I4">
        <v>562</v>
      </c>
      <c r="J4">
        <v>131</v>
      </c>
      <c r="K4" s="3">
        <f>J4/I4*100</f>
        <v>23.309608540925268</v>
      </c>
      <c r="L4">
        <v>165</v>
      </c>
      <c r="M4" s="3">
        <f t="shared" ref="M4:M11" si="0">L4/1000*100</f>
        <v>16.5</v>
      </c>
      <c r="N4">
        <v>712</v>
      </c>
      <c r="O4">
        <v>108</v>
      </c>
      <c r="P4" s="3">
        <f t="shared" ref="P4:P11" si="1">O4/N4*100</f>
        <v>15.168539325842698</v>
      </c>
      <c r="Q4">
        <v>349</v>
      </c>
      <c r="R4" s="3">
        <f>Q4/1000*100</f>
        <v>34.9</v>
      </c>
      <c r="S4">
        <v>587</v>
      </c>
      <c r="T4">
        <v>244</v>
      </c>
      <c r="U4" s="3">
        <f>T4/S4*100</f>
        <v>41.567291311754687</v>
      </c>
    </row>
    <row r="5" spans="1:21" x14ac:dyDescent="0.25">
      <c r="A5" t="s">
        <v>90</v>
      </c>
      <c r="B5">
        <v>307</v>
      </c>
      <c r="C5" s="3">
        <f>B5/1000*100</f>
        <v>30.7</v>
      </c>
      <c r="D5">
        <v>307</v>
      </c>
      <c r="E5">
        <v>72</v>
      </c>
      <c r="F5" s="3">
        <f>E5/D5*100</f>
        <v>23.452768729641694</v>
      </c>
      <c r="G5">
        <v>309</v>
      </c>
      <c r="H5" s="3">
        <f>G5/1000*100</f>
        <v>30.9</v>
      </c>
      <c r="I5">
        <v>401</v>
      </c>
      <c r="J5">
        <v>85</v>
      </c>
      <c r="K5" s="3">
        <f>J5/I5*100</f>
        <v>21.197007481296758</v>
      </c>
      <c r="L5">
        <v>163</v>
      </c>
      <c r="M5" s="3">
        <f t="shared" si="0"/>
        <v>16.3</v>
      </c>
      <c r="N5">
        <v>662</v>
      </c>
      <c r="O5">
        <v>132</v>
      </c>
      <c r="P5" s="3">
        <f t="shared" si="1"/>
        <v>19.939577039274926</v>
      </c>
      <c r="Q5">
        <v>292</v>
      </c>
      <c r="R5" s="3">
        <f>Q5/1000*100</f>
        <v>29.2</v>
      </c>
      <c r="S5">
        <v>679</v>
      </c>
      <c r="T5">
        <v>183</v>
      </c>
      <c r="U5" s="3">
        <f>T5/S5*100</f>
        <v>26.95139911634757</v>
      </c>
    </row>
    <row r="6" spans="1:21" x14ac:dyDescent="0.25">
      <c r="A6" t="s">
        <v>91</v>
      </c>
      <c r="B6">
        <v>262</v>
      </c>
      <c r="C6" s="3">
        <f>B6/1000*100</f>
        <v>26.200000000000003</v>
      </c>
      <c r="D6">
        <v>593</v>
      </c>
      <c r="E6">
        <v>133</v>
      </c>
      <c r="F6" s="3">
        <f>E6/D6*100</f>
        <v>22.428330522765599</v>
      </c>
      <c r="G6">
        <v>343</v>
      </c>
      <c r="H6" s="3">
        <f>G6/1000*100</f>
        <v>34.300000000000004</v>
      </c>
      <c r="I6">
        <v>465</v>
      </c>
      <c r="J6">
        <v>141</v>
      </c>
      <c r="K6" s="3">
        <f>J6/I6*100</f>
        <v>30.322580645161288</v>
      </c>
      <c r="L6">
        <v>57</v>
      </c>
      <c r="M6" s="3">
        <f t="shared" si="0"/>
        <v>5.7</v>
      </c>
      <c r="N6">
        <v>754</v>
      </c>
      <c r="O6">
        <v>44</v>
      </c>
      <c r="P6" s="3">
        <f t="shared" si="1"/>
        <v>5.8355437665782492</v>
      </c>
      <c r="Q6">
        <v>357</v>
      </c>
      <c r="R6" s="3">
        <f>Q6/1000*100</f>
        <v>35.699999999999996</v>
      </c>
      <c r="S6">
        <v>683</v>
      </c>
      <c r="T6">
        <v>260</v>
      </c>
      <c r="U6" s="3">
        <f>T6/S6*100</f>
        <v>38.067349926793561</v>
      </c>
    </row>
    <row r="7" spans="1:21" x14ac:dyDescent="0.25">
      <c r="A7" t="s">
        <v>92</v>
      </c>
      <c r="B7">
        <v>350</v>
      </c>
      <c r="C7" s="3">
        <f>B7/1000*100</f>
        <v>35</v>
      </c>
      <c r="D7">
        <v>368</v>
      </c>
      <c r="E7">
        <v>102</v>
      </c>
      <c r="F7" s="3">
        <f>E7/D7*100</f>
        <v>27.717391304347828</v>
      </c>
      <c r="G7">
        <v>394</v>
      </c>
      <c r="H7" s="3">
        <f>G7/1000*100</f>
        <v>39.4</v>
      </c>
      <c r="I7">
        <v>336</v>
      </c>
      <c r="J7">
        <v>120</v>
      </c>
      <c r="K7" s="3">
        <f>J7/I7*100</f>
        <v>35.714285714285715</v>
      </c>
      <c r="L7">
        <v>129</v>
      </c>
      <c r="M7" s="3">
        <f t="shared" si="0"/>
        <v>12.9</v>
      </c>
      <c r="N7">
        <v>500</v>
      </c>
      <c r="O7">
        <v>86</v>
      </c>
      <c r="P7" s="3">
        <f t="shared" si="1"/>
        <v>17.2</v>
      </c>
      <c r="Q7">
        <v>192</v>
      </c>
      <c r="R7" s="3">
        <f>Q7/1000*100</f>
        <v>19.2</v>
      </c>
      <c r="S7">
        <v>559</v>
      </c>
      <c r="T7">
        <v>119</v>
      </c>
      <c r="U7" s="3">
        <f>T7/S7*100</f>
        <v>21.288014311270125</v>
      </c>
    </row>
    <row r="8" spans="1:21" x14ac:dyDescent="0.25">
      <c r="L8">
        <v>233</v>
      </c>
      <c r="M8" s="3">
        <f t="shared" si="0"/>
        <v>23.3</v>
      </c>
      <c r="N8">
        <v>713</v>
      </c>
      <c r="O8">
        <v>161</v>
      </c>
      <c r="P8" s="3">
        <f t="shared" si="1"/>
        <v>22.58064516129032</v>
      </c>
    </row>
    <row r="9" spans="1:21" x14ac:dyDescent="0.25">
      <c r="L9">
        <v>130</v>
      </c>
      <c r="M9" s="3">
        <f t="shared" si="0"/>
        <v>13</v>
      </c>
      <c r="N9">
        <v>627</v>
      </c>
      <c r="O9">
        <v>83</v>
      </c>
      <c r="P9" s="3">
        <f t="shared" si="1"/>
        <v>13.237639553429027</v>
      </c>
    </row>
    <row r="10" spans="1:21" x14ac:dyDescent="0.25">
      <c r="L10">
        <v>67</v>
      </c>
      <c r="M10" s="3">
        <f t="shared" si="0"/>
        <v>6.7</v>
      </c>
      <c r="N10">
        <v>750</v>
      </c>
      <c r="O10">
        <v>52</v>
      </c>
      <c r="P10" s="3">
        <f t="shared" si="1"/>
        <v>6.9333333333333327</v>
      </c>
    </row>
    <row r="11" spans="1:21" x14ac:dyDescent="0.25">
      <c r="L11">
        <v>122</v>
      </c>
      <c r="M11" s="3">
        <f t="shared" si="0"/>
        <v>12.2</v>
      </c>
      <c r="N11">
        <v>490</v>
      </c>
      <c r="O11">
        <v>69</v>
      </c>
      <c r="P11" s="3">
        <f t="shared" si="1"/>
        <v>14.081632653061224</v>
      </c>
    </row>
    <row r="12" spans="1:21" x14ac:dyDescent="0.25">
      <c r="B12" s="18" t="s">
        <v>119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25">
      <c r="A13" s="6" t="s">
        <v>88</v>
      </c>
      <c r="B13" t="s">
        <v>89</v>
      </c>
      <c r="C13" t="s">
        <v>77</v>
      </c>
      <c r="D13" t="s">
        <v>78</v>
      </c>
      <c r="E13" t="s">
        <v>79</v>
      </c>
      <c r="F13" t="s">
        <v>77</v>
      </c>
      <c r="G13" t="s">
        <v>89</v>
      </c>
      <c r="H13" t="s">
        <v>77</v>
      </c>
      <c r="I13" t="s">
        <v>78</v>
      </c>
      <c r="J13" t="s">
        <v>79</v>
      </c>
      <c r="K13" t="s">
        <v>77</v>
      </c>
      <c r="L13" t="s">
        <v>89</v>
      </c>
      <c r="M13" t="s">
        <v>77</v>
      </c>
      <c r="N13" t="s">
        <v>78</v>
      </c>
      <c r="O13" t="s">
        <v>79</v>
      </c>
      <c r="P13" t="s">
        <v>77</v>
      </c>
      <c r="Q13" t="s">
        <v>89</v>
      </c>
      <c r="R13" t="s">
        <v>77</v>
      </c>
      <c r="S13" t="s">
        <v>78</v>
      </c>
      <c r="T13" t="s">
        <v>79</v>
      </c>
      <c r="U13" t="s">
        <v>77</v>
      </c>
    </row>
    <row r="14" spans="1:21" x14ac:dyDescent="0.25">
      <c r="A14" s="6" t="s">
        <v>93</v>
      </c>
      <c r="B14">
        <v>816</v>
      </c>
      <c r="C14" s="3">
        <f>B14/1000*100</f>
        <v>81.599999999999994</v>
      </c>
      <c r="D14">
        <v>317</v>
      </c>
      <c r="E14">
        <v>259</v>
      </c>
      <c r="F14" s="3">
        <f>E14/D14*100</f>
        <v>81.703470031545748</v>
      </c>
      <c r="G14">
        <v>104</v>
      </c>
      <c r="H14" s="3">
        <f>G14/1000*100</f>
        <v>10.4</v>
      </c>
      <c r="I14">
        <v>786</v>
      </c>
      <c r="J14">
        <v>62</v>
      </c>
      <c r="K14" s="3">
        <f>J14/I14*100</f>
        <v>7.888040712468193</v>
      </c>
      <c r="L14">
        <v>407</v>
      </c>
      <c r="M14" s="3">
        <f t="shared" ref="M14:M17" si="2">L14/1000*100</f>
        <v>40.699999999999996</v>
      </c>
      <c r="N14">
        <v>815</v>
      </c>
      <c r="O14">
        <v>345</v>
      </c>
      <c r="P14" s="3">
        <f t="shared" ref="P14:P17" si="3">O14/N14*100</f>
        <v>42.331288343558285</v>
      </c>
      <c r="Q14">
        <v>290</v>
      </c>
      <c r="R14" s="3">
        <f>Q14/1000*100</f>
        <v>28.999999999999996</v>
      </c>
      <c r="S14">
        <v>779</v>
      </c>
      <c r="T14">
        <v>222</v>
      </c>
      <c r="U14" s="3">
        <f>T14/S14*100</f>
        <v>28.498074454428757</v>
      </c>
    </row>
    <row r="15" spans="1:21" x14ac:dyDescent="0.25">
      <c r="A15" t="s">
        <v>90</v>
      </c>
      <c r="B15">
        <v>705</v>
      </c>
      <c r="C15" s="3">
        <f>B15/1000*100</f>
        <v>70.5</v>
      </c>
      <c r="D15">
        <v>239</v>
      </c>
      <c r="E15">
        <v>172</v>
      </c>
      <c r="F15" s="3">
        <f>E15/D15*100</f>
        <v>71.96652719665272</v>
      </c>
      <c r="G15">
        <v>80</v>
      </c>
      <c r="H15" s="3">
        <f>G15/1000*100</f>
        <v>8</v>
      </c>
      <c r="I15">
        <v>808</v>
      </c>
      <c r="J15">
        <v>64</v>
      </c>
      <c r="K15" s="3">
        <f>J15/I15*100</f>
        <v>7.9207920792079207</v>
      </c>
      <c r="L15">
        <v>335</v>
      </c>
      <c r="M15" s="3">
        <f t="shared" si="2"/>
        <v>33.5</v>
      </c>
      <c r="N15">
        <v>832</v>
      </c>
      <c r="O15">
        <v>289</v>
      </c>
      <c r="P15" s="3">
        <f t="shared" si="3"/>
        <v>34.73557692307692</v>
      </c>
      <c r="Q15">
        <v>467</v>
      </c>
      <c r="R15" s="3">
        <f>Q15/1000*100</f>
        <v>46.7</v>
      </c>
      <c r="S15">
        <v>773</v>
      </c>
      <c r="T15">
        <v>389</v>
      </c>
      <c r="U15" s="3">
        <f>T15/S15*100</f>
        <v>50.323415265200524</v>
      </c>
    </row>
    <row r="16" spans="1:21" x14ac:dyDescent="0.25">
      <c r="A16" t="s">
        <v>91</v>
      </c>
      <c r="B16">
        <v>870</v>
      </c>
      <c r="C16" s="3">
        <f>B16/1000*100</f>
        <v>87</v>
      </c>
      <c r="D16">
        <v>361</v>
      </c>
      <c r="E16">
        <v>325</v>
      </c>
      <c r="F16" s="3">
        <f>E16/D16*100</f>
        <v>90.02770083102493</v>
      </c>
      <c r="G16">
        <v>89</v>
      </c>
      <c r="H16" s="3">
        <f>G16/1000*100</f>
        <v>8.9</v>
      </c>
      <c r="I16">
        <v>744</v>
      </c>
      <c r="J16">
        <v>105</v>
      </c>
      <c r="K16" s="3">
        <f>J16/I16*100</f>
        <v>14.112903225806454</v>
      </c>
      <c r="L16">
        <v>355</v>
      </c>
      <c r="M16" s="3">
        <f t="shared" si="2"/>
        <v>35.5</v>
      </c>
      <c r="N16">
        <v>798</v>
      </c>
      <c r="O16">
        <v>286</v>
      </c>
      <c r="P16" s="3">
        <f t="shared" si="3"/>
        <v>35.839598997493731</v>
      </c>
      <c r="Q16">
        <v>261</v>
      </c>
      <c r="R16" s="3">
        <f>Q16/1000*100</f>
        <v>26.1</v>
      </c>
      <c r="S16">
        <v>730</v>
      </c>
      <c r="T16">
        <v>179</v>
      </c>
      <c r="U16" s="3">
        <f>T16/S16*100</f>
        <v>24.520547945205479</v>
      </c>
    </row>
    <row r="17" spans="1:21" x14ac:dyDescent="0.25">
      <c r="A17" t="s">
        <v>92</v>
      </c>
      <c r="B17">
        <v>847</v>
      </c>
      <c r="C17" s="3">
        <f>B17/1000*100</f>
        <v>84.7</v>
      </c>
      <c r="D17">
        <v>270</v>
      </c>
      <c r="E17">
        <v>232</v>
      </c>
      <c r="F17" s="3">
        <f>E17/D17*100</f>
        <v>85.925925925925924</v>
      </c>
      <c r="G17">
        <v>133</v>
      </c>
      <c r="H17" s="3">
        <f>G17/1000*100</f>
        <v>13.3</v>
      </c>
      <c r="I17">
        <v>774</v>
      </c>
      <c r="J17">
        <v>69</v>
      </c>
      <c r="K17" s="3">
        <f>J17/I17*100</f>
        <v>8.9147286821705425</v>
      </c>
      <c r="L17">
        <v>351</v>
      </c>
      <c r="M17" s="3">
        <f t="shared" si="2"/>
        <v>35.099999999999994</v>
      </c>
      <c r="N17">
        <v>822</v>
      </c>
      <c r="O17">
        <v>302</v>
      </c>
      <c r="P17" s="3">
        <f t="shared" si="3"/>
        <v>36.739659367396591</v>
      </c>
      <c r="Q17">
        <v>295</v>
      </c>
      <c r="R17" s="3">
        <f>Q17/1000*100</f>
        <v>29.5</v>
      </c>
      <c r="S17">
        <v>703</v>
      </c>
      <c r="T17">
        <v>190</v>
      </c>
      <c r="U17" s="3">
        <f>T17/S17*100</f>
        <v>27.027027027027028</v>
      </c>
    </row>
  </sheetData>
  <mergeCells count="6">
    <mergeCell ref="B12:U12"/>
    <mergeCell ref="B1:F1"/>
    <mergeCell ref="G1:K1"/>
    <mergeCell ref="L1:P1"/>
    <mergeCell ref="Q1:U1"/>
    <mergeCell ref="B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ySplit="1" topLeftCell="A2" activePane="bottomLeft" state="frozen"/>
      <selection pane="bottomLeft" activeCell="O27" sqref="O27"/>
    </sheetView>
  </sheetViews>
  <sheetFormatPr defaultRowHeight="15" x14ac:dyDescent="0.25"/>
  <cols>
    <col min="14" max="14" width="16" bestFit="1" customWidth="1"/>
  </cols>
  <sheetData>
    <row r="1" spans="1:15" x14ac:dyDescent="0.25">
      <c r="A1" s="2" t="s">
        <v>84</v>
      </c>
      <c r="B1" s="2"/>
      <c r="C1" s="22" t="s">
        <v>0</v>
      </c>
      <c r="D1" s="22"/>
      <c r="E1" s="18" t="s">
        <v>1</v>
      </c>
      <c r="F1" s="18"/>
      <c r="G1" s="18"/>
      <c r="H1" s="22" t="s">
        <v>2</v>
      </c>
      <c r="I1" s="22"/>
      <c r="J1" s="22"/>
      <c r="K1" s="18" t="s">
        <v>3</v>
      </c>
      <c r="L1" s="18"/>
      <c r="M1" s="18"/>
      <c r="N1" t="s">
        <v>86</v>
      </c>
      <c r="O1" t="s">
        <v>87</v>
      </c>
    </row>
    <row r="2" spans="1:15" x14ac:dyDescent="0.25">
      <c r="A2" s="2"/>
      <c r="B2" s="2" t="s">
        <v>85</v>
      </c>
      <c r="C2" s="2" t="s">
        <v>76</v>
      </c>
      <c r="D2" s="2" t="s">
        <v>77</v>
      </c>
      <c r="E2" s="2" t="s">
        <v>85</v>
      </c>
      <c r="F2" s="2" t="s">
        <v>76</v>
      </c>
      <c r="G2" s="2" t="s">
        <v>77</v>
      </c>
      <c r="H2" s="2" t="s">
        <v>85</v>
      </c>
      <c r="I2" s="2" t="s">
        <v>76</v>
      </c>
      <c r="J2" s="2" t="s">
        <v>77</v>
      </c>
      <c r="K2" s="2" t="s">
        <v>85</v>
      </c>
      <c r="L2" s="2" t="s">
        <v>76</v>
      </c>
      <c r="M2" s="2" t="s">
        <v>77</v>
      </c>
    </row>
    <row r="3" spans="1:15" x14ac:dyDescent="0.25">
      <c r="A3" s="18" t="s">
        <v>0</v>
      </c>
      <c r="B3" s="8">
        <v>1000</v>
      </c>
      <c r="C3" s="8">
        <v>18</v>
      </c>
      <c r="D3" s="8">
        <f>C3/B3*100</f>
        <v>1.7999999999999998</v>
      </c>
      <c r="E3" s="2">
        <v>785</v>
      </c>
      <c r="F3" s="2">
        <v>13</v>
      </c>
      <c r="G3" s="2">
        <f>F3/E3*100</f>
        <v>1.6560509554140128</v>
      </c>
      <c r="H3" s="2">
        <v>465</v>
      </c>
      <c r="I3" s="2">
        <v>10</v>
      </c>
      <c r="J3" s="2">
        <f>I3/H3*100</f>
        <v>2.1505376344086025</v>
      </c>
      <c r="K3" s="2">
        <v>336</v>
      </c>
      <c r="L3" s="2">
        <v>8</v>
      </c>
      <c r="M3" s="2">
        <f>L3/K3*100</f>
        <v>2.3809523809523809</v>
      </c>
    </row>
    <row r="4" spans="1:15" x14ac:dyDescent="0.25">
      <c r="A4" s="18"/>
      <c r="B4" s="8">
        <v>1000</v>
      </c>
      <c r="C4" s="8">
        <v>18</v>
      </c>
      <c r="D4" s="8">
        <f t="shared" ref="D4:D7" si="0">C4/B4*100</f>
        <v>1.7999999999999998</v>
      </c>
      <c r="E4" s="2">
        <v>857</v>
      </c>
      <c r="F4" s="2">
        <v>17</v>
      </c>
      <c r="G4" s="2">
        <f t="shared" ref="G4:G7" si="1">F4/E4*100</f>
        <v>1.9836639439906651</v>
      </c>
      <c r="H4" s="2">
        <v>495</v>
      </c>
      <c r="I4" s="2">
        <v>10</v>
      </c>
      <c r="J4" s="2">
        <f t="shared" ref="J4:J7" si="2">I4/H4*100</f>
        <v>2.0202020202020203</v>
      </c>
      <c r="K4" s="2">
        <v>316</v>
      </c>
      <c r="L4" s="2">
        <v>8</v>
      </c>
      <c r="M4" s="2">
        <f t="shared" ref="M4:M7" si="3">L4/K4*100</f>
        <v>2.5316455696202533</v>
      </c>
    </row>
    <row r="5" spans="1:15" x14ac:dyDescent="0.25">
      <c r="A5" s="18"/>
      <c r="B5" s="8">
        <v>1000</v>
      </c>
      <c r="C5" s="8">
        <v>23</v>
      </c>
      <c r="D5" s="8">
        <f t="shared" si="0"/>
        <v>2.2999999999999998</v>
      </c>
      <c r="E5" s="2">
        <v>806</v>
      </c>
      <c r="F5" s="2">
        <v>16</v>
      </c>
      <c r="G5" s="2">
        <f t="shared" si="1"/>
        <v>1.9851116625310175</v>
      </c>
      <c r="H5" s="2">
        <v>492</v>
      </c>
      <c r="I5" s="2">
        <v>10</v>
      </c>
      <c r="J5" s="2">
        <f t="shared" si="2"/>
        <v>2.0325203252032518</v>
      </c>
      <c r="K5" s="2">
        <v>278</v>
      </c>
      <c r="L5" s="2">
        <v>7</v>
      </c>
      <c r="M5" s="2">
        <f t="shared" si="3"/>
        <v>2.5179856115107913</v>
      </c>
    </row>
    <row r="6" spans="1:15" x14ac:dyDescent="0.25">
      <c r="A6" s="18"/>
      <c r="B6" s="8">
        <v>1000</v>
      </c>
      <c r="C6" s="8">
        <v>33</v>
      </c>
      <c r="D6" s="8">
        <f t="shared" si="0"/>
        <v>3.3000000000000003</v>
      </c>
      <c r="E6" s="2">
        <v>818</v>
      </c>
      <c r="F6" s="2">
        <v>27</v>
      </c>
      <c r="G6" s="2">
        <f t="shared" si="1"/>
        <v>3.3007334963325183</v>
      </c>
      <c r="H6" s="2">
        <v>506</v>
      </c>
      <c r="I6" s="2">
        <v>18</v>
      </c>
      <c r="J6" s="2">
        <f t="shared" si="2"/>
        <v>3.5573122529644272</v>
      </c>
      <c r="K6" s="2">
        <v>269</v>
      </c>
      <c r="L6" s="2">
        <v>10</v>
      </c>
      <c r="M6" s="2">
        <f t="shared" si="3"/>
        <v>3.7174721189591078</v>
      </c>
    </row>
    <row r="7" spans="1:15" x14ac:dyDescent="0.25">
      <c r="A7" s="18"/>
      <c r="B7" s="8">
        <v>1000</v>
      </c>
      <c r="C7" s="8">
        <v>27</v>
      </c>
      <c r="D7" s="8">
        <f t="shared" si="0"/>
        <v>2.7</v>
      </c>
      <c r="E7" s="2">
        <v>848</v>
      </c>
      <c r="F7" s="2">
        <v>24</v>
      </c>
      <c r="G7" s="2">
        <f t="shared" si="1"/>
        <v>2.8301886792452833</v>
      </c>
      <c r="H7" s="2">
        <v>513</v>
      </c>
      <c r="I7" s="2">
        <v>10</v>
      </c>
      <c r="J7" s="2">
        <f t="shared" si="2"/>
        <v>1.9493177387914229</v>
      </c>
      <c r="K7" s="2">
        <v>344</v>
      </c>
      <c r="L7" s="2">
        <v>10</v>
      </c>
      <c r="M7" s="2">
        <f t="shared" si="3"/>
        <v>2.9069767441860463</v>
      </c>
    </row>
    <row r="8" spans="1:15" x14ac:dyDescent="0.25">
      <c r="A8" s="2"/>
      <c r="B8" s="8">
        <f t="shared" ref="B8:M8" si="4">AVERAGE(B3:B7)</f>
        <v>1000</v>
      </c>
      <c r="C8" s="8">
        <f t="shared" si="4"/>
        <v>23.8</v>
      </c>
      <c r="D8" s="9">
        <f t="shared" si="4"/>
        <v>2.38</v>
      </c>
      <c r="E8" s="2">
        <f t="shared" si="4"/>
        <v>822.8</v>
      </c>
      <c r="F8" s="2">
        <f t="shared" si="4"/>
        <v>19.399999999999999</v>
      </c>
      <c r="G8" s="10">
        <f t="shared" si="4"/>
        <v>2.3511497475026997</v>
      </c>
      <c r="H8" s="2">
        <f t="shared" si="4"/>
        <v>494.2</v>
      </c>
      <c r="I8" s="2">
        <f t="shared" si="4"/>
        <v>11.6</v>
      </c>
      <c r="J8" s="10">
        <f t="shared" si="4"/>
        <v>2.3419779943139449</v>
      </c>
      <c r="K8" s="2">
        <f t="shared" si="4"/>
        <v>308.60000000000002</v>
      </c>
      <c r="L8" s="2">
        <f t="shared" si="4"/>
        <v>8.6</v>
      </c>
      <c r="M8" s="10">
        <f t="shared" si="4"/>
        <v>2.8110064850457159</v>
      </c>
      <c r="N8" s="11">
        <f>AVERAGE(G8,J8,M8)</f>
        <v>2.5013780756207868</v>
      </c>
      <c r="O8">
        <f>N8-D8</f>
        <v>0.12137807562078695</v>
      </c>
    </row>
    <row r="9" spans="1:15" x14ac:dyDescent="0.25">
      <c r="A9" s="18" t="s">
        <v>1</v>
      </c>
      <c r="B9" s="2">
        <v>635</v>
      </c>
      <c r="C9" s="2">
        <v>124</v>
      </c>
      <c r="D9" s="2">
        <f>C9/B9*100</f>
        <v>19.527559055118111</v>
      </c>
      <c r="E9" s="8">
        <v>1000</v>
      </c>
      <c r="F9" s="8">
        <v>191</v>
      </c>
      <c r="G9" s="8">
        <f>F9/E9*100</f>
        <v>19.100000000000001</v>
      </c>
      <c r="H9" s="2">
        <v>486</v>
      </c>
      <c r="I9" s="2">
        <v>99</v>
      </c>
      <c r="J9" s="2">
        <f>I9/H9*100</f>
        <v>20.37037037037037</v>
      </c>
      <c r="K9" s="2">
        <v>212</v>
      </c>
      <c r="L9" s="2">
        <v>48</v>
      </c>
      <c r="M9" s="2">
        <f>L9/K9*100</f>
        <v>22.641509433962266</v>
      </c>
    </row>
    <row r="10" spans="1:15" x14ac:dyDescent="0.25">
      <c r="A10" s="18"/>
      <c r="B10" s="2">
        <v>626</v>
      </c>
      <c r="C10" s="2">
        <v>91</v>
      </c>
      <c r="D10" s="2">
        <f t="shared" ref="D10:D13" si="5">C10/B10*100</f>
        <v>14.536741214057509</v>
      </c>
      <c r="E10" s="8">
        <v>1000</v>
      </c>
      <c r="F10" s="8">
        <v>142</v>
      </c>
      <c r="G10" s="8">
        <f t="shared" ref="G10:G13" si="6">F10/E10*100</f>
        <v>14.2</v>
      </c>
      <c r="H10" s="2">
        <v>422</v>
      </c>
      <c r="I10" s="2">
        <v>70</v>
      </c>
      <c r="J10" s="2">
        <f t="shared" ref="J10:J13" si="7">I10/H10*100</f>
        <v>16.587677725118482</v>
      </c>
      <c r="K10" s="2">
        <v>234</v>
      </c>
      <c r="L10" s="2">
        <v>35</v>
      </c>
      <c r="M10" s="2">
        <f t="shared" ref="M10:M13" si="8">L10/K10*100</f>
        <v>14.957264957264957</v>
      </c>
    </row>
    <row r="11" spans="1:15" x14ac:dyDescent="0.25">
      <c r="A11" s="18"/>
      <c r="B11" s="2">
        <v>654</v>
      </c>
      <c r="C11" s="2">
        <v>119</v>
      </c>
      <c r="D11" s="2">
        <f t="shared" si="5"/>
        <v>18.195718654434252</v>
      </c>
      <c r="E11" s="8">
        <v>1000</v>
      </c>
      <c r="F11" s="8">
        <v>183</v>
      </c>
      <c r="G11" s="8">
        <f t="shared" si="6"/>
        <v>18.3</v>
      </c>
      <c r="H11" s="2">
        <v>442</v>
      </c>
      <c r="I11" s="2">
        <v>74</v>
      </c>
      <c r="J11" s="2">
        <f t="shared" si="7"/>
        <v>16.742081447963798</v>
      </c>
      <c r="K11" s="2">
        <v>206</v>
      </c>
      <c r="L11" s="2">
        <v>35</v>
      </c>
      <c r="M11" s="2">
        <f t="shared" si="8"/>
        <v>16.990291262135923</v>
      </c>
    </row>
    <row r="12" spans="1:15" x14ac:dyDescent="0.25">
      <c r="A12" s="18"/>
      <c r="B12" s="2">
        <v>678</v>
      </c>
      <c r="C12" s="2">
        <v>137</v>
      </c>
      <c r="D12" s="2">
        <f t="shared" si="5"/>
        <v>20.206489675516224</v>
      </c>
      <c r="E12" s="8">
        <v>1000</v>
      </c>
      <c r="F12" s="8">
        <v>190</v>
      </c>
      <c r="G12" s="8">
        <f t="shared" si="6"/>
        <v>19</v>
      </c>
      <c r="H12" s="2">
        <v>460</v>
      </c>
      <c r="I12" s="2">
        <v>87</v>
      </c>
      <c r="J12" s="2">
        <f t="shared" si="7"/>
        <v>18.913043478260867</v>
      </c>
      <c r="K12" s="2">
        <v>252</v>
      </c>
      <c r="L12" s="2">
        <v>42</v>
      </c>
      <c r="M12" s="2">
        <f t="shared" si="8"/>
        <v>16.666666666666664</v>
      </c>
    </row>
    <row r="13" spans="1:15" x14ac:dyDescent="0.25">
      <c r="A13" s="18"/>
      <c r="B13" s="2">
        <v>659</v>
      </c>
      <c r="C13" s="2">
        <v>113</v>
      </c>
      <c r="D13" s="2">
        <f t="shared" si="5"/>
        <v>17.147192716236724</v>
      </c>
      <c r="E13" s="8">
        <v>1000</v>
      </c>
      <c r="F13" s="8">
        <v>175</v>
      </c>
      <c r="G13" s="8">
        <f t="shared" si="6"/>
        <v>17.5</v>
      </c>
      <c r="H13" s="2">
        <v>478</v>
      </c>
      <c r="I13" s="2">
        <v>95</v>
      </c>
      <c r="J13" s="2">
        <f t="shared" si="7"/>
        <v>19.874476987447697</v>
      </c>
      <c r="K13" s="2">
        <v>200</v>
      </c>
      <c r="L13" s="2">
        <v>28</v>
      </c>
      <c r="M13" s="2">
        <f t="shared" si="8"/>
        <v>14.000000000000002</v>
      </c>
    </row>
    <row r="14" spans="1:15" x14ac:dyDescent="0.25">
      <c r="A14" s="2"/>
      <c r="B14" s="2">
        <f t="shared" ref="B14:M14" si="9">AVERAGE(B9:B13)</f>
        <v>650.4</v>
      </c>
      <c r="C14" s="2">
        <f t="shared" si="9"/>
        <v>116.8</v>
      </c>
      <c r="D14" s="10">
        <f t="shared" si="9"/>
        <v>17.922740263072562</v>
      </c>
      <c r="E14" s="8">
        <f t="shared" si="9"/>
        <v>1000</v>
      </c>
      <c r="F14" s="8">
        <f t="shared" si="9"/>
        <v>176.2</v>
      </c>
      <c r="G14" s="9">
        <f t="shared" si="9"/>
        <v>17.619999999999997</v>
      </c>
      <c r="H14" s="2">
        <f t="shared" si="9"/>
        <v>457.6</v>
      </c>
      <c r="I14" s="2">
        <f t="shared" si="9"/>
        <v>85</v>
      </c>
      <c r="J14" s="10">
        <f t="shared" si="9"/>
        <v>18.497530001832242</v>
      </c>
      <c r="K14" s="2">
        <f t="shared" si="9"/>
        <v>220.8</v>
      </c>
      <c r="L14" s="2">
        <f t="shared" si="9"/>
        <v>37.6</v>
      </c>
      <c r="M14" s="10">
        <f t="shared" si="9"/>
        <v>17.05114646400596</v>
      </c>
      <c r="N14" s="11">
        <f>AVERAGE(D14,J14,M14)</f>
        <v>17.823805576303588</v>
      </c>
      <c r="O14">
        <f>N14-G14</f>
        <v>0.20380557630359064</v>
      </c>
    </row>
    <row r="15" spans="1:15" x14ac:dyDescent="0.25">
      <c r="A15" s="18" t="s">
        <v>2</v>
      </c>
      <c r="B15" s="2">
        <v>514</v>
      </c>
      <c r="C15" s="2">
        <v>36</v>
      </c>
      <c r="D15" s="2">
        <f>C15/B15*100</f>
        <v>7.0038910505836576</v>
      </c>
      <c r="E15" s="2">
        <v>677</v>
      </c>
      <c r="F15" s="2">
        <v>38</v>
      </c>
      <c r="G15" s="2">
        <f>F15/E15*100</f>
        <v>5.6129985228951256</v>
      </c>
      <c r="H15" s="8">
        <v>1000</v>
      </c>
      <c r="I15" s="8">
        <v>87</v>
      </c>
      <c r="J15" s="8">
        <f>I15/H15*100</f>
        <v>8.6999999999999993</v>
      </c>
      <c r="K15" s="2">
        <v>415</v>
      </c>
      <c r="L15" s="2">
        <v>50</v>
      </c>
      <c r="M15" s="2">
        <f>L15/K15*100</f>
        <v>12.048192771084338</v>
      </c>
    </row>
    <row r="16" spans="1:15" x14ac:dyDescent="0.25">
      <c r="A16" s="18"/>
      <c r="B16" s="2">
        <v>520</v>
      </c>
      <c r="C16" s="2">
        <v>25</v>
      </c>
      <c r="D16" s="2">
        <f t="shared" ref="D16:D19" si="10">C16/B16*100</f>
        <v>4.8076923076923084</v>
      </c>
      <c r="E16" s="2">
        <v>656</v>
      </c>
      <c r="F16" s="2">
        <v>38</v>
      </c>
      <c r="G16" s="2">
        <f t="shared" ref="G16:G19" si="11">F16/E16*100</f>
        <v>5.7926829268292686</v>
      </c>
      <c r="H16" s="8">
        <v>1000</v>
      </c>
      <c r="I16" s="8">
        <v>68</v>
      </c>
      <c r="J16" s="8">
        <f t="shared" ref="J16:J19" si="12">I16/H16*100</f>
        <v>6.8000000000000007</v>
      </c>
      <c r="K16" s="2">
        <v>371</v>
      </c>
      <c r="L16" s="2">
        <v>36</v>
      </c>
      <c r="M16" s="2">
        <f t="shared" ref="M16:M19" si="13">L16/K16*100</f>
        <v>9.703504043126685</v>
      </c>
    </row>
    <row r="17" spans="1:15" x14ac:dyDescent="0.25">
      <c r="A17" s="18"/>
      <c r="B17" s="2">
        <v>453</v>
      </c>
      <c r="C17" s="2">
        <v>39</v>
      </c>
      <c r="D17" s="2">
        <f t="shared" si="10"/>
        <v>8.6092715231788084</v>
      </c>
      <c r="E17" s="2">
        <v>659</v>
      </c>
      <c r="F17" s="2">
        <v>69</v>
      </c>
      <c r="G17" s="2">
        <f t="shared" si="11"/>
        <v>10.47040971168437</v>
      </c>
      <c r="H17" s="8">
        <v>1000</v>
      </c>
      <c r="I17" s="8">
        <v>101</v>
      </c>
      <c r="J17" s="8">
        <f t="shared" si="12"/>
        <v>10.100000000000001</v>
      </c>
      <c r="K17" s="2">
        <v>406</v>
      </c>
      <c r="L17" s="2">
        <v>58</v>
      </c>
      <c r="M17" s="2">
        <f t="shared" si="13"/>
        <v>14.285714285714285</v>
      </c>
    </row>
    <row r="18" spans="1:15" x14ac:dyDescent="0.25">
      <c r="A18" s="18"/>
      <c r="B18" s="2">
        <v>553</v>
      </c>
      <c r="C18" s="2">
        <v>39</v>
      </c>
      <c r="D18" s="2">
        <f t="shared" si="10"/>
        <v>7.0524412296564201</v>
      </c>
      <c r="E18" s="2">
        <v>720</v>
      </c>
      <c r="F18" s="2">
        <v>48</v>
      </c>
      <c r="G18" s="2">
        <f t="shared" si="11"/>
        <v>6.666666666666667</v>
      </c>
      <c r="H18" s="8">
        <v>1000</v>
      </c>
      <c r="I18" s="8">
        <v>72</v>
      </c>
      <c r="J18" s="8">
        <f t="shared" si="12"/>
        <v>7.1999999999999993</v>
      </c>
      <c r="K18" s="2">
        <v>468</v>
      </c>
      <c r="L18" s="2">
        <v>46</v>
      </c>
      <c r="M18" s="2">
        <f t="shared" si="13"/>
        <v>9.8290598290598297</v>
      </c>
    </row>
    <row r="19" spans="1:15" x14ac:dyDescent="0.25">
      <c r="A19" s="18"/>
      <c r="B19" s="2">
        <v>491</v>
      </c>
      <c r="C19" s="2">
        <v>44</v>
      </c>
      <c r="D19" s="2">
        <f t="shared" si="10"/>
        <v>8.9613034623217924</v>
      </c>
      <c r="E19" s="2">
        <v>643</v>
      </c>
      <c r="F19" s="2">
        <v>69</v>
      </c>
      <c r="G19" s="2">
        <f t="shared" si="11"/>
        <v>10.730948678071538</v>
      </c>
      <c r="H19" s="8">
        <v>1000</v>
      </c>
      <c r="I19" s="8">
        <v>148</v>
      </c>
      <c r="J19" s="8">
        <f t="shared" si="12"/>
        <v>14.799999999999999</v>
      </c>
      <c r="K19" s="2">
        <v>418</v>
      </c>
      <c r="L19" s="2">
        <v>76</v>
      </c>
      <c r="M19" s="2">
        <f t="shared" si="13"/>
        <v>18.181818181818183</v>
      </c>
    </row>
    <row r="20" spans="1:15" x14ac:dyDescent="0.25">
      <c r="A20" s="2"/>
      <c r="B20" s="2">
        <f t="shared" ref="B20:M20" si="14">AVERAGE(B15:B19)</f>
        <v>506.2</v>
      </c>
      <c r="C20" s="2">
        <f t="shared" si="14"/>
        <v>36.6</v>
      </c>
      <c r="D20" s="10">
        <f t="shared" si="14"/>
        <v>7.2869199146865968</v>
      </c>
      <c r="E20" s="2">
        <f t="shared" si="14"/>
        <v>671</v>
      </c>
      <c r="F20" s="2">
        <f t="shared" si="14"/>
        <v>52.4</v>
      </c>
      <c r="G20" s="10">
        <f t="shared" si="14"/>
        <v>7.8547413012293941</v>
      </c>
      <c r="H20" s="8">
        <f t="shared" si="14"/>
        <v>1000</v>
      </c>
      <c r="I20" s="8">
        <f t="shared" si="14"/>
        <v>95.2</v>
      </c>
      <c r="J20" s="9">
        <f t="shared" si="14"/>
        <v>9.52</v>
      </c>
      <c r="K20" s="2">
        <f t="shared" si="14"/>
        <v>415.6</v>
      </c>
      <c r="L20" s="2">
        <f t="shared" si="14"/>
        <v>53.2</v>
      </c>
      <c r="M20" s="10">
        <f t="shared" si="14"/>
        <v>12.809657822160665</v>
      </c>
      <c r="N20" s="11">
        <f>AVERAGE(D20,G20,M20)</f>
        <v>9.3171063460255521</v>
      </c>
      <c r="O20">
        <f>N20-J20</f>
        <v>-0.20289365397444747</v>
      </c>
    </row>
    <row r="21" spans="1:15" x14ac:dyDescent="0.25">
      <c r="A21" s="18" t="s">
        <v>3</v>
      </c>
      <c r="B21" s="2">
        <v>844</v>
      </c>
      <c r="C21" s="2">
        <v>583</v>
      </c>
      <c r="D21" s="2">
        <f>C21/B21*100</f>
        <v>69.075829383886258</v>
      </c>
      <c r="E21" s="2">
        <v>776</v>
      </c>
      <c r="F21" s="2">
        <v>535</v>
      </c>
      <c r="G21" s="2">
        <f>F21/E21*100</f>
        <v>68.94329896907216</v>
      </c>
      <c r="H21" s="2">
        <v>436</v>
      </c>
      <c r="I21" s="2">
        <v>273</v>
      </c>
      <c r="J21" s="2">
        <f>I21/H21*100</f>
        <v>62.614678899082563</v>
      </c>
      <c r="K21" s="8">
        <v>1000</v>
      </c>
      <c r="L21" s="8">
        <v>671</v>
      </c>
      <c r="M21" s="8">
        <f>L21/K21*100</f>
        <v>67.100000000000009</v>
      </c>
    </row>
    <row r="22" spans="1:15" x14ac:dyDescent="0.25">
      <c r="A22" s="18"/>
      <c r="B22" s="2">
        <v>702</v>
      </c>
      <c r="C22" s="2">
        <v>450</v>
      </c>
      <c r="D22" s="2">
        <f t="shared" ref="D22:D25" si="15">C22/B22*100</f>
        <v>64.102564102564102</v>
      </c>
      <c r="E22" s="2">
        <v>752</v>
      </c>
      <c r="F22" s="2">
        <v>498</v>
      </c>
      <c r="G22" s="2">
        <f t="shared" ref="G22:G25" si="16">F22/E22*100</f>
        <v>66.223404255319153</v>
      </c>
      <c r="H22" s="2">
        <v>358</v>
      </c>
      <c r="I22" s="2">
        <v>227</v>
      </c>
      <c r="J22" s="2">
        <f t="shared" ref="J22:J25" si="17">I22/H22*100</f>
        <v>63.407821229050278</v>
      </c>
      <c r="K22" s="8">
        <v>1000</v>
      </c>
      <c r="L22" s="8">
        <v>634</v>
      </c>
      <c r="M22" s="8">
        <f t="shared" ref="M22:M25" si="18">L22/K22*100</f>
        <v>63.4</v>
      </c>
    </row>
    <row r="23" spans="1:15" x14ac:dyDescent="0.25">
      <c r="A23" s="18"/>
      <c r="B23" s="2">
        <v>721</v>
      </c>
      <c r="C23" s="2">
        <v>458</v>
      </c>
      <c r="D23" s="2">
        <f t="shared" si="15"/>
        <v>63.522884882108187</v>
      </c>
      <c r="E23" s="2">
        <v>770</v>
      </c>
      <c r="F23" s="2">
        <v>492</v>
      </c>
      <c r="G23" s="2">
        <f t="shared" si="16"/>
        <v>63.896103896103895</v>
      </c>
      <c r="H23" s="2">
        <v>319</v>
      </c>
      <c r="I23" s="2">
        <v>196</v>
      </c>
      <c r="J23" s="2">
        <f t="shared" si="17"/>
        <v>61.442006269592476</v>
      </c>
      <c r="K23" s="8">
        <v>1000</v>
      </c>
      <c r="L23" s="8">
        <v>614</v>
      </c>
      <c r="M23" s="8">
        <f t="shared" si="18"/>
        <v>61.4</v>
      </c>
    </row>
    <row r="24" spans="1:15" x14ac:dyDescent="0.25">
      <c r="A24" s="18"/>
      <c r="B24" s="2">
        <v>900</v>
      </c>
      <c r="C24" s="2">
        <v>703</v>
      </c>
      <c r="D24" s="2">
        <f t="shared" si="15"/>
        <v>78.111111111111114</v>
      </c>
      <c r="E24" s="2">
        <v>827</v>
      </c>
      <c r="F24" s="2">
        <v>641</v>
      </c>
      <c r="G24" s="2">
        <f t="shared" si="16"/>
        <v>77.509068923821047</v>
      </c>
      <c r="H24" s="2">
        <v>504</v>
      </c>
      <c r="I24" s="2">
        <v>390</v>
      </c>
      <c r="J24" s="2">
        <f t="shared" si="17"/>
        <v>77.38095238095238</v>
      </c>
      <c r="K24" s="8">
        <v>1000</v>
      </c>
      <c r="L24" s="8">
        <v>770</v>
      </c>
      <c r="M24" s="8">
        <f t="shared" si="18"/>
        <v>77</v>
      </c>
    </row>
    <row r="25" spans="1:15" x14ac:dyDescent="0.25">
      <c r="A25" s="18"/>
      <c r="B25" s="2">
        <v>836</v>
      </c>
      <c r="C25" s="2">
        <v>578</v>
      </c>
      <c r="D25" s="2">
        <f t="shared" si="15"/>
        <v>69.138755980861248</v>
      </c>
      <c r="E25" s="2">
        <v>807</v>
      </c>
      <c r="F25" s="2">
        <v>551</v>
      </c>
      <c r="G25" s="2">
        <f t="shared" si="16"/>
        <v>68.277571251548949</v>
      </c>
      <c r="H25" s="2">
        <v>396</v>
      </c>
      <c r="I25" s="2">
        <v>262</v>
      </c>
      <c r="J25" s="2">
        <f t="shared" si="17"/>
        <v>66.161616161616166</v>
      </c>
      <c r="K25" s="8">
        <v>1000</v>
      </c>
      <c r="L25" s="8">
        <v>678</v>
      </c>
      <c r="M25" s="8">
        <f t="shared" si="18"/>
        <v>67.800000000000011</v>
      </c>
    </row>
    <row r="26" spans="1:15" x14ac:dyDescent="0.25">
      <c r="A26" s="2"/>
      <c r="B26" s="2">
        <f t="shared" ref="B26:M26" si="19">AVERAGE(B21:B25)</f>
        <v>800.6</v>
      </c>
      <c r="C26" s="2">
        <f t="shared" si="19"/>
        <v>554.4</v>
      </c>
      <c r="D26" s="10">
        <f t="shared" si="19"/>
        <v>68.790229092106188</v>
      </c>
      <c r="E26" s="2">
        <f t="shared" si="19"/>
        <v>786.4</v>
      </c>
      <c r="F26" s="2">
        <f t="shared" si="19"/>
        <v>543.4</v>
      </c>
      <c r="G26" s="10">
        <f t="shared" si="19"/>
        <v>68.969889459173032</v>
      </c>
      <c r="H26" s="2">
        <f t="shared" si="19"/>
        <v>402.6</v>
      </c>
      <c r="I26" s="2">
        <f t="shared" si="19"/>
        <v>269.60000000000002</v>
      </c>
      <c r="J26" s="10">
        <f t="shared" si="19"/>
        <v>66.201414988058758</v>
      </c>
      <c r="K26" s="8">
        <f t="shared" si="19"/>
        <v>1000</v>
      </c>
      <c r="L26" s="8">
        <f t="shared" si="19"/>
        <v>673.4</v>
      </c>
      <c r="M26" s="9">
        <f t="shared" si="19"/>
        <v>67.34</v>
      </c>
      <c r="N26" s="11">
        <f>AVERAGE(D26,G26,J26)</f>
        <v>67.987177846445988</v>
      </c>
      <c r="O26">
        <f>N26-M26</f>
        <v>0.64717784644598453</v>
      </c>
    </row>
  </sheetData>
  <mergeCells count="8">
    <mergeCell ref="K1:M1"/>
    <mergeCell ref="A3:A7"/>
    <mergeCell ref="A9:A13"/>
    <mergeCell ref="A15:A19"/>
    <mergeCell ref="A21:A25"/>
    <mergeCell ref="C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B1" workbookViewId="0">
      <selection activeCell="S4" sqref="S4:S9"/>
    </sheetView>
  </sheetViews>
  <sheetFormatPr defaultRowHeight="15" x14ac:dyDescent="0.25"/>
  <cols>
    <col min="1" max="1" width="23.85546875" bestFit="1" customWidth="1"/>
    <col min="2" max="3" width="22" bestFit="1" customWidth="1"/>
    <col min="4" max="4" width="8.28515625" customWidth="1"/>
    <col min="5" max="5" width="13.28515625" customWidth="1"/>
    <col min="8" max="8" width="8.7109375" customWidth="1"/>
    <col min="9" max="9" width="9.5703125" customWidth="1"/>
  </cols>
  <sheetData>
    <row r="1" spans="1:19" x14ac:dyDescent="0.25">
      <c r="D1" s="18" t="s">
        <v>3</v>
      </c>
      <c r="E1" s="18"/>
      <c r="F1" s="18"/>
      <c r="G1" s="18"/>
      <c r="H1" s="18" t="s">
        <v>0</v>
      </c>
      <c r="I1" s="18"/>
      <c r="J1" s="18"/>
      <c r="K1" s="18"/>
      <c r="L1" s="18" t="s">
        <v>1</v>
      </c>
      <c r="M1" s="18"/>
      <c r="N1" s="18"/>
      <c r="O1" s="18"/>
      <c r="P1" s="18" t="s">
        <v>2</v>
      </c>
      <c r="Q1" s="18"/>
      <c r="R1" s="18"/>
      <c r="S1" s="18"/>
    </row>
    <row r="2" spans="1:19" x14ac:dyDescent="0.25">
      <c r="D2" s="18" t="s">
        <v>95</v>
      </c>
      <c r="E2" s="18"/>
      <c r="F2" s="18" t="s">
        <v>96</v>
      </c>
      <c r="G2" s="18"/>
      <c r="H2" s="18" t="s">
        <v>95</v>
      </c>
      <c r="I2" s="18"/>
      <c r="J2" s="18" t="s">
        <v>96</v>
      </c>
      <c r="K2" s="18"/>
      <c r="L2" s="18" t="s">
        <v>95</v>
      </c>
      <c r="M2" s="18"/>
      <c r="N2" s="18" t="s">
        <v>96</v>
      </c>
      <c r="O2" s="18"/>
      <c r="P2" s="18" t="s">
        <v>95</v>
      </c>
      <c r="Q2" s="18"/>
      <c r="R2" s="18" t="s">
        <v>96</v>
      </c>
      <c r="S2" s="18"/>
    </row>
    <row r="3" spans="1:19" x14ac:dyDescent="0.25">
      <c r="A3" s="6" t="s">
        <v>98</v>
      </c>
      <c r="B3" t="s">
        <v>104</v>
      </c>
      <c r="C3" t="s">
        <v>105</v>
      </c>
      <c r="D3" t="s">
        <v>94</v>
      </c>
      <c r="E3" t="s">
        <v>77</v>
      </c>
      <c r="F3" t="s">
        <v>76</v>
      </c>
      <c r="G3" t="s">
        <v>77</v>
      </c>
      <c r="H3" t="s">
        <v>94</v>
      </c>
      <c r="I3" t="s">
        <v>77</v>
      </c>
      <c r="J3" t="s">
        <v>76</v>
      </c>
      <c r="K3" t="s">
        <v>77</v>
      </c>
      <c r="L3" t="s">
        <v>94</v>
      </c>
      <c r="M3" t="s">
        <v>77</v>
      </c>
      <c r="N3" t="s">
        <v>76</v>
      </c>
      <c r="O3" t="s">
        <v>77</v>
      </c>
      <c r="P3" t="s">
        <v>94</v>
      </c>
      <c r="Q3" t="s">
        <v>77</v>
      </c>
      <c r="R3" t="s">
        <v>76</v>
      </c>
      <c r="S3" t="s">
        <v>77</v>
      </c>
    </row>
    <row r="4" spans="1:19" x14ac:dyDescent="0.25">
      <c r="A4" s="6" t="s">
        <v>97</v>
      </c>
      <c r="B4" s="15" t="s">
        <v>106</v>
      </c>
      <c r="C4" s="13" t="s">
        <v>107</v>
      </c>
      <c r="D4">
        <v>817</v>
      </c>
      <c r="E4" s="3">
        <f t="shared" ref="E4:E9" si="0">D4/1000*100</f>
        <v>81.699999999999989</v>
      </c>
      <c r="F4" s="12">
        <v>634</v>
      </c>
      <c r="G4" s="13">
        <f>F4/D4*100</f>
        <v>77.600979192166463</v>
      </c>
      <c r="H4">
        <v>757</v>
      </c>
      <c r="I4" s="3">
        <f t="shared" ref="I4:I9" si="1">H4/1000*100</f>
        <v>75.7</v>
      </c>
      <c r="J4" s="14">
        <v>515</v>
      </c>
      <c r="K4" s="13">
        <f>J4/H4*100</f>
        <v>68.031704095112289</v>
      </c>
      <c r="L4">
        <v>700</v>
      </c>
      <c r="M4" s="3">
        <f t="shared" ref="M4:M9" si="2">L4/1000*100</f>
        <v>70</v>
      </c>
      <c r="N4" s="14">
        <v>354</v>
      </c>
      <c r="O4" s="13">
        <f>N4/L4*100</f>
        <v>50.571428571428569</v>
      </c>
      <c r="P4">
        <v>448</v>
      </c>
      <c r="Q4" s="3">
        <f>P4/1000*100</f>
        <v>44.800000000000004</v>
      </c>
      <c r="R4" s="14">
        <v>143</v>
      </c>
      <c r="S4" s="13">
        <f>R4/P4*100</f>
        <v>31.919642857142854</v>
      </c>
    </row>
    <row r="5" spans="1:19" x14ac:dyDescent="0.25">
      <c r="A5" t="s">
        <v>99</v>
      </c>
      <c r="B5" s="15" t="s">
        <v>116</v>
      </c>
      <c r="C5" s="13" t="s">
        <v>111</v>
      </c>
      <c r="D5">
        <v>880</v>
      </c>
      <c r="E5" s="3">
        <f t="shared" si="0"/>
        <v>88</v>
      </c>
      <c r="F5" s="12">
        <v>368</v>
      </c>
      <c r="G5" s="13">
        <f t="shared" ref="G5:G9" si="3">F5/D5*100</f>
        <v>41.818181818181813</v>
      </c>
      <c r="H5">
        <v>803</v>
      </c>
      <c r="I5" s="3">
        <f t="shared" si="1"/>
        <v>80.300000000000011</v>
      </c>
      <c r="J5" s="14">
        <v>325</v>
      </c>
      <c r="K5" s="13">
        <f t="shared" ref="K5:K9" si="4">J5/H5*100</f>
        <v>40.473225404732254</v>
      </c>
      <c r="L5">
        <v>611</v>
      </c>
      <c r="M5" s="3">
        <f t="shared" si="2"/>
        <v>61.1</v>
      </c>
      <c r="N5" s="14">
        <v>233</v>
      </c>
      <c r="O5" s="13">
        <f t="shared" ref="O5:O9" si="5">N5/L5*100</f>
        <v>38.134206219312603</v>
      </c>
      <c r="P5">
        <v>380</v>
      </c>
      <c r="Q5" s="3">
        <f t="shared" ref="Q5:Q9" si="6">P5/1000*100</f>
        <v>38</v>
      </c>
      <c r="R5" s="14">
        <v>141</v>
      </c>
      <c r="S5" s="13">
        <f t="shared" ref="S5:S9" si="7">R5/P5*100</f>
        <v>37.105263157894733</v>
      </c>
    </row>
    <row r="6" spans="1:19" x14ac:dyDescent="0.25">
      <c r="A6" s="6" t="s">
        <v>100</v>
      </c>
      <c r="B6" s="15" t="s">
        <v>117</v>
      </c>
      <c r="C6" s="13" t="s">
        <v>113</v>
      </c>
      <c r="D6">
        <v>885</v>
      </c>
      <c r="E6" s="3">
        <f t="shared" si="0"/>
        <v>88.5</v>
      </c>
      <c r="F6" s="12">
        <v>421</v>
      </c>
      <c r="G6" s="13">
        <f t="shared" si="3"/>
        <v>47.570621468926554</v>
      </c>
      <c r="H6">
        <v>952</v>
      </c>
      <c r="I6" s="3">
        <f t="shared" si="1"/>
        <v>95.199999999999989</v>
      </c>
      <c r="J6" s="14">
        <v>366</v>
      </c>
      <c r="K6" s="13">
        <f t="shared" si="4"/>
        <v>38.445378151260506</v>
      </c>
      <c r="L6">
        <v>583</v>
      </c>
      <c r="M6" s="3">
        <f t="shared" si="2"/>
        <v>58.3</v>
      </c>
      <c r="N6" s="14">
        <v>368</v>
      </c>
      <c r="O6" s="13">
        <f t="shared" si="5"/>
        <v>63.121783876500857</v>
      </c>
      <c r="P6">
        <v>480</v>
      </c>
      <c r="Q6" s="3">
        <f t="shared" si="6"/>
        <v>48</v>
      </c>
      <c r="R6" s="14">
        <v>78</v>
      </c>
      <c r="S6" s="13">
        <f t="shared" si="7"/>
        <v>16.25</v>
      </c>
    </row>
    <row r="7" spans="1:19" x14ac:dyDescent="0.25">
      <c r="A7" s="6" t="s">
        <v>103</v>
      </c>
      <c r="B7" s="15" t="s">
        <v>108</v>
      </c>
      <c r="C7" s="13" t="s">
        <v>114</v>
      </c>
      <c r="D7">
        <v>767</v>
      </c>
      <c r="E7" s="3">
        <f t="shared" si="0"/>
        <v>76.7</v>
      </c>
      <c r="F7" s="12">
        <v>236</v>
      </c>
      <c r="G7" s="13">
        <f t="shared" si="3"/>
        <v>30.76923076923077</v>
      </c>
      <c r="H7">
        <v>793</v>
      </c>
      <c r="I7" s="3">
        <f t="shared" si="1"/>
        <v>79.3</v>
      </c>
      <c r="J7" s="14">
        <v>173</v>
      </c>
      <c r="K7" s="13">
        <f t="shared" si="4"/>
        <v>21.815889029003781</v>
      </c>
      <c r="L7">
        <v>638</v>
      </c>
      <c r="M7" s="3">
        <f t="shared" si="2"/>
        <v>63.800000000000004</v>
      </c>
      <c r="N7" s="14">
        <v>370</v>
      </c>
      <c r="O7" s="13">
        <f t="shared" si="5"/>
        <v>57.993730407523515</v>
      </c>
      <c r="P7">
        <v>206</v>
      </c>
      <c r="Q7" s="3">
        <f t="shared" si="6"/>
        <v>20.599999999999998</v>
      </c>
      <c r="R7" s="14">
        <v>34</v>
      </c>
      <c r="S7" s="13">
        <f t="shared" si="7"/>
        <v>16.50485436893204</v>
      </c>
    </row>
    <row r="8" spans="1:19" x14ac:dyDescent="0.25">
      <c r="A8" t="s">
        <v>101</v>
      </c>
      <c r="B8" s="15" t="s">
        <v>109</v>
      </c>
      <c r="C8" s="13" t="s">
        <v>115</v>
      </c>
      <c r="D8">
        <v>450</v>
      </c>
      <c r="E8" s="3">
        <f t="shared" si="0"/>
        <v>45</v>
      </c>
      <c r="F8" s="12">
        <v>194</v>
      </c>
      <c r="G8" s="13">
        <f t="shared" si="3"/>
        <v>43.111111111111114</v>
      </c>
      <c r="H8">
        <v>395</v>
      </c>
      <c r="I8" s="3">
        <f t="shared" si="1"/>
        <v>39.5</v>
      </c>
      <c r="J8" s="14">
        <v>79</v>
      </c>
      <c r="K8" s="13">
        <f t="shared" si="4"/>
        <v>20</v>
      </c>
      <c r="L8">
        <v>695</v>
      </c>
      <c r="M8" s="3">
        <f t="shared" si="2"/>
        <v>69.5</v>
      </c>
      <c r="N8" s="14">
        <v>160</v>
      </c>
      <c r="O8" s="13">
        <f t="shared" si="5"/>
        <v>23.021582733812952</v>
      </c>
      <c r="P8">
        <v>167</v>
      </c>
      <c r="Q8" s="3">
        <f t="shared" si="6"/>
        <v>16.7</v>
      </c>
      <c r="R8" s="14">
        <v>33</v>
      </c>
      <c r="S8" s="13">
        <f t="shared" si="7"/>
        <v>19.760479041916167</v>
      </c>
    </row>
    <row r="9" spans="1:19" x14ac:dyDescent="0.25">
      <c r="A9" s="6" t="s">
        <v>102</v>
      </c>
      <c r="B9" s="15" t="s">
        <v>110</v>
      </c>
      <c r="C9" s="13" t="s">
        <v>112</v>
      </c>
      <c r="D9">
        <v>381</v>
      </c>
      <c r="E9" s="3">
        <f t="shared" si="0"/>
        <v>38.1</v>
      </c>
      <c r="F9" s="12">
        <v>260</v>
      </c>
      <c r="G9" s="13">
        <f t="shared" si="3"/>
        <v>68.241469816272968</v>
      </c>
      <c r="H9">
        <v>267</v>
      </c>
      <c r="I9" s="3">
        <f t="shared" si="1"/>
        <v>26.700000000000003</v>
      </c>
      <c r="J9" s="14">
        <v>27</v>
      </c>
      <c r="K9" s="13">
        <f t="shared" si="4"/>
        <v>10.112359550561797</v>
      </c>
      <c r="L9">
        <v>749</v>
      </c>
      <c r="M9" s="3">
        <f t="shared" si="2"/>
        <v>74.900000000000006</v>
      </c>
      <c r="N9" s="14">
        <v>128</v>
      </c>
      <c r="O9" s="13">
        <f t="shared" si="5"/>
        <v>17.089452603471294</v>
      </c>
      <c r="P9">
        <v>174</v>
      </c>
      <c r="Q9" s="3">
        <f t="shared" si="6"/>
        <v>17.399999999999999</v>
      </c>
      <c r="R9" s="14">
        <v>73</v>
      </c>
      <c r="S9" s="13">
        <f t="shared" si="7"/>
        <v>41.954022988505749</v>
      </c>
    </row>
    <row r="10" spans="1:19" x14ac:dyDescent="0.25">
      <c r="L10">
        <v>689</v>
      </c>
      <c r="M10" s="3">
        <f t="shared" ref="M10:M15" si="8">L10/1000*100</f>
        <v>68.899999999999991</v>
      </c>
      <c r="N10" s="14">
        <v>423</v>
      </c>
      <c r="O10" s="13">
        <f>N10/L10*100</f>
        <v>61.393323657474596</v>
      </c>
    </row>
    <row r="11" spans="1:19" x14ac:dyDescent="0.25">
      <c r="L11">
        <v>716</v>
      </c>
      <c r="M11" s="3">
        <f t="shared" si="8"/>
        <v>71.599999999999994</v>
      </c>
      <c r="N11" s="14">
        <v>392</v>
      </c>
      <c r="O11" s="13">
        <f t="shared" ref="O11:O15" si="9">N11/L11*100</f>
        <v>54.748603351955303</v>
      </c>
    </row>
    <row r="12" spans="1:19" x14ac:dyDescent="0.25">
      <c r="L12">
        <v>484</v>
      </c>
      <c r="M12" s="3">
        <f t="shared" si="8"/>
        <v>48.4</v>
      </c>
      <c r="N12" s="14">
        <v>322</v>
      </c>
      <c r="O12" s="13">
        <f t="shared" si="9"/>
        <v>66.528925619834709</v>
      </c>
    </row>
    <row r="13" spans="1:19" x14ac:dyDescent="0.25">
      <c r="L13">
        <v>536</v>
      </c>
      <c r="M13" s="3">
        <f t="shared" si="8"/>
        <v>53.6</v>
      </c>
      <c r="N13" s="14">
        <v>221</v>
      </c>
      <c r="O13" s="13">
        <f t="shared" si="9"/>
        <v>41.231343283582092</v>
      </c>
    </row>
    <row r="14" spans="1:19" x14ac:dyDescent="0.25">
      <c r="L14">
        <v>683</v>
      </c>
      <c r="M14" s="3">
        <f t="shared" si="8"/>
        <v>68.300000000000011</v>
      </c>
      <c r="N14" s="14">
        <v>216</v>
      </c>
      <c r="O14" s="13">
        <f t="shared" si="9"/>
        <v>31.625183016105417</v>
      </c>
    </row>
    <row r="15" spans="1:19" x14ac:dyDescent="0.25">
      <c r="L15">
        <v>702</v>
      </c>
      <c r="M15" s="3">
        <f t="shared" si="8"/>
        <v>70.199999999999989</v>
      </c>
      <c r="N15" s="14">
        <v>104</v>
      </c>
      <c r="O15" s="13">
        <f t="shared" si="9"/>
        <v>14.814814814814813</v>
      </c>
    </row>
  </sheetData>
  <mergeCells count="12">
    <mergeCell ref="P1:S1"/>
    <mergeCell ref="P2:Q2"/>
    <mergeCell ref="R2:S2"/>
    <mergeCell ref="L1:O1"/>
    <mergeCell ref="L2:M2"/>
    <mergeCell ref="N2:O2"/>
    <mergeCell ref="D1:G1"/>
    <mergeCell ref="D2:E2"/>
    <mergeCell ref="F2:G2"/>
    <mergeCell ref="H1:K1"/>
    <mergeCell ref="H2:I2"/>
    <mergeCell ref="J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15" x14ac:dyDescent="0.25"/>
  <cols>
    <col min="2" max="2" width="8.5703125" bestFit="1" customWidth="1"/>
    <col min="3" max="3" width="22" bestFit="1" customWidth="1"/>
    <col min="5" max="5" width="22" bestFit="1" customWidth="1"/>
    <col min="6" max="6" width="7.5703125" bestFit="1" customWidth="1"/>
    <col min="7" max="7" width="7.5703125" customWidth="1"/>
    <col min="8" max="8" width="7.85546875" bestFit="1" customWidth="1"/>
    <col min="9" max="9" width="12" bestFit="1" customWidth="1"/>
    <col min="11" max="11" width="12" bestFit="1" customWidth="1"/>
    <col min="16" max="16" width="14" bestFit="1" customWidth="1"/>
  </cols>
  <sheetData>
    <row r="1" spans="1:18" x14ac:dyDescent="0.25">
      <c r="B1" s="16" t="s">
        <v>120</v>
      </c>
      <c r="C1" s="17" t="s">
        <v>123</v>
      </c>
      <c r="D1" t="s">
        <v>121</v>
      </c>
      <c r="E1" t="s">
        <v>122</v>
      </c>
    </row>
    <row r="2" spans="1:18" x14ac:dyDescent="0.25">
      <c r="B2" t="s">
        <v>89</v>
      </c>
      <c r="C2" t="s">
        <v>77</v>
      </c>
      <c r="D2" t="s">
        <v>128</v>
      </c>
      <c r="E2" t="s">
        <v>129</v>
      </c>
      <c r="F2" t="s">
        <v>130</v>
      </c>
      <c r="G2" t="s">
        <v>131</v>
      </c>
      <c r="H2" t="s">
        <v>77</v>
      </c>
      <c r="I2" t="s">
        <v>124</v>
      </c>
      <c r="J2" t="s">
        <v>125</v>
      </c>
      <c r="K2" t="s">
        <v>132</v>
      </c>
      <c r="L2" t="s">
        <v>131</v>
      </c>
      <c r="M2" t="s">
        <v>77</v>
      </c>
      <c r="N2" t="s">
        <v>126</v>
      </c>
      <c r="O2" t="s">
        <v>127</v>
      </c>
      <c r="P2" t="s">
        <v>133</v>
      </c>
      <c r="Q2" t="s">
        <v>131</v>
      </c>
      <c r="R2" t="s">
        <v>77</v>
      </c>
    </row>
    <row r="3" spans="1:18" x14ac:dyDescent="0.25">
      <c r="A3" s="18" t="s">
        <v>31</v>
      </c>
      <c r="B3">
        <v>106</v>
      </c>
      <c r="C3">
        <f>B3/10</f>
        <v>10.6</v>
      </c>
      <c r="D3">
        <v>1.468</v>
      </c>
      <c r="E3">
        <v>1.46</v>
      </c>
      <c r="F3">
        <v>80</v>
      </c>
      <c r="G3">
        <v>2</v>
      </c>
      <c r="H3">
        <f>G3/F3*100</f>
        <v>2.5</v>
      </c>
      <c r="I3">
        <v>4.37</v>
      </c>
      <c r="J3">
        <v>5.45</v>
      </c>
      <c r="K3">
        <v>95</v>
      </c>
      <c r="L3">
        <v>23</v>
      </c>
      <c r="M3">
        <f>L3/K3*100</f>
        <v>24.210526315789473</v>
      </c>
      <c r="N3">
        <v>53.98</v>
      </c>
      <c r="O3">
        <v>57.46</v>
      </c>
      <c r="P3">
        <v>101</v>
      </c>
      <c r="Q3">
        <v>10</v>
      </c>
      <c r="R3">
        <f>Q3/P3*100</f>
        <v>9.9009900990099009</v>
      </c>
    </row>
    <row r="4" spans="1:18" x14ac:dyDescent="0.25">
      <c r="A4" s="18"/>
      <c r="B4">
        <v>48</v>
      </c>
      <c r="C4">
        <f t="shared" ref="C4:C7" si="0">B4/10</f>
        <v>4.8</v>
      </c>
      <c r="D4">
        <v>1.476</v>
      </c>
      <c r="E4">
        <v>1.492</v>
      </c>
      <c r="F4">
        <v>103</v>
      </c>
      <c r="G4">
        <v>11</v>
      </c>
      <c r="H4">
        <f t="shared" ref="H4:H7" si="1">G4/F4*100</f>
        <v>10.679611650485436</v>
      </c>
      <c r="I4">
        <v>4.46</v>
      </c>
      <c r="J4">
        <v>5.24</v>
      </c>
      <c r="K4">
        <v>115</v>
      </c>
      <c r="L4">
        <v>8</v>
      </c>
      <c r="M4">
        <f t="shared" ref="M4:M5" si="2">L4/K4*100</f>
        <v>6.9565217391304346</v>
      </c>
      <c r="N4">
        <v>51.58</v>
      </c>
      <c r="O4">
        <v>53.34</v>
      </c>
      <c r="P4">
        <v>84</v>
      </c>
      <c r="Q4">
        <v>5</v>
      </c>
      <c r="R4">
        <f t="shared" ref="R4:R5" si="3">Q4/P4*100</f>
        <v>5.9523809523809517</v>
      </c>
    </row>
    <row r="5" spans="1:18" x14ac:dyDescent="0.25">
      <c r="A5" s="18"/>
      <c r="B5">
        <v>80</v>
      </c>
      <c r="C5">
        <f t="shared" si="0"/>
        <v>8</v>
      </c>
      <c r="D5">
        <v>1.4810000000000001</v>
      </c>
      <c r="E5">
        <v>1.464</v>
      </c>
      <c r="F5">
        <v>123</v>
      </c>
      <c r="G5">
        <v>8</v>
      </c>
      <c r="H5">
        <f t="shared" si="1"/>
        <v>6.5040650406504072</v>
      </c>
      <c r="I5">
        <v>4.43</v>
      </c>
      <c r="J5">
        <v>5.5</v>
      </c>
      <c r="K5">
        <v>113</v>
      </c>
      <c r="L5">
        <v>20</v>
      </c>
      <c r="M5">
        <f t="shared" si="2"/>
        <v>17.699115044247787</v>
      </c>
      <c r="N5">
        <v>52.83</v>
      </c>
      <c r="O5">
        <v>55.65</v>
      </c>
      <c r="P5">
        <v>92</v>
      </c>
      <c r="Q5">
        <v>6</v>
      </c>
      <c r="R5">
        <f t="shared" si="3"/>
        <v>6.5217391304347823</v>
      </c>
    </row>
    <row r="6" spans="1:18" x14ac:dyDescent="0.25">
      <c r="A6" s="18"/>
      <c r="B6">
        <v>84</v>
      </c>
      <c r="C6">
        <f t="shared" si="0"/>
        <v>8.4</v>
      </c>
      <c r="D6">
        <v>1.474</v>
      </c>
      <c r="E6">
        <v>1.4470000000000001</v>
      </c>
      <c r="F6">
        <v>99</v>
      </c>
      <c r="G6">
        <v>3</v>
      </c>
      <c r="H6">
        <f t="shared" si="1"/>
        <v>3.0303030303030303</v>
      </c>
      <c r="I6">
        <v>4.32</v>
      </c>
      <c r="J6">
        <v>5.4</v>
      </c>
      <c r="K6">
        <v>109</v>
      </c>
      <c r="L6">
        <v>25</v>
      </c>
      <c r="M6">
        <f>L6/K6*100</f>
        <v>22.935779816513762</v>
      </c>
      <c r="N6">
        <v>49.51</v>
      </c>
      <c r="O6">
        <v>45.32</v>
      </c>
      <c r="P6">
        <v>95</v>
      </c>
      <c r="Q6">
        <v>6</v>
      </c>
      <c r="R6">
        <f>Q6/P6*100</f>
        <v>6.3157894736842106</v>
      </c>
    </row>
    <row r="7" spans="1:18" x14ac:dyDescent="0.25">
      <c r="A7" s="18"/>
      <c r="B7">
        <v>44</v>
      </c>
      <c r="C7">
        <f t="shared" si="0"/>
        <v>4.4000000000000004</v>
      </c>
      <c r="D7">
        <v>1.48</v>
      </c>
      <c r="E7">
        <v>1.4590000000000001</v>
      </c>
      <c r="F7">
        <v>118</v>
      </c>
      <c r="G7">
        <v>3</v>
      </c>
      <c r="H7">
        <f t="shared" si="1"/>
        <v>2.5423728813559325</v>
      </c>
      <c r="I7">
        <v>4.5599999999999996</v>
      </c>
      <c r="J7">
        <v>5.37</v>
      </c>
      <c r="K7">
        <v>104</v>
      </c>
      <c r="L7">
        <v>13</v>
      </c>
      <c r="M7">
        <f>L7/K7*100</f>
        <v>12.5</v>
      </c>
      <c r="N7">
        <v>50.2</v>
      </c>
      <c r="O7">
        <v>57.4</v>
      </c>
      <c r="P7">
        <v>80</v>
      </c>
      <c r="Q7">
        <v>8</v>
      </c>
      <c r="R7">
        <f>Q7/P7*100</f>
        <v>10</v>
      </c>
    </row>
    <row r="8" spans="1:18" x14ac:dyDescent="0.25">
      <c r="C8">
        <f t="shared" ref="C8:M8" si="4">AVERAGE(C3:C7)</f>
        <v>7.2399999999999993</v>
      </c>
      <c r="H8">
        <f t="shared" si="4"/>
        <v>5.051270520558961</v>
      </c>
      <c r="M8">
        <f t="shared" si="4"/>
        <v>16.860388583136292</v>
      </c>
      <c r="R8">
        <f>AVERAGE(R3:R7)</f>
        <v>7.7381799311019694</v>
      </c>
    </row>
    <row r="9" spans="1:18" x14ac:dyDescent="0.25">
      <c r="K9" t="s">
        <v>134</v>
      </c>
    </row>
    <row r="10" spans="1:18" x14ac:dyDescent="0.25">
      <c r="A10" s="18" t="s">
        <v>32</v>
      </c>
      <c r="B10">
        <v>228</v>
      </c>
      <c r="C10">
        <f>B10/10</f>
        <v>22.8</v>
      </c>
      <c r="D10">
        <v>1.5029999999999999</v>
      </c>
      <c r="E10">
        <v>1.474</v>
      </c>
      <c r="F10">
        <v>175</v>
      </c>
      <c r="G10">
        <v>23</v>
      </c>
      <c r="H10">
        <f>G10/F10*100</f>
        <v>13.142857142857142</v>
      </c>
      <c r="I10">
        <v>2.9</v>
      </c>
      <c r="J10">
        <v>2.8</v>
      </c>
      <c r="K10">
        <v>174</v>
      </c>
      <c r="L10">
        <v>45</v>
      </c>
      <c r="M10">
        <f>L10/K10*100</f>
        <v>25.862068965517242</v>
      </c>
      <c r="N10">
        <v>61.43</v>
      </c>
      <c r="O10">
        <v>57.89</v>
      </c>
      <c r="P10">
        <v>127</v>
      </c>
      <c r="Q10">
        <v>21</v>
      </c>
      <c r="R10">
        <f>Q10/P10*100</f>
        <v>16.535433070866144</v>
      </c>
    </row>
    <row r="11" spans="1:18" x14ac:dyDescent="0.25">
      <c r="A11" s="18"/>
      <c r="B11">
        <v>244</v>
      </c>
      <c r="C11">
        <f t="shared" ref="C11:C14" si="5">B11/10</f>
        <v>24.4</v>
      </c>
      <c r="D11">
        <v>1.518</v>
      </c>
      <c r="E11">
        <v>1.478</v>
      </c>
      <c r="F11">
        <v>206</v>
      </c>
      <c r="G11">
        <v>28</v>
      </c>
      <c r="H11">
        <f t="shared" ref="H11:H14" si="6">G11/F11*100</f>
        <v>13.592233009708737</v>
      </c>
      <c r="I11">
        <v>2.2999999999999998</v>
      </c>
      <c r="J11">
        <v>2.31</v>
      </c>
      <c r="K11">
        <v>108</v>
      </c>
      <c r="L11">
        <v>27</v>
      </c>
      <c r="M11">
        <f t="shared" ref="M11:M12" si="7">L11/K11*100</f>
        <v>25</v>
      </c>
      <c r="N11">
        <v>61.66</v>
      </c>
      <c r="O11">
        <v>57.45</v>
      </c>
      <c r="P11">
        <v>142</v>
      </c>
      <c r="Q11">
        <v>26</v>
      </c>
      <c r="R11">
        <f t="shared" ref="R11:R12" si="8">Q11/P11*100</f>
        <v>18.30985915492958</v>
      </c>
    </row>
    <row r="12" spans="1:18" x14ac:dyDescent="0.25">
      <c r="A12" s="18"/>
      <c r="B12">
        <v>291</v>
      </c>
      <c r="C12">
        <f t="shared" si="5"/>
        <v>29.1</v>
      </c>
      <c r="D12">
        <v>1.522</v>
      </c>
      <c r="E12">
        <v>1.5049999999999999</v>
      </c>
      <c r="F12">
        <v>220</v>
      </c>
      <c r="G12">
        <v>53</v>
      </c>
      <c r="H12">
        <f t="shared" si="6"/>
        <v>24.09090909090909</v>
      </c>
      <c r="I12">
        <v>2.2400000000000002</v>
      </c>
      <c r="J12">
        <v>2.17</v>
      </c>
      <c r="K12">
        <v>115</v>
      </c>
      <c r="L12">
        <v>31</v>
      </c>
      <c r="M12">
        <f t="shared" si="7"/>
        <v>26.956521739130434</v>
      </c>
      <c r="N12">
        <v>63.99</v>
      </c>
      <c r="O12">
        <v>61.83</v>
      </c>
      <c r="P12">
        <v>137</v>
      </c>
      <c r="Q12">
        <v>34</v>
      </c>
      <c r="R12">
        <f t="shared" si="8"/>
        <v>24.817518248175183</v>
      </c>
    </row>
    <row r="13" spans="1:18" x14ac:dyDescent="0.25">
      <c r="A13" s="18"/>
      <c r="B13">
        <v>233</v>
      </c>
      <c r="C13">
        <f t="shared" si="5"/>
        <v>23.3</v>
      </c>
      <c r="D13">
        <v>1.5429999999999999</v>
      </c>
      <c r="E13">
        <v>1.5009999999999999</v>
      </c>
      <c r="F13">
        <v>271</v>
      </c>
      <c r="G13">
        <v>40</v>
      </c>
      <c r="H13">
        <f t="shared" si="6"/>
        <v>14.760147601476014</v>
      </c>
      <c r="I13">
        <v>2.27</v>
      </c>
      <c r="J13">
        <v>2.33</v>
      </c>
      <c r="K13">
        <v>103</v>
      </c>
      <c r="L13">
        <v>25</v>
      </c>
      <c r="M13">
        <f>L13/K13*100</f>
        <v>24.271844660194176</v>
      </c>
      <c r="N13">
        <v>63.55</v>
      </c>
      <c r="O13">
        <v>56.97</v>
      </c>
      <c r="P13">
        <v>143</v>
      </c>
      <c r="Q13">
        <v>27</v>
      </c>
      <c r="R13">
        <f>Q13/P13*100</f>
        <v>18.88111888111888</v>
      </c>
    </row>
    <row r="14" spans="1:18" x14ac:dyDescent="0.25">
      <c r="A14" s="18"/>
      <c r="B14">
        <v>290</v>
      </c>
      <c r="C14">
        <f t="shared" si="5"/>
        <v>29</v>
      </c>
      <c r="D14">
        <v>1.512</v>
      </c>
      <c r="E14">
        <v>1.486</v>
      </c>
      <c r="F14">
        <v>193</v>
      </c>
      <c r="G14">
        <v>32</v>
      </c>
      <c r="H14">
        <f t="shared" si="6"/>
        <v>16.580310880829018</v>
      </c>
      <c r="I14">
        <v>2.27</v>
      </c>
      <c r="J14">
        <v>2.09</v>
      </c>
      <c r="K14">
        <v>120</v>
      </c>
      <c r="L14">
        <v>29</v>
      </c>
      <c r="M14">
        <f>L14/K14*100</f>
        <v>24.166666666666668</v>
      </c>
      <c r="N14">
        <v>60.62</v>
      </c>
      <c r="O14">
        <v>58.3</v>
      </c>
      <c r="P14">
        <v>127</v>
      </c>
      <c r="Q14">
        <v>30</v>
      </c>
      <c r="R14">
        <f>Q14/P14*100</f>
        <v>23.622047244094489</v>
      </c>
    </row>
    <row r="15" spans="1:18" x14ac:dyDescent="0.25">
      <c r="C15">
        <f t="shared" ref="C15" si="9">AVERAGE(C10:C14)</f>
        <v>25.720000000000006</v>
      </c>
      <c r="H15">
        <f t="shared" ref="H15" si="10">AVERAGE(H10:H14)</f>
        <v>16.433291545155999</v>
      </c>
      <c r="M15">
        <f t="shared" ref="M15" si="11">AVERAGE(M10:M14)</f>
        <v>25.251420406301705</v>
      </c>
      <c r="R15">
        <f>AVERAGE(R10:R14)</f>
        <v>20.433195319836855</v>
      </c>
    </row>
    <row r="16" spans="1:18" x14ac:dyDescent="0.25">
      <c r="K16" t="s">
        <v>134</v>
      </c>
    </row>
    <row r="17" spans="1:18" x14ac:dyDescent="0.25">
      <c r="A17" s="18" t="s">
        <v>0</v>
      </c>
      <c r="B17">
        <v>128</v>
      </c>
      <c r="C17">
        <f>B17/10</f>
        <v>12.8</v>
      </c>
      <c r="D17">
        <v>1.5860000000000001</v>
      </c>
      <c r="E17">
        <v>1.5580000000000001</v>
      </c>
      <c r="F17">
        <v>425</v>
      </c>
      <c r="G17">
        <v>43</v>
      </c>
      <c r="H17">
        <f>G17/F17*100</f>
        <v>10.117647058823529</v>
      </c>
      <c r="I17">
        <v>2.35</v>
      </c>
      <c r="J17">
        <v>2.68</v>
      </c>
      <c r="K17">
        <v>113</v>
      </c>
      <c r="L17">
        <v>15</v>
      </c>
      <c r="M17">
        <f>L17/K17*100</f>
        <v>13.274336283185843</v>
      </c>
      <c r="N17">
        <v>64.540000000000006</v>
      </c>
      <c r="O17">
        <v>56.95</v>
      </c>
      <c r="P17">
        <v>155</v>
      </c>
      <c r="Q17">
        <v>12</v>
      </c>
      <c r="R17">
        <f>Q17/P17*100</f>
        <v>7.741935483870968</v>
      </c>
    </row>
    <row r="18" spans="1:18" x14ac:dyDescent="0.25">
      <c r="A18" s="18"/>
      <c r="B18">
        <v>150</v>
      </c>
      <c r="C18">
        <f t="shared" ref="C18:C21" si="12">B18/10</f>
        <v>15</v>
      </c>
      <c r="D18">
        <v>1.593</v>
      </c>
      <c r="E18">
        <v>1.5640000000000001</v>
      </c>
      <c r="F18">
        <v>400</v>
      </c>
      <c r="G18">
        <v>48</v>
      </c>
      <c r="H18">
        <f t="shared" ref="H18:H21" si="13">G18/F18*100</f>
        <v>12</v>
      </c>
      <c r="I18">
        <v>2.31</v>
      </c>
      <c r="J18">
        <v>2.44</v>
      </c>
      <c r="K18">
        <v>106</v>
      </c>
      <c r="L18">
        <v>12</v>
      </c>
      <c r="M18">
        <f t="shared" ref="M18:M19" si="14">L18/K18*100</f>
        <v>11.320754716981133</v>
      </c>
      <c r="N18">
        <v>62.8</v>
      </c>
      <c r="O18">
        <v>56.52</v>
      </c>
      <c r="P18">
        <v>147</v>
      </c>
      <c r="Q18">
        <v>22</v>
      </c>
      <c r="R18">
        <f t="shared" ref="R18:R19" si="15">Q18/P18*100</f>
        <v>14.965986394557824</v>
      </c>
    </row>
    <row r="19" spans="1:18" x14ac:dyDescent="0.25">
      <c r="A19" s="18"/>
      <c r="B19">
        <v>129</v>
      </c>
      <c r="C19">
        <f t="shared" si="12"/>
        <v>12.9</v>
      </c>
      <c r="D19">
        <v>1.597</v>
      </c>
      <c r="E19">
        <v>1.57</v>
      </c>
      <c r="F19">
        <v>424</v>
      </c>
      <c r="G19">
        <v>46</v>
      </c>
      <c r="H19">
        <f t="shared" si="13"/>
        <v>10.849056603773585</v>
      </c>
      <c r="I19">
        <v>2.2000000000000002</v>
      </c>
      <c r="J19">
        <v>2.5150000000000001</v>
      </c>
      <c r="K19">
        <v>102</v>
      </c>
      <c r="L19">
        <v>11</v>
      </c>
      <c r="M19">
        <f t="shared" si="14"/>
        <v>10.784313725490197</v>
      </c>
      <c r="N19">
        <v>63.4</v>
      </c>
      <c r="O19">
        <v>59.91</v>
      </c>
      <c r="P19">
        <v>154</v>
      </c>
      <c r="Q19">
        <v>22</v>
      </c>
      <c r="R19">
        <f t="shared" si="15"/>
        <v>14.285714285714285</v>
      </c>
    </row>
    <row r="20" spans="1:18" x14ac:dyDescent="0.25">
      <c r="A20" s="18"/>
      <c r="B20">
        <v>152</v>
      </c>
      <c r="C20">
        <f t="shared" si="12"/>
        <v>15.2</v>
      </c>
      <c r="D20">
        <v>1.5860000000000001</v>
      </c>
      <c r="E20">
        <v>1.58</v>
      </c>
      <c r="F20">
        <v>397</v>
      </c>
      <c r="G20">
        <v>51</v>
      </c>
      <c r="H20">
        <f t="shared" si="13"/>
        <v>12.846347607052897</v>
      </c>
      <c r="I20">
        <v>2.2599999999999998</v>
      </c>
      <c r="J20">
        <v>2.41</v>
      </c>
      <c r="K20">
        <v>109</v>
      </c>
      <c r="L20">
        <v>9</v>
      </c>
      <c r="M20">
        <f>L20/K20*100</f>
        <v>8.2568807339449553</v>
      </c>
      <c r="N20">
        <v>62.47</v>
      </c>
      <c r="O20">
        <v>59.88</v>
      </c>
      <c r="P20">
        <v>149</v>
      </c>
      <c r="Q20">
        <v>28</v>
      </c>
      <c r="R20">
        <f>Q20/P20*100</f>
        <v>18.791946308724832</v>
      </c>
    </row>
    <row r="21" spans="1:18" x14ac:dyDescent="0.25">
      <c r="A21" s="18"/>
      <c r="B21">
        <v>177</v>
      </c>
      <c r="C21">
        <f t="shared" si="12"/>
        <v>17.7</v>
      </c>
      <c r="D21">
        <v>1.5820000000000001</v>
      </c>
      <c r="E21">
        <v>1.554</v>
      </c>
      <c r="F21">
        <v>379</v>
      </c>
      <c r="G21">
        <v>58</v>
      </c>
      <c r="H21">
        <f t="shared" si="13"/>
        <v>15.303430079155673</v>
      </c>
      <c r="I21">
        <v>2.27</v>
      </c>
      <c r="J21">
        <v>2.5499999999999998</v>
      </c>
      <c r="K21">
        <v>114</v>
      </c>
      <c r="L21">
        <v>20</v>
      </c>
      <c r="M21">
        <f>L21/K21*100</f>
        <v>17.543859649122805</v>
      </c>
      <c r="N21">
        <v>61.25</v>
      </c>
      <c r="O21">
        <v>55.51</v>
      </c>
      <c r="P21">
        <v>147</v>
      </c>
      <c r="Q21">
        <v>26</v>
      </c>
      <c r="R21">
        <f>Q21/P21*100</f>
        <v>17.687074829931973</v>
      </c>
    </row>
    <row r="22" spans="1:18" x14ac:dyDescent="0.25">
      <c r="C22">
        <f t="shared" ref="C22" si="16">AVERAGE(C17:C21)</f>
        <v>14.720000000000002</v>
      </c>
      <c r="H22">
        <f t="shared" ref="H22" si="17">AVERAGE(H17:H21)</f>
        <v>12.223296269761137</v>
      </c>
      <c r="M22">
        <f t="shared" ref="M22" si="18">AVERAGE(M17:M21)</f>
        <v>12.236029021744987</v>
      </c>
      <c r="R22">
        <f>AVERAGE(R17:R21)</f>
        <v>14.694531460559977</v>
      </c>
    </row>
    <row r="23" spans="1:18" x14ac:dyDescent="0.25">
      <c r="K23" t="s">
        <v>134</v>
      </c>
    </row>
    <row r="24" spans="1:18" x14ac:dyDescent="0.25">
      <c r="A24" s="18" t="s">
        <v>1</v>
      </c>
      <c r="B24">
        <v>271</v>
      </c>
      <c r="C24">
        <f>B24/10</f>
        <v>27.1</v>
      </c>
      <c r="D24">
        <v>1.49</v>
      </c>
      <c r="E24">
        <v>1.5</v>
      </c>
      <c r="F24">
        <v>163</v>
      </c>
      <c r="G24">
        <v>52</v>
      </c>
      <c r="H24">
        <f>G24/F24*100</f>
        <v>31.901840490797547</v>
      </c>
      <c r="I24">
        <v>2.27</v>
      </c>
      <c r="J24">
        <v>2.34</v>
      </c>
      <c r="K24">
        <v>96</v>
      </c>
      <c r="L24">
        <v>27</v>
      </c>
      <c r="M24">
        <f>L24/K24*100</f>
        <v>28.125</v>
      </c>
      <c r="N24">
        <v>61.22</v>
      </c>
      <c r="O24">
        <v>59.54</v>
      </c>
      <c r="P24">
        <v>130</v>
      </c>
      <c r="Q24">
        <v>37</v>
      </c>
      <c r="R24">
        <f>Q24/P24*100</f>
        <v>28.46153846153846</v>
      </c>
    </row>
    <row r="25" spans="1:18" x14ac:dyDescent="0.25">
      <c r="A25" s="18"/>
      <c r="B25">
        <v>299</v>
      </c>
      <c r="C25">
        <f t="shared" ref="C25:C28" si="19">B25/10</f>
        <v>29.9</v>
      </c>
      <c r="D25">
        <v>1.427</v>
      </c>
      <c r="E25">
        <v>1.419</v>
      </c>
      <c r="F25">
        <v>63</v>
      </c>
      <c r="G25">
        <v>21</v>
      </c>
      <c r="H25">
        <f t="shared" ref="H25:H28" si="20">G25/F25*100</f>
        <v>33.333333333333329</v>
      </c>
      <c r="I25">
        <v>2.12</v>
      </c>
      <c r="J25">
        <v>2.23</v>
      </c>
      <c r="K25">
        <v>83</v>
      </c>
      <c r="L25">
        <v>23</v>
      </c>
      <c r="M25">
        <f t="shared" ref="M25:M26" si="21">L25/K25*100</f>
        <v>27.710843373493976</v>
      </c>
      <c r="N25">
        <v>57.38</v>
      </c>
      <c r="O25">
        <v>54.82</v>
      </c>
      <c r="P25">
        <v>121</v>
      </c>
      <c r="Q25">
        <v>28</v>
      </c>
      <c r="R25">
        <f t="shared" ref="R25:R26" si="22">Q25/P25*100</f>
        <v>23.140495867768596</v>
      </c>
    </row>
    <row r="26" spans="1:18" x14ac:dyDescent="0.25">
      <c r="A26" s="18"/>
      <c r="B26">
        <v>358</v>
      </c>
      <c r="C26">
        <f t="shared" si="19"/>
        <v>35.799999999999997</v>
      </c>
      <c r="D26">
        <v>1.42</v>
      </c>
      <c r="E26">
        <v>1.43</v>
      </c>
      <c r="F26">
        <v>59</v>
      </c>
      <c r="G26">
        <v>30</v>
      </c>
      <c r="H26">
        <f t="shared" si="20"/>
        <v>50.847457627118644</v>
      </c>
      <c r="I26">
        <v>2.15</v>
      </c>
      <c r="J26">
        <v>2.14</v>
      </c>
      <c r="K26">
        <v>103</v>
      </c>
      <c r="L26">
        <v>33</v>
      </c>
      <c r="M26">
        <f t="shared" si="21"/>
        <v>32.038834951456316</v>
      </c>
      <c r="N26">
        <v>57.13</v>
      </c>
      <c r="O26">
        <v>57.03</v>
      </c>
      <c r="P26">
        <v>98</v>
      </c>
      <c r="Q26">
        <v>37</v>
      </c>
      <c r="R26">
        <f t="shared" si="22"/>
        <v>37.755102040816325</v>
      </c>
    </row>
    <row r="27" spans="1:18" x14ac:dyDescent="0.25">
      <c r="A27" s="18"/>
      <c r="B27">
        <v>359</v>
      </c>
      <c r="C27">
        <f t="shared" si="19"/>
        <v>35.9</v>
      </c>
      <c r="D27">
        <v>1.41</v>
      </c>
      <c r="E27">
        <v>1.4179999999999999</v>
      </c>
      <c r="F27">
        <v>47</v>
      </c>
      <c r="G27">
        <v>21</v>
      </c>
      <c r="H27">
        <f t="shared" si="20"/>
        <v>44.680851063829785</v>
      </c>
      <c r="I27">
        <v>2.3199999999999998</v>
      </c>
      <c r="J27">
        <v>2.42</v>
      </c>
      <c r="K27">
        <v>137</v>
      </c>
      <c r="L27">
        <v>51</v>
      </c>
      <c r="M27">
        <f>L27/K27*100</f>
        <v>37.226277372262771</v>
      </c>
      <c r="N27">
        <v>59.64</v>
      </c>
      <c r="O27">
        <v>60.13</v>
      </c>
      <c r="P27">
        <v>113</v>
      </c>
      <c r="Q27">
        <v>38</v>
      </c>
      <c r="R27">
        <f>Q27/P27*100</f>
        <v>33.628318584070797</v>
      </c>
    </row>
    <row r="28" spans="1:18" x14ac:dyDescent="0.25">
      <c r="A28" s="18"/>
      <c r="B28">
        <v>315</v>
      </c>
      <c r="C28">
        <f t="shared" si="19"/>
        <v>31.5</v>
      </c>
      <c r="D28">
        <v>1.4279999999999999</v>
      </c>
      <c r="E28">
        <v>1.4259999999999999</v>
      </c>
      <c r="F28">
        <v>77</v>
      </c>
      <c r="G28">
        <v>25</v>
      </c>
      <c r="H28">
        <f t="shared" si="20"/>
        <v>32.467532467532465</v>
      </c>
      <c r="I28">
        <v>2.27</v>
      </c>
      <c r="J28">
        <v>2.5299999999999998</v>
      </c>
      <c r="K28">
        <v>104</v>
      </c>
      <c r="L28">
        <v>49</v>
      </c>
      <c r="M28">
        <f>L28/K28*100</f>
        <v>47.115384615384613</v>
      </c>
      <c r="N28">
        <v>57.93</v>
      </c>
      <c r="O28">
        <v>58.54</v>
      </c>
      <c r="P28">
        <v>123</v>
      </c>
      <c r="Q28">
        <v>34</v>
      </c>
      <c r="R28">
        <f>Q28/P28*100</f>
        <v>27.64227642276423</v>
      </c>
    </row>
    <row r="29" spans="1:18" x14ac:dyDescent="0.25">
      <c r="C29">
        <f t="shared" ref="C29" si="23">AVERAGE(C24:C28)</f>
        <v>32.04</v>
      </c>
      <c r="H29">
        <f t="shared" ref="H29" si="24">AVERAGE(H24:H28)</f>
        <v>38.646202996522348</v>
      </c>
      <c r="M29">
        <f t="shared" ref="M29" si="25">AVERAGE(M24:M28)</f>
        <v>34.443268062519529</v>
      </c>
      <c r="R29">
        <f>AVERAGE(R24:R28)</f>
        <v>30.125546275391685</v>
      </c>
    </row>
    <row r="30" spans="1:18" x14ac:dyDescent="0.25">
      <c r="K30" t="s">
        <v>132</v>
      </c>
    </row>
    <row r="31" spans="1:18" x14ac:dyDescent="0.25">
      <c r="A31" s="18" t="s">
        <v>33</v>
      </c>
      <c r="B31">
        <v>149</v>
      </c>
      <c r="C31">
        <f>B31/10</f>
        <v>14.9</v>
      </c>
      <c r="D31">
        <v>1.389</v>
      </c>
      <c r="E31">
        <v>1.393</v>
      </c>
      <c r="F31">
        <v>21</v>
      </c>
      <c r="G31">
        <v>3</v>
      </c>
      <c r="H31">
        <f>G31/F31*100</f>
        <v>14.285714285714285</v>
      </c>
      <c r="I31">
        <v>3.6</v>
      </c>
      <c r="J31">
        <v>3.7</v>
      </c>
      <c r="K31">
        <v>125</v>
      </c>
      <c r="L31">
        <v>22</v>
      </c>
      <c r="M31">
        <f>L31/K31*100</f>
        <v>17.599999999999998</v>
      </c>
      <c r="N31">
        <v>51.77</v>
      </c>
      <c r="O31">
        <v>47.8</v>
      </c>
      <c r="P31">
        <v>92</v>
      </c>
      <c r="Q31">
        <v>7</v>
      </c>
      <c r="R31">
        <f>Q31/P31*100</f>
        <v>7.608695652173914</v>
      </c>
    </row>
    <row r="32" spans="1:18" x14ac:dyDescent="0.25">
      <c r="A32" s="18"/>
      <c r="B32">
        <v>128</v>
      </c>
      <c r="C32">
        <f t="shared" ref="C32:C35" si="26">B32/10</f>
        <v>12.8</v>
      </c>
      <c r="D32">
        <v>1.395</v>
      </c>
      <c r="E32">
        <v>1.389</v>
      </c>
      <c r="F32">
        <v>29</v>
      </c>
      <c r="G32">
        <v>5</v>
      </c>
      <c r="H32">
        <f t="shared" ref="H32:H35" si="27">G32/F32*100</f>
        <v>17.241379310344829</v>
      </c>
      <c r="I32">
        <v>3.78</v>
      </c>
      <c r="J32">
        <v>3.33</v>
      </c>
      <c r="K32">
        <v>93</v>
      </c>
      <c r="L32">
        <v>5</v>
      </c>
      <c r="M32">
        <f t="shared" ref="M32:M33" si="28">L32/K32*100</f>
        <v>5.376344086021505</v>
      </c>
      <c r="N32">
        <v>51.95</v>
      </c>
      <c r="O32">
        <v>52.17</v>
      </c>
      <c r="P32">
        <v>92</v>
      </c>
      <c r="Q32">
        <v>7</v>
      </c>
      <c r="R32">
        <f t="shared" ref="R32:R33" si="29">Q32/P32*100</f>
        <v>7.608695652173914</v>
      </c>
    </row>
    <row r="33" spans="1:18" x14ac:dyDescent="0.25">
      <c r="A33" s="18"/>
      <c r="B33">
        <v>162</v>
      </c>
      <c r="C33">
        <f t="shared" si="26"/>
        <v>16.2</v>
      </c>
      <c r="D33">
        <v>1.3919999999999999</v>
      </c>
      <c r="E33">
        <v>1.3919999999999999</v>
      </c>
      <c r="F33">
        <v>26</v>
      </c>
      <c r="G33">
        <v>5</v>
      </c>
      <c r="H33">
        <f t="shared" si="27"/>
        <v>19.230769230769234</v>
      </c>
      <c r="I33">
        <v>3.39</v>
      </c>
      <c r="J33">
        <v>3.1</v>
      </c>
      <c r="K33">
        <v>43</v>
      </c>
      <c r="L33">
        <v>2</v>
      </c>
      <c r="M33">
        <f t="shared" si="28"/>
        <v>4.6511627906976747</v>
      </c>
      <c r="N33">
        <v>54.13</v>
      </c>
      <c r="O33">
        <v>55.48</v>
      </c>
      <c r="P33">
        <v>96</v>
      </c>
      <c r="Q33">
        <v>19</v>
      </c>
      <c r="R33">
        <f t="shared" si="29"/>
        <v>19.791666666666664</v>
      </c>
    </row>
    <row r="34" spans="1:18" x14ac:dyDescent="0.25">
      <c r="A34" s="18"/>
      <c r="B34">
        <v>183</v>
      </c>
      <c r="C34">
        <f t="shared" si="26"/>
        <v>18.3</v>
      </c>
      <c r="D34">
        <v>1.39</v>
      </c>
      <c r="E34">
        <v>1.393</v>
      </c>
      <c r="F34">
        <v>39</v>
      </c>
      <c r="G34">
        <v>12</v>
      </c>
      <c r="H34">
        <f t="shared" si="27"/>
        <v>30.76923076923077</v>
      </c>
      <c r="I34">
        <v>3.44</v>
      </c>
      <c r="J34">
        <v>3.12</v>
      </c>
      <c r="K34">
        <v>57</v>
      </c>
      <c r="L34">
        <v>5</v>
      </c>
      <c r="M34">
        <f>L34/K34*100</f>
        <v>8.7719298245614024</v>
      </c>
      <c r="N34">
        <v>51.15</v>
      </c>
      <c r="O34">
        <v>50.5</v>
      </c>
      <c r="P34">
        <v>87</v>
      </c>
      <c r="Q34">
        <v>15</v>
      </c>
      <c r="R34">
        <f>Q34/P34*100</f>
        <v>17.241379310344829</v>
      </c>
    </row>
    <row r="35" spans="1:18" x14ac:dyDescent="0.25">
      <c r="A35" s="18"/>
      <c r="B35">
        <v>155</v>
      </c>
      <c r="C35">
        <f t="shared" si="26"/>
        <v>15.5</v>
      </c>
      <c r="D35">
        <v>1.387</v>
      </c>
      <c r="E35">
        <v>1.3839999999999999</v>
      </c>
      <c r="F35">
        <v>33</v>
      </c>
      <c r="G35">
        <v>4</v>
      </c>
      <c r="H35">
        <f t="shared" si="27"/>
        <v>12.121212121212121</v>
      </c>
      <c r="I35">
        <v>4</v>
      </c>
      <c r="J35">
        <v>3.5</v>
      </c>
      <c r="K35">
        <v>104</v>
      </c>
      <c r="L35">
        <v>11</v>
      </c>
      <c r="M35">
        <f>L35/K35*100</f>
        <v>10.576923076923077</v>
      </c>
      <c r="N35">
        <v>52.39</v>
      </c>
      <c r="O35">
        <v>49.01</v>
      </c>
      <c r="P35">
        <v>90</v>
      </c>
      <c r="Q35">
        <v>7</v>
      </c>
      <c r="R35">
        <f>Q35/P35*100</f>
        <v>7.7777777777777777</v>
      </c>
    </row>
    <row r="36" spans="1:18" x14ac:dyDescent="0.25">
      <c r="C36">
        <f t="shared" ref="C36" si="30">AVERAGE(C31:C35)</f>
        <v>15.540000000000001</v>
      </c>
      <c r="H36">
        <f t="shared" ref="H36" si="31">AVERAGE(H31:H35)</f>
        <v>18.729661143454248</v>
      </c>
      <c r="M36">
        <f t="shared" ref="M36" si="32">AVERAGE(M31:M35)</f>
        <v>9.395271955640732</v>
      </c>
      <c r="R36">
        <f>AVERAGE(R31:R35)</f>
        <v>12.00564301182742</v>
      </c>
    </row>
    <row r="37" spans="1:18" x14ac:dyDescent="0.25">
      <c r="K37" t="s">
        <v>134</v>
      </c>
    </row>
    <row r="38" spans="1:18" x14ac:dyDescent="0.25">
      <c r="A38" s="18" t="s">
        <v>34</v>
      </c>
      <c r="B38">
        <v>259</v>
      </c>
      <c r="C38">
        <f>B38/10</f>
        <v>25.9</v>
      </c>
      <c r="D38">
        <v>1.49</v>
      </c>
      <c r="E38">
        <v>1.51</v>
      </c>
      <c r="F38">
        <v>137</v>
      </c>
      <c r="G38">
        <v>51</v>
      </c>
      <c r="H38">
        <f>G38/F38*100</f>
        <v>37.226277372262771</v>
      </c>
      <c r="I38">
        <v>2.37</v>
      </c>
      <c r="J38">
        <v>1.95</v>
      </c>
      <c r="K38">
        <v>135</v>
      </c>
      <c r="L38">
        <v>20</v>
      </c>
      <c r="M38">
        <f>L38/K38*100</f>
        <v>14.814814814814813</v>
      </c>
      <c r="N38">
        <v>58.12</v>
      </c>
      <c r="O38">
        <v>60.71</v>
      </c>
      <c r="P38">
        <v>115</v>
      </c>
      <c r="Q38">
        <v>33</v>
      </c>
      <c r="R38">
        <f>Q38/P38*100</f>
        <v>28.695652173913043</v>
      </c>
    </row>
    <row r="39" spans="1:18" x14ac:dyDescent="0.25">
      <c r="A39" s="18"/>
      <c r="B39">
        <v>212</v>
      </c>
      <c r="C39">
        <f t="shared" ref="C39:C42" si="33">B39/10</f>
        <v>21.2</v>
      </c>
      <c r="D39">
        <v>1.4890000000000001</v>
      </c>
      <c r="E39">
        <v>1.5</v>
      </c>
      <c r="F39">
        <v>129</v>
      </c>
      <c r="G39">
        <v>32</v>
      </c>
      <c r="H39">
        <f t="shared" ref="H39:H42" si="34">G39/F39*100</f>
        <v>24.806201550387598</v>
      </c>
      <c r="I39">
        <v>2.27</v>
      </c>
      <c r="J39">
        <v>1.9</v>
      </c>
      <c r="K39">
        <v>124</v>
      </c>
      <c r="L39">
        <v>16</v>
      </c>
      <c r="M39">
        <f t="shared" ref="M39:M40" si="35">L39/K39*100</f>
        <v>12.903225806451612</v>
      </c>
      <c r="N39">
        <v>62.01</v>
      </c>
      <c r="O39">
        <v>61.46</v>
      </c>
      <c r="P39">
        <v>150</v>
      </c>
      <c r="Q39">
        <v>28</v>
      </c>
      <c r="R39">
        <f t="shared" ref="R39:R40" si="36">Q39/P39*100</f>
        <v>18.666666666666668</v>
      </c>
    </row>
    <row r="40" spans="1:18" x14ac:dyDescent="0.25">
      <c r="A40" s="18"/>
      <c r="B40">
        <v>252</v>
      </c>
      <c r="C40">
        <f t="shared" si="33"/>
        <v>25.2</v>
      </c>
      <c r="D40">
        <v>1.496</v>
      </c>
      <c r="E40">
        <v>1.512</v>
      </c>
      <c r="F40">
        <v>159</v>
      </c>
      <c r="G40">
        <v>54</v>
      </c>
      <c r="H40">
        <f t="shared" si="34"/>
        <v>33.962264150943398</v>
      </c>
      <c r="I40">
        <v>2.23</v>
      </c>
      <c r="J40">
        <v>1.89</v>
      </c>
      <c r="K40">
        <v>117</v>
      </c>
      <c r="L40">
        <v>20</v>
      </c>
      <c r="M40">
        <f t="shared" si="35"/>
        <v>17.094017094017094</v>
      </c>
      <c r="N40">
        <v>58.91</v>
      </c>
      <c r="O40">
        <v>59.35</v>
      </c>
      <c r="P40">
        <v>111</v>
      </c>
      <c r="Q40">
        <v>35</v>
      </c>
      <c r="R40">
        <f t="shared" si="36"/>
        <v>31.531531531531531</v>
      </c>
    </row>
    <row r="41" spans="1:18" x14ac:dyDescent="0.25">
      <c r="A41" s="18"/>
      <c r="B41">
        <v>212</v>
      </c>
      <c r="C41">
        <f t="shared" si="33"/>
        <v>21.2</v>
      </c>
      <c r="D41">
        <v>1.4870000000000001</v>
      </c>
      <c r="E41">
        <v>1.5</v>
      </c>
      <c r="F41">
        <v>127</v>
      </c>
      <c r="G41">
        <v>34</v>
      </c>
      <c r="H41">
        <f t="shared" si="34"/>
        <v>26.771653543307089</v>
      </c>
      <c r="I41">
        <v>2.2000000000000002</v>
      </c>
      <c r="J41">
        <v>1.63</v>
      </c>
      <c r="K41">
        <v>88</v>
      </c>
      <c r="L41">
        <v>10</v>
      </c>
      <c r="M41">
        <f>L41/K41*100</f>
        <v>11.363636363636363</v>
      </c>
      <c r="N41">
        <v>61.68</v>
      </c>
      <c r="O41">
        <v>64.42</v>
      </c>
      <c r="P41">
        <v>151</v>
      </c>
      <c r="Q41">
        <v>36</v>
      </c>
      <c r="R41">
        <f>Q41/P41*100</f>
        <v>23.841059602649008</v>
      </c>
    </row>
    <row r="42" spans="1:18" x14ac:dyDescent="0.25">
      <c r="A42" s="18"/>
      <c r="B42">
        <v>220</v>
      </c>
      <c r="C42">
        <f t="shared" si="33"/>
        <v>22</v>
      </c>
      <c r="D42">
        <v>1.4890000000000001</v>
      </c>
      <c r="E42">
        <v>1.496</v>
      </c>
      <c r="F42">
        <v>122</v>
      </c>
      <c r="G42">
        <v>32</v>
      </c>
      <c r="H42">
        <f t="shared" si="34"/>
        <v>26.229508196721312</v>
      </c>
      <c r="I42">
        <v>2.38</v>
      </c>
      <c r="J42">
        <v>2.1800000000000002</v>
      </c>
      <c r="K42">
        <v>128</v>
      </c>
      <c r="L42">
        <v>28</v>
      </c>
      <c r="M42">
        <f>L42/K42*100</f>
        <v>21.875</v>
      </c>
      <c r="N42">
        <v>60.26</v>
      </c>
      <c r="O42">
        <v>60</v>
      </c>
      <c r="P42">
        <v>134</v>
      </c>
      <c r="Q42">
        <v>33</v>
      </c>
      <c r="R42">
        <f>Q42/P42*100</f>
        <v>24.626865671641792</v>
      </c>
    </row>
    <row r="43" spans="1:18" x14ac:dyDescent="0.25">
      <c r="C43">
        <f t="shared" ref="C43" si="37">AVERAGE(C38:C42)</f>
        <v>23.1</v>
      </c>
      <c r="H43">
        <f t="shared" ref="H43" si="38">AVERAGE(H38:H42)</f>
        <v>29.799180962724439</v>
      </c>
      <c r="M43">
        <f t="shared" ref="M43" si="39">AVERAGE(M38:M42)</f>
        <v>15.610138815783975</v>
      </c>
      <c r="R43">
        <f>AVERAGE(R38:R42)</f>
        <v>25.472355129280409</v>
      </c>
    </row>
    <row r="44" spans="1:18" x14ac:dyDescent="0.25">
      <c r="K44" t="s">
        <v>132</v>
      </c>
    </row>
    <row r="45" spans="1:18" x14ac:dyDescent="0.25">
      <c r="A45" s="18" t="s">
        <v>2</v>
      </c>
      <c r="B45">
        <v>235</v>
      </c>
      <c r="C45">
        <f>B45/10</f>
        <v>23.5</v>
      </c>
      <c r="D45">
        <v>1.4970000000000001</v>
      </c>
      <c r="E45">
        <v>1.5</v>
      </c>
      <c r="F45">
        <v>159</v>
      </c>
      <c r="G45">
        <v>37</v>
      </c>
      <c r="H45">
        <f>G45/F45*100</f>
        <v>23.270440251572328</v>
      </c>
      <c r="I45">
        <v>5.1100000000000003</v>
      </c>
      <c r="J45">
        <v>5.29</v>
      </c>
      <c r="K45">
        <v>146</v>
      </c>
      <c r="L45">
        <v>28</v>
      </c>
      <c r="M45">
        <f>L45/K45*100</f>
        <v>19.17808219178082</v>
      </c>
      <c r="N45">
        <v>53.15</v>
      </c>
      <c r="O45">
        <v>47.26</v>
      </c>
      <c r="P45">
        <v>95</v>
      </c>
      <c r="Q45">
        <v>20</v>
      </c>
      <c r="R45">
        <f>Q45/P45*100</f>
        <v>21.052631578947366</v>
      </c>
    </row>
    <row r="46" spans="1:18" x14ac:dyDescent="0.25">
      <c r="A46" s="18"/>
      <c r="B46">
        <v>198</v>
      </c>
      <c r="C46">
        <f t="shared" ref="C46:C49" si="40">B46/10</f>
        <v>19.8</v>
      </c>
      <c r="D46">
        <v>1.496</v>
      </c>
      <c r="E46">
        <v>1.486</v>
      </c>
      <c r="F46">
        <v>166</v>
      </c>
      <c r="G46">
        <v>28</v>
      </c>
      <c r="H46">
        <f t="shared" ref="H46:H49" si="41">G46/F46*100</f>
        <v>16.867469879518072</v>
      </c>
      <c r="I46">
        <v>5.14</v>
      </c>
      <c r="J46">
        <v>5.42</v>
      </c>
      <c r="K46">
        <v>148</v>
      </c>
      <c r="L46">
        <v>35</v>
      </c>
      <c r="M46">
        <f t="shared" ref="M46:M47" si="42">L46/K46*100</f>
        <v>23.648648648648649</v>
      </c>
      <c r="N46">
        <v>54.11</v>
      </c>
      <c r="O46">
        <v>44.9</v>
      </c>
      <c r="P46">
        <v>102</v>
      </c>
      <c r="Q46">
        <v>11</v>
      </c>
      <c r="R46">
        <f t="shared" ref="R46:R47" si="43">Q46/P46*100</f>
        <v>10.784313725490197</v>
      </c>
    </row>
    <row r="47" spans="1:18" x14ac:dyDescent="0.25">
      <c r="A47" s="18"/>
      <c r="B47">
        <v>223</v>
      </c>
      <c r="C47">
        <f t="shared" si="40"/>
        <v>22.3</v>
      </c>
      <c r="D47">
        <v>1.5</v>
      </c>
      <c r="E47">
        <v>1.4930000000000001</v>
      </c>
      <c r="F47">
        <v>186</v>
      </c>
      <c r="G47">
        <v>35</v>
      </c>
      <c r="H47">
        <f t="shared" si="41"/>
        <v>18.817204301075268</v>
      </c>
      <c r="I47">
        <v>5.42</v>
      </c>
      <c r="J47">
        <v>5.61</v>
      </c>
      <c r="K47">
        <v>197</v>
      </c>
      <c r="L47">
        <v>48</v>
      </c>
      <c r="M47">
        <f t="shared" si="42"/>
        <v>24.36548223350254</v>
      </c>
      <c r="N47">
        <v>53.9</v>
      </c>
      <c r="O47">
        <v>45.64</v>
      </c>
      <c r="P47">
        <v>87</v>
      </c>
      <c r="Q47">
        <v>10</v>
      </c>
      <c r="R47">
        <f t="shared" si="43"/>
        <v>11.494252873563218</v>
      </c>
    </row>
    <row r="48" spans="1:18" x14ac:dyDescent="0.25">
      <c r="A48" s="18"/>
      <c r="B48">
        <v>200</v>
      </c>
      <c r="C48">
        <f t="shared" si="40"/>
        <v>20</v>
      </c>
      <c r="D48">
        <v>1.4950000000000001</v>
      </c>
      <c r="E48">
        <v>1.4890000000000001</v>
      </c>
      <c r="F48">
        <v>168</v>
      </c>
      <c r="G48">
        <v>38</v>
      </c>
      <c r="H48">
        <f t="shared" si="41"/>
        <v>22.61904761904762</v>
      </c>
      <c r="I48">
        <v>5.2</v>
      </c>
      <c r="J48">
        <v>5.83</v>
      </c>
      <c r="K48">
        <v>179</v>
      </c>
      <c r="L48">
        <v>44</v>
      </c>
      <c r="M48">
        <f>L48/K48*100</f>
        <v>24.581005586592177</v>
      </c>
      <c r="N48">
        <v>52.1</v>
      </c>
      <c r="O48">
        <v>49.86</v>
      </c>
      <c r="P48">
        <v>104</v>
      </c>
      <c r="Q48">
        <v>24</v>
      </c>
      <c r="R48">
        <f>Q48/P48*100</f>
        <v>23.076923076923077</v>
      </c>
    </row>
    <row r="49" spans="1:18" x14ac:dyDescent="0.25">
      <c r="A49" s="18"/>
      <c r="B49">
        <v>199</v>
      </c>
      <c r="C49">
        <f t="shared" si="40"/>
        <v>19.899999999999999</v>
      </c>
      <c r="D49">
        <v>1.5</v>
      </c>
      <c r="E49">
        <v>1.5</v>
      </c>
      <c r="F49">
        <v>175</v>
      </c>
      <c r="G49">
        <v>30</v>
      </c>
      <c r="H49">
        <f t="shared" si="41"/>
        <v>17.142857142857142</v>
      </c>
      <c r="I49">
        <v>5.1100000000000003</v>
      </c>
      <c r="J49">
        <v>5.2</v>
      </c>
      <c r="K49">
        <v>159</v>
      </c>
      <c r="L49">
        <v>25</v>
      </c>
      <c r="M49">
        <f>L49/K49*100</f>
        <v>15.723270440251572</v>
      </c>
      <c r="N49">
        <v>53.63</v>
      </c>
      <c r="O49">
        <v>44.86</v>
      </c>
      <c r="P49">
        <v>87</v>
      </c>
      <c r="Q49">
        <v>17</v>
      </c>
      <c r="R49">
        <f>Q49/P49*100</f>
        <v>19.540229885057471</v>
      </c>
    </row>
    <row r="50" spans="1:18" x14ac:dyDescent="0.25">
      <c r="C50">
        <f t="shared" ref="C50" si="44">AVERAGE(C45:C49)</f>
        <v>21.1</v>
      </c>
      <c r="H50">
        <f t="shared" ref="H50" si="45">AVERAGE(H45:H49)</f>
        <v>19.743403838814086</v>
      </c>
      <c r="M50">
        <f t="shared" ref="M50" si="46">AVERAGE(M45:M49)</f>
        <v>21.499297820155149</v>
      </c>
      <c r="R50">
        <f>AVERAGE(R45:R49)</f>
        <v>17.189670227996267</v>
      </c>
    </row>
    <row r="51" spans="1:18" x14ac:dyDescent="0.25">
      <c r="K51" t="s">
        <v>134</v>
      </c>
    </row>
    <row r="52" spans="1:18" x14ac:dyDescent="0.25">
      <c r="A52" s="18" t="s">
        <v>3</v>
      </c>
      <c r="B52">
        <v>770</v>
      </c>
      <c r="C52">
        <f>B52/10</f>
        <v>77</v>
      </c>
      <c r="D52">
        <v>1.55</v>
      </c>
      <c r="E52">
        <v>1.554</v>
      </c>
      <c r="F52">
        <v>303</v>
      </c>
      <c r="G52">
        <v>234</v>
      </c>
      <c r="H52">
        <f>G52/F52*100</f>
        <v>77.227722772277232</v>
      </c>
      <c r="I52">
        <v>2.58</v>
      </c>
      <c r="J52">
        <v>2.76</v>
      </c>
      <c r="K52">
        <v>261</v>
      </c>
      <c r="L52">
        <v>226</v>
      </c>
      <c r="M52">
        <f>L52/K52*100</f>
        <v>86.59003831417624</v>
      </c>
      <c r="N52">
        <v>57.85</v>
      </c>
      <c r="O52">
        <v>57.79</v>
      </c>
      <c r="P52">
        <v>107</v>
      </c>
      <c r="Q52">
        <v>77</v>
      </c>
      <c r="R52">
        <f>Q52/P52*100</f>
        <v>71.962616822429908</v>
      </c>
    </row>
    <row r="53" spans="1:18" x14ac:dyDescent="0.25">
      <c r="A53" s="18"/>
      <c r="B53">
        <v>778</v>
      </c>
      <c r="C53">
        <f t="shared" ref="C53:C56" si="47">B53/10</f>
        <v>77.8</v>
      </c>
      <c r="D53">
        <v>1.54</v>
      </c>
      <c r="E53">
        <v>1.54</v>
      </c>
      <c r="F53">
        <v>258</v>
      </c>
      <c r="G53">
        <v>210</v>
      </c>
      <c r="H53">
        <f t="shared" ref="H53:H56" si="48">G53/F53*100</f>
        <v>81.395348837209298</v>
      </c>
      <c r="I53">
        <v>2.74</v>
      </c>
      <c r="J53">
        <v>2.9</v>
      </c>
      <c r="K53">
        <v>274</v>
      </c>
      <c r="L53">
        <v>240</v>
      </c>
      <c r="M53">
        <f t="shared" ref="M53:M54" si="49">L53/K53*100</f>
        <v>87.591240875912419</v>
      </c>
      <c r="N53">
        <v>52.93</v>
      </c>
      <c r="O53">
        <v>53.03</v>
      </c>
      <c r="P53">
        <v>70</v>
      </c>
      <c r="Q53">
        <v>56</v>
      </c>
      <c r="R53">
        <f t="shared" ref="R53:R54" si="50">Q53/P53*100</f>
        <v>80</v>
      </c>
    </row>
    <row r="54" spans="1:18" x14ac:dyDescent="0.25">
      <c r="A54" s="18"/>
      <c r="B54">
        <v>707</v>
      </c>
      <c r="C54">
        <f t="shared" si="47"/>
        <v>70.7</v>
      </c>
      <c r="D54">
        <v>1.52</v>
      </c>
      <c r="E54">
        <v>1.5169999999999999</v>
      </c>
      <c r="F54">
        <v>219</v>
      </c>
      <c r="G54">
        <v>153</v>
      </c>
      <c r="H54">
        <f t="shared" si="48"/>
        <v>69.863013698630141</v>
      </c>
      <c r="I54">
        <v>2.97</v>
      </c>
      <c r="J54">
        <v>3.16</v>
      </c>
      <c r="K54">
        <v>298</v>
      </c>
      <c r="L54">
        <v>239</v>
      </c>
      <c r="M54">
        <f t="shared" si="49"/>
        <v>80.201342281879192</v>
      </c>
      <c r="N54">
        <v>53.95</v>
      </c>
      <c r="O54">
        <v>55.41</v>
      </c>
      <c r="P54">
        <v>102</v>
      </c>
      <c r="Q54">
        <v>79</v>
      </c>
      <c r="R54">
        <f t="shared" si="50"/>
        <v>77.450980392156865</v>
      </c>
    </row>
    <row r="55" spans="1:18" x14ac:dyDescent="0.25">
      <c r="A55" s="18"/>
      <c r="B55">
        <v>761</v>
      </c>
      <c r="C55">
        <f t="shared" si="47"/>
        <v>76.099999999999994</v>
      </c>
      <c r="D55">
        <v>1.54</v>
      </c>
      <c r="E55">
        <v>1.5389999999999999</v>
      </c>
      <c r="F55">
        <v>278</v>
      </c>
      <c r="G55">
        <v>209</v>
      </c>
      <c r="H55">
        <f t="shared" si="48"/>
        <v>75.17985611510791</v>
      </c>
      <c r="I55">
        <v>2.23</v>
      </c>
      <c r="J55">
        <v>2.33</v>
      </c>
      <c r="K55">
        <v>200</v>
      </c>
      <c r="L55">
        <v>166</v>
      </c>
      <c r="M55">
        <f>L55/K55*100</f>
        <v>83</v>
      </c>
      <c r="N55">
        <v>54.44</v>
      </c>
      <c r="O55">
        <v>54.73</v>
      </c>
      <c r="P55">
        <v>84</v>
      </c>
      <c r="Q55">
        <v>65</v>
      </c>
      <c r="R55">
        <f>Q55/P55*100</f>
        <v>77.38095238095238</v>
      </c>
    </row>
    <row r="56" spans="1:18" x14ac:dyDescent="0.25">
      <c r="A56" s="18"/>
      <c r="B56">
        <v>759</v>
      </c>
      <c r="C56">
        <f t="shared" si="47"/>
        <v>75.900000000000006</v>
      </c>
      <c r="D56">
        <v>1.53</v>
      </c>
      <c r="E56">
        <v>1.5369999999999999</v>
      </c>
      <c r="F56">
        <v>262</v>
      </c>
      <c r="G56">
        <v>217</v>
      </c>
      <c r="H56">
        <f t="shared" si="48"/>
        <v>82.824427480916029</v>
      </c>
      <c r="I56">
        <v>2.92</v>
      </c>
      <c r="J56">
        <v>2.99</v>
      </c>
      <c r="K56">
        <v>281</v>
      </c>
      <c r="L56">
        <v>224</v>
      </c>
      <c r="M56">
        <f>L56/K56*100</f>
        <v>79.715302491103202</v>
      </c>
      <c r="N56">
        <v>51.78</v>
      </c>
      <c r="O56">
        <v>49.95</v>
      </c>
      <c r="P56">
        <v>86</v>
      </c>
      <c r="Q56">
        <v>63</v>
      </c>
      <c r="R56">
        <f>Q56/P56*100</f>
        <v>73.255813953488371</v>
      </c>
    </row>
    <row r="57" spans="1:18" x14ac:dyDescent="0.25">
      <c r="C57">
        <f t="shared" ref="C57" si="51">AVERAGE(C52:C56)</f>
        <v>75.5</v>
      </c>
      <c r="H57">
        <f t="shared" ref="H57" si="52">AVERAGE(H52:H56)</f>
        <v>77.298073780828119</v>
      </c>
      <c r="M57">
        <f t="shared" ref="M57" si="53">AVERAGE(M52:M56)</f>
        <v>83.419584792614216</v>
      </c>
      <c r="R57">
        <f>AVERAGE(R52:R56)</f>
        <v>76.010072709805499</v>
      </c>
    </row>
  </sheetData>
  <mergeCells count="8">
    <mergeCell ref="A31:A35"/>
    <mergeCell ref="A38:A42"/>
    <mergeCell ref="A45:A49"/>
    <mergeCell ref="A52:A56"/>
    <mergeCell ref="A3:A7"/>
    <mergeCell ref="A10:A14"/>
    <mergeCell ref="A17:A21"/>
    <mergeCell ref="A24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Test1 &amp; 2 Ticker and timeframe</vt:lpstr>
      <vt:lpstr>Pretest &amp; Posttest</vt:lpstr>
      <vt:lpstr>Combined Pre &amp; Post test</vt:lpstr>
      <vt:lpstr>OOS Training</vt:lpstr>
      <vt:lpstr>Other Markets</vt:lpstr>
      <vt:lpstr>Training Era</vt:lpstr>
      <vt:lpstr>Keep 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Dolati</dc:creator>
  <cp:lastModifiedBy>Mehdi</cp:lastModifiedBy>
  <dcterms:created xsi:type="dcterms:W3CDTF">2023-04-12T15:37:40Z</dcterms:created>
  <dcterms:modified xsi:type="dcterms:W3CDTF">2023-05-28T11:58:36Z</dcterms:modified>
</cp:coreProperties>
</file>