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47" i="9" l="1"/>
  <c r="K3" i="10" l="1"/>
  <c r="F9" i="10" l="1"/>
  <c r="G9" i="10" s="1"/>
  <c r="H9" i="10" s="1"/>
  <c r="F8" i="10" l="1"/>
  <c r="G8" i="10" s="1"/>
  <c r="H8" i="10" s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M33" i="3"/>
  <c r="M19" i="3"/>
  <c r="M17" i="3"/>
  <c r="M23" i="3"/>
  <c r="M11" i="3"/>
  <c r="M31" i="3"/>
  <c r="M15" i="3"/>
  <c r="Q22" i="3" l="1"/>
  <c r="AP4" i="15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<sst xmlns="http://schemas.openxmlformats.org/spreadsheetml/2006/main" count="349" uniqueCount="198">
  <si>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</si>
  <si>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</si>
  <si>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</si>
  <si>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</si>
  <si>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</si>
  <si>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</si>
  <si>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</si>
  <si>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</si>
  <si>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</si>
  <si>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</si>
  <si>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</si>
  <si>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</si>
  <si>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</si>
  <si>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</si>
  <si>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</si>
  <si>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</si>
  <si>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</si>
  <si>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</si>
  <si>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</si>
  <si>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</si>
  <si>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</si>
  <si>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</si>
  <si>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</si>
  <si>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</si>
  <si>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</si>
  <si>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</si>
  <si>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</si>
  <si>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</si>
  <si>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</si>
  <si>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</si>
  <si>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</si>
  <si>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</si>
  <si>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</si>
  <si>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</si>
  <si>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</si>
  <si>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</si>
  <si>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</si>
  <si>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</si>
  <si>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</si>
  <si>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</si>
  <si>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</si>
  <si>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</si>
  <si>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</si>
  <si>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</si>
  <si>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</si>
  <si>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</si>
  <si>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</si>
  <si>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</si>
  <si>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</si>
  <si>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</si>
  <si>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</si>
  <si>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</si>
  <si>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</si>
  <si>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</si>
  <si>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</si>
  <si>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</si>
  <si>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</si>
  <si>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</si>
  <si>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</si>
  <si>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</si>
  <si>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</si>
  <si>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</si>
  <si>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</si>
  <si>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</si>
  <si>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</si>
  <si>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</si>
  <si>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</si>
  <si>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</si>
  <si>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</si>
  <si>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</si>
  <si>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</si>
  <si>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</si>
  <si>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</si>
  <si>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</si>
  <si>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</si>
  <si>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</si>
  <si>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</si>
  <si>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</si>
  <si>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</si>
  <si>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</si>
  <si>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</si>
  <si>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</si>
  <si>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</si>
  <si>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</si>
  <si>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</si>
  <si>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</si>
  <si>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</si>
  <si>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</si>
  <si>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</si>
  <si>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</si>
  <si>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</si>
  <si>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</si>
  <si>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</si>
  <si>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</si>
  <si>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</si>
  <si>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</si>
  <si>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</si>
  <si>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</si>
  <si>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</si>
  <si>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</si>
  <si>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</si>
  <si>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</si>
  <si>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</si>
  <si>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</si>
  <si>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</si>
  <si>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</si>
  <si>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</si>
  <si>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</si>
  <si>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</si>
  <si>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</si>
  <si>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</si>
  <si>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</si>
  <si>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</si>
  <si>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</si>
  <si>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</si>
  <si>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</si>
  <si>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</si>
  <si>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</si>
  <si>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</si>
  <si>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</si>
  <si>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</si>
  <si>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</si>
  <si>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</si>
  <si>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</si>
  <si>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</si>
  <si>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</si>
  <si>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</si>
  <si>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</si>
  <si>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</si>
  <si>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</si>
  <si>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</si>
  <si>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</si>
  <si>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</si>
  <si>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</si>
  <si>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</si>
  <si>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</si>
  <si>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</si>
  <si>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</si>
  <si>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</si>
  <si>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</si>
  <si>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</si>
  <si>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</si>
  <si>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</si>
  <si>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</si>
  <si>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</si>
  <si>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</si>
  <si>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</si>
  <si>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</si>
  <si>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</si>
  <si>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</si>
  <si>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</si>
  <si>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</si>
  <si>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</si>
  <si>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</si>
  <si>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</si>
  <si>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</si>
  <si>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</si>
  <si>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</si>
  <si>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</si>
  <si>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</si>
  <si>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</si>
  <si>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</si>
  <si>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</si>
  <si>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</si>
  <si>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</si>
  <si>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</si>
  <si>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</si>
  <si>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</si>
  <si>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</si>
  <si>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</si>
  <si>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</si>
  <si>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</si>
  <si>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</si>
  <si>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</si>
  <si>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</si>
  <si>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</si>
  <si>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</si>
  <si>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</si>
  <si>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</si>
  <si>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</si>
  <si>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</si>
  <si>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</si>
  <si>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</si>
  <si>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</si>
  <si>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</si>
  <si>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</si>
  <si>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</si>
  <si>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</si>
  <si>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</si>
  <si>
    <t>99/04/01</t>
  </si>
  <si>
    <t>99/04/02</t>
  </si>
  <si>
    <t>99/4/7</t>
  </si>
  <si>
    <t>مبل</t>
  </si>
  <si>
    <t>99/04/07</t>
  </si>
  <si>
    <t>99/04/08</t>
  </si>
  <si>
    <t>99/04/16</t>
  </si>
  <si>
    <t>99/04/22</t>
  </si>
  <si>
    <t>99/04/23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</si>
</sst>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368820"/>
      <color rgb="FF53CF31"/>
      <color rgb="FF7AFC04"/>
      <color rgb="FF00FF00"/>
      <color rgb="FFFAC37A"/>
      <color rgb="FFFF9999"/>
      <color rgb="FF66FF66"/>
      <color rgb="FFCCFFCC"/>
      <color rgb="FFC7C31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651624553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713312"/>
        <c:axId val="-1935712768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0.29236847380550784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710048"/>
        <c:axId val="-1935711136"/>
      </c:lineChart>
      <c:catAx>
        <c:axId val="-19357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2768"/>
        <c:crosses val="autoZero"/>
        <c:auto val="1"/>
        <c:lblAlgn val="ctr"/>
        <c:lblOffset val="100"/>
        <c:noMultiLvlLbl val="0"/>
      </c:catAx>
      <c:valAx>
        <c:axId val="-1935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3312"/>
        <c:crosses val="autoZero"/>
        <c:crossBetween val="between"/>
      </c:valAx>
      <c:valAx>
        <c:axId val="-19357111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0048"/>
        <c:crosses val="max"/>
        <c:crossBetween val="between"/>
      </c:valAx>
      <c:catAx>
        <c:axId val="-1935710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3571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  <c:pt idx="21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  <c:pt idx="21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  <c:pt idx="21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  <c:pt idx="21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1952"/>
        <c:axId val="-1909155216"/>
      </c:stockChart>
      <c:catAx>
        <c:axId val="-19091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5216"/>
        <c:crosses val="autoZero"/>
        <c:auto val="1"/>
        <c:lblAlgn val="ctr"/>
        <c:lblOffset val="100"/>
        <c:noMultiLvlLbl val="0"/>
      </c:catAx>
      <c:valAx>
        <c:axId val="-1909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4672"/>
        <c:axId val="-1909148144"/>
      </c:stockChart>
      <c:catAx>
        <c:axId val="-19091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8144"/>
        <c:crosses val="autoZero"/>
        <c:auto val="1"/>
        <c:lblAlgn val="ctr"/>
        <c:lblOffset val="100"/>
        <c:noMultiLvlLbl val="0"/>
      </c:catAx>
      <c:valAx>
        <c:axId val="-1909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9024"/>
        <c:axId val="-1909147600"/>
      </c:stockChart>
      <c:catAx>
        <c:axId val="-19091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7600"/>
        <c:crosses val="autoZero"/>
        <c:auto val="1"/>
        <c:lblAlgn val="ctr"/>
        <c:lblOffset val="100"/>
        <c:noMultiLvlLbl val="0"/>
      </c:catAx>
      <c:valAx>
        <c:axId val="-1909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3584"/>
        <c:axId val="-1909158480"/>
      </c:stockChart>
      <c:catAx>
        <c:axId val="-190915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8480"/>
        <c:crosses val="autoZero"/>
        <c:auto val="1"/>
        <c:lblAlgn val="ctr"/>
        <c:lblOffset val="100"/>
        <c:noMultiLvlLbl val="0"/>
      </c:catAx>
      <c:valAx>
        <c:axId val="-1909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2427586655762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2716469458</c:v>
                </c:pt>
                <c:pt idx="59">
                  <c:v>2696469458</c:v>
                </c:pt>
                <c:pt idx="60">
                  <c:v>2699469458</c:v>
                </c:pt>
                <c:pt idx="61">
                  <c:v>2791469458</c:v>
                </c:pt>
                <c:pt idx="62">
                  <c:v>2822469458</c:v>
                </c:pt>
                <c:pt idx="63">
                  <c:v>2792872458</c:v>
                </c:pt>
                <c:pt idx="64">
                  <c:v>2792872458</c:v>
                </c:pt>
                <c:pt idx="65">
                  <c:v>2792872458</c:v>
                </c:pt>
                <c:pt idx="66">
                  <c:v>2792872458</c:v>
                </c:pt>
                <c:pt idx="67">
                  <c:v>2792872458</c:v>
                </c:pt>
                <c:pt idx="68">
                  <c:v>2792872458</c:v>
                </c:pt>
                <c:pt idx="69">
                  <c:v>2792872458</c:v>
                </c:pt>
                <c:pt idx="70">
                  <c:v>2792872458</c:v>
                </c:pt>
                <c:pt idx="71">
                  <c:v>2792872458</c:v>
                </c:pt>
                <c:pt idx="72">
                  <c:v>2792872458</c:v>
                </c:pt>
                <c:pt idx="73">
                  <c:v>2792872458</c:v>
                </c:pt>
                <c:pt idx="74">
                  <c:v>2792872458</c:v>
                </c:pt>
                <c:pt idx="75">
                  <c:v>2792872458</c:v>
                </c:pt>
                <c:pt idx="76">
                  <c:v>2792872458</c:v>
                </c:pt>
                <c:pt idx="77">
                  <c:v>2792872458</c:v>
                </c:pt>
                <c:pt idx="78">
                  <c:v>2792872458</c:v>
                </c:pt>
                <c:pt idx="79">
                  <c:v>2792872458</c:v>
                </c:pt>
                <c:pt idx="80">
                  <c:v>2792872458</c:v>
                </c:pt>
                <c:pt idx="81">
                  <c:v>2792872458</c:v>
                </c:pt>
                <c:pt idx="82">
                  <c:v>2792872458</c:v>
                </c:pt>
                <c:pt idx="83">
                  <c:v>2792872458</c:v>
                </c:pt>
                <c:pt idx="84">
                  <c:v>2792872458</c:v>
                </c:pt>
                <c:pt idx="85">
                  <c:v>2792872458</c:v>
                </c:pt>
                <c:pt idx="86">
                  <c:v>2792872458</c:v>
                </c:pt>
                <c:pt idx="87">
                  <c:v>2792872458</c:v>
                </c:pt>
                <c:pt idx="88">
                  <c:v>2792872458</c:v>
                </c:pt>
                <c:pt idx="89">
                  <c:v>2792872458</c:v>
                </c:pt>
                <c:pt idx="90">
                  <c:v>2792872458</c:v>
                </c:pt>
                <c:pt idx="91">
                  <c:v>2792872458</c:v>
                </c:pt>
                <c:pt idx="92">
                  <c:v>2792872458</c:v>
                </c:pt>
                <c:pt idx="93">
                  <c:v>2792872458</c:v>
                </c:pt>
                <c:pt idx="94">
                  <c:v>2792872458</c:v>
                </c:pt>
                <c:pt idx="95">
                  <c:v>2792872458</c:v>
                </c:pt>
                <c:pt idx="96">
                  <c:v>2792872458</c:v>
                </c:pt>
                <c:pt idx="97">
                  <c:v>2792872458</c:v>
                </c:pt>
                <c:pt idx="98">
                  <c:v>2792872458</c:v>
                </c:pt>
                <c:pt idx="99">
                  <c:v>2792872458</c:v>
                </c:pt>
                <c:pt idx="100">
                  <c:v>2792872458</c:v>
                </c:pt>
                <c:pt idx="101">
                  <c:v>2792872458</c:v>
                </c:pt>
                <c:pt idx="102">
                  <c:v>2792872458</c:v>
                </c:pt>
                <c:pt idx="103">
                  <c:v>2792872458</c:v>
                </c:pt>
                <c:pt idx="104">
                  <c:v>2792872458</c:v>
                </c:pt>
                <c:pt idx="105">
                  <c:v>2792872458</c:v>
                </c:pt>
                <c:pt idx="106">
                  <c:v>2792872458</c:v>
                </c:pt>
                <c:pt idx="107">
                  <c:v>2792872458</c:v>
                </c:pt>
                <c:pt idx="108">
                  <c:v>2792872458</c:v>
                </c:pt>
                <c:pt idx="109">
                  <c:v>2792872458</c:v>
                </c:pt>
                <c:pt idx="110">
                  <c:v>2792872458</c:v>
                </c:pt>
                <c:pt idx="111">
                  <c:v>2792872458</c:v>
                </c:pt>
                <c:pt idx="112">
                  <c:v>2792872458</c:v>
                </c:pt>
                <c:pt idx="113">
                  <c:v>2792872458</c:v>
                </c:pt>
                <c:pt idx="114">
                  <c:v>2792872458</c:v>
                </c:pt>
                <c:pt idx="115">
                  <c:v>2792872458</c:v>
                </c:pt>
                <c:pt idx="116">
                  <c:v>2792872458</c:v>
                </c:pt>
                <c:pt idx="117">
                  <c:v>2792872458</c:v>
                </c:pt>
                <c:pt idx="118">
                  <c:v>2792872458</c:v>
                </c:pt>
                <c:pt idx="119">
                  <c:v>2792872458</c:v>
                </c:pt>
                <c:pt idx="120">
                  <c:v>2792872458</c:v>
                </c:pt>
                <c:pt idx="121">
                  <c:v>2792872458</c:v>
                </c:pt>
                <c:pt idx="122">
                  <c:v>2792872458</c:v>
                </c:pt>
                <c:pt idx="123">
                  <c:v>2792872458</c:v>
                </c:pt>
                <c:pt idx="124">
                  <c:v>2792872458</c:v>
                </c:pt>
                <c:pt idx="125">
                  <c:v>2792872458</c:v>
                </c:pt>
                <c:pt idx="126">
                  <c:v>2792872458</c:v>
                </c:pt>
                <c:pt idx="127">
                  <c:v>2792872458</c:v>
                </c:pt>
                <c:pt idx="128">
                  <c:v>2792872458</c:v>
                </c:pt>
                <c:pt idx="129">
                  <c:v>2792872458</c:v>
                </c:pt>
                <c:pt idx="130">
                  <c:v>2792872458</c:v>
                </c:pt>
                <c:pt idx="131">
                  <c:v>2792872458</c:v>
                </c:pt>
                <c:pt idx="132">
                  <c:v>2792872458</c:v>
                </c:pt>
                <c:pt idx="133">
                  <c:v>2792872458</c:v>
                </c:pt>
                <c:pt idx="134">
                  <c:v>2792872458</c:v>
                </c:pt>
                <c:pt idx="135">
                  <c:v>2792872458</c:v>
                </c:pt>
                <c:pt idx="136">
                  <c:v>2792872458</c:v>
                </c:pt>
                <c:pt idx="137">
                  <c:v>2792872458</c:v>
                </c:pt>
                <c:pt idx="138">
                  <c:v>2792872458</c:v>
                </c:pt>
                <c:pt idx="139">
                  <c:v>2792872458</c:v>
                </c:pt>
                <c:pt idx="140">
                  <c:v>2792872458</c:v>
                </c:pt>
                <c:pt idx="141">
                  <c:v>2792872458</c:v>
                </c:pt>
                <c:pt idx="142">
                  <c:v>2792872458</c:v>
                </c:pt>
                <c:pt idx="143">
                  <c:v>2792872458</c:v>
                </c:pt>
                <c:pt idx="144">
                  <c:v>2792872458</c:v>
                </c:pt>
                <c:pt idx="145">
                  <c:v>2792872458</c:v>
                </c:pt>
                <c:pt idx="146">
                  <c:v>2792872458</c:v>
                </c:pt>
                <c:pt idx="147">
                  <c:v>2792872458</c:v>
                </c:pt>
                <c:pt idx="148">
                  <c:v>2792872458</c:v>
                </c:pt>
                <c:pt idx="149">
                  <c:v>2792872458</c:v>
                </c:pt>
                <c:pt idx="150">
                  <c:v>2792872458</c:v>
                </c:pt>
                <c:pt idx="151">
                  <c:v>2792872458</c:v>
                </c:pt>
                <c:pt idx="152">
                  <c:v>2792872458</c:v>
                </c:pt>
                <c:pt idx="153">
                  <c:v>2792872458</c:v>
                </c:pt>
                <c:pt idx="154">
                  <c:v>2792872458</c:v>
                </c:pt>
                <c:pt idx="155">
                  <c:v>2792872458</c:v>
                </c:pt>
                <c:pt idx="156">
                  <c:v>2792872458</c:v>
                </c:pt>
                <c:pt idx="157">
                  <c:v>2792872458</c:v>
                </c:pt>
                <c:pt idx="158">
                  <c:v>2792872458</c:v>
                </c:pt>
                <c:pt idx="159">
                  <c:v>2792872458</c:v>
                </c:pt>
                <c:pt idx="160">
                  <c:v>2792872458</c:v>
                </c:pt>
                <c:pt idx="161">
                  <c:v>2792872458</c:v>
                </c:pt>
                <c:pt idx="162">
                  <c:v>2792872458</c:v>
                </c:pt>
                <c:pt idx="163">
                  <c:v>2792872458</c:v>
                </c:pt>
                <c:pt idx="164">
                  <c:v>2792872458</c:v>
                </c:pt>
                <c:pt idx="165">
                  <c:v>2792872458</c:v>
                </c:pt>
                <c:pt idx="166">
                  <c:v>2792872458</c:v>
                </c:pt>
                <c:pt idx="167">
                  <c:v>2792872458</c:v>
                </c:pt>
                <c:pt idx="168">
                  <c:v>2792872458</c:v>
                </c:pt>
                <c:pt idx="169">
                  <c:v>2792872458</c:v>
                </c:pt>
                <c:pt idx="170">
                  <c:v>2792872458</c:v>
                </c:pt>
                <c:pt idx="171">
                  <c:v>2792872458</c:v>
                </c:pt>
                <c:pt idx="172">
                  <c:v>2792872458</c:v>
                </c:pt>
                <c:pt idx="173">
                  <c:v>2792872458</c:v>
                </c:pt>
                <c:pt idx="174">
                  <c:v>2792872458</c:v>
                </c:pt>
                <c:pt idx="175">
                  <c:v>2792872458</c:v>
                </c:pt>
                <c:pt idx="176">
                  <c:v>2792872458</c:v>
                </c:pt>
                <c:pt idx="177">
                  <c:v>2792872458</c:v>
                </c:pt>
                <c:pt idx="178">
                  <c:v>2792872458</c:v>
                </c:pt>
                <c:pt idx="179">
                  <c:v>2792872458</c:v>
                </c:pt>
                <c:pt idx="180">
                  <c:v>2792872458</c:v>
                </c:pt>
                <c:pt idx="181">
                  <c:v>2792872458</c:v>
                </c:pt>
                <c:pt idx="182">
                  <c:v>2792872458</c:v>
                </c:pt>
                <c:pt idx="183">
                  <c:v>2792872458</c:v>
                </c:pt>
                <c:pt idx="184">
                  <c:v>2792872458</c:v>
                </c:pt>
                <c:pt idx="185">
                  <c:v>2792872458</c:v>
                </c:pt>
                <c:pt idx="186">
                  <c:v>2792872458</c:v>
                </c:pt>
                <c:pt idx="187">
                  <c:v>2792872458</c:v>
                </c:pt>
                <c:pt idx="188">
                  <c:v>2792872458</c:v>
                </c:pt>
                <c:pt idx="189">
                  <c:v>2792872458</c:v>
                </c:pt>
                <c:pt idx="190">
                  <c:v>2792872458</c:v>
                </c:pt>
                <c:pt idx="191">
                  <c:v>2792872458</c:v>
                </c:pt>
                <c:pt idx="192">
                  <c:v>2792872458</c:v>
                </c:pt>
                <c:pt idx="193">
                  <c:v>2792872458</c:v>
                </c:pt>
                <c:pt idx="194">
                  <c:v>2792872458</c:v>
                </c:pt>
                <c:pt idx="195">
                  <c:v>2792872458</c:v>
                </c:pt>
                <c:pt idx="196">
                  <c:v>2792872458</c:v>
                </c:pt>
                <c:pt idx="197">
                  <c:v>2792872458</c:v>
                </c:pt>
                <c:pt idx="198">
                  <c:v>2792872458</c:v>
                </c:pt>
                <c:pt idx="199">
                  <c:v>2792872458</c:v>
                </c:pt>
                <c:pt idx="200">
                  <c:v>2792872458</c:v>
                </c:pt>
                <c:pt idx="201">
                  <c:v>2792872458</c:v>
                </c:pt>
                <c:pt idx="202">
                  <c:v>2792872458</c:v>
                </c:pt>
                <c:pt idx="203">
                  <c:v>2792872458</c:v>
                </c:pt>
                <c:pt idx="204">
                  <c:v>2792872458</c:v>
                </c:pt>
                <c:pt idx="205">
                  <c:v>2792872458</c:v>
                </c:pt>
                <c:pt idx="206">
                  <c:v>2792872458</c:v>
                </c:pt>
                <c:pt idx="207">
                  <c:v>2792872458</c:v>
                </c:pt>
                <c:pt idx="208">
                  <c:v>2792872458</c:v>
                </c:pt>
                <c:pt idx="209">
                  <c:v>2792872458</c:v>
                </c:pt>
                <c:pt idx="210">
                  <c:v>2792872458</c:v>
                </c:pt>
                <c:pt idx="211">
                  <c:v>2792872458</c:v>
                </c:pt>
                <c:pt idx="212">
                  <c:v>2792872458</c:v>
                </c:pt>
                <c:pt idx="213">
                  <c:v>2792872458</c:v>
                </c:pt>
                <c:pt idx="214">
                  <c:v>2792872458</c:v>
                </c:pt>
                <c:pt idx="215">
                  <c:v>2792872458</c:v>
                </c:pt>
                <c:pt idx="216">
                  <c:v>2792872458</c:v>
                </c:pt>
                <c:pt idx="217">
                  <c:v>2792872458</c:v>
                </c:pt>
                <c:pt idx="218">
                  <c:v>2792872458</c:v>
                </c:pt>
                <c:pt idx="219">
                  <c:v>2792872458</c:v>
                </c:pt>
                <c:pt idx="220">
                  <c:v>2792872458</c:v>
                </c:pt>
                <c:pt idx="221">
                  <c:v>2792872458</c:v>
                </c:pt>
                <c:pt idx="222">
                  <c:v>2792872458</c:v>
                </c:pt>
                <c:pt idx="223">
                  <c:v>2792872458</c:v>
                </c:pt>
                <c:pt idx="224">
                  <c:v>2792872458</c:v>
                </c:pt>
                <c:pt idx="225">
                  <c:v>2792872458</c:v>
                </c:pt>
                <c:pt idx="226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2716469458</c:v>
                </c:pt>
                <c:pt idx="58">
                  <c:v>2696469458</c:v>
                </c:pt>
                <c:pt idx="59">
                  <c:v>2699469458</c:v>
                </c:pt>
                <c:pt idx="60">
                  <c:v>2791469458</c:v>
                </c:pt>
                <c:pt idx="61">
                  <c:v>2822469458</c:v>
                </c:pt>
                <c:pt idx="62">
                  <c:v>2792872458</c:v>
                </c:pt>
                <c:pt idx="63">
                  <c:v>2792872458</c:v>
                </c:pt>
                <c:pt idx="64">
                  <c:v>2792872458</c:v>
                </c:pt>
                <c:pt idx="65">
                  <c:v>2792872458</c:v>
                </c:pt>
                <c:pt idx="66">
                  <c:v>2792872458</c:v>
                </c:pt>
                <c:pt idx="67">
                  <c:v>2792872458</c:v>
                </c:pt>
                <c:pt idx="68">
                  <c:v>2792872458</c:v>
                </c:pt>
                <c:pt idx="69">
                  <c:v>2792872458</c:v>
                </c:pt>
                <c:pt idx="70">
                  <c:v>2792872458</c:v>
                </c:pt>
                <c:pt idx="71">
                  <c:v>2792872458</c:v>
                </c:pt>
                <c:pt idx="72">
                  <c:v>2792872458</c:v>
                </c:pt>
                <c:pt idx="73">
                  <c:v>2792872458</c:v>
                </c:pt>
                <c:pt idx="74">
                  <c:v>2792872458</c:v>
                </c:pt>
                <c:pt idx="75">
                  <c:v>2792872458</c:v>
                </c:pt>
                <c:pt idx="76">
                  <c:v>2792872458</c:v>
                </c:pt>
                <c:pt idx="77">
                  <c:v>2792872458</c:v>
                </c:pt>
                <c:pt idx="78">
                  <c:v>2792872458</c:v>
                </c:pt>
                <c:pt idx="79">
                  <c:v>2792872458</c:v>
                </c:pt>
                <c:pt idx="80">
                  <c:v>2792872458</c:v>
                </c:pt>
                <c:pt idx="81">
                  <c:v>2792872458</c:v>
                </c:pt>
                <c:pt idx="82">
                  <c:v>2792872458</c:v>
                </c:pt>
                <c:pt idx="83">
                  <c:v>2792872458</c:v>
                </c:pt>
                <c:pt idx="84">
                  <c:v>2792872458</c:v>
                </c:pt>
                <c:pt idx="85">
                  <c:v>2792872458</c:v>
                </c:pt>
                <c:pt idx="86">
                  <c:v>2792872458</c:v>
                </c:pt>
                <c:pt idx="87">
                  <c:v>2792872458</c:v>
                </c:pt>
                <c:pt idx="88">
                  <c:v>2792872458</c:v>
                </c:pt>
                <c:pt idx="89">
                  <c:v>2792872458</c:v>
                </c:pt>
                <c:pt idx="90">
                  <c:v>2792872458</c:v>
                </c:pt>
                <c:pt idx="91">
                  <c:v>2792872458</c:v>
                </c:pt>
                <c:pt idx="92">
                  <c:v>2792872458</c:v>
                </c:pt>
                <c:pt idx="93">
                  <c:v>2792872458</c:v>
                </c:pt>
                <c:pt idx="94">
                  <c:v>2792872458</c:v>
                </c:pt>
                <c:pt idx="95">
                  <c:v>2792872458</c:v>
                </c:pt>
                <c:pt idx="96">
                  <c:v>2792872458</c:v>
                </c:pt>
                <c:pt idx="97">
                  <c:v>2792872458</c:v>
                </c:pt>
                <c:pt idx="98">
                  <c:v>2792872458</c:v>
                </c:pt>
                <c:pt idx="99">
                  <c:v>2792872458</c:v>
                </c:pt>
                <c:pt idx="100">
                  <c:v>2792872458</c:v>
                </c:pt>
                <c:pt idx="101">
                  <c:v>2792872458</c:v>
                </c:pt>
                <c:pt idx="102">
                  <c:v>2792872458</c:v>
                </c:pt>
                <c:pt idx="103">
                  <c:v>2792872458</c:v>
                </c:pt>
                <c:pt idx="104">
                  <c:v>2792872458</c:v>
                </c:pt>
                <c:pt idx="105">
                  <c:v>2792872458</c:v>
                </c:pt>
                <c:pt idx="106">
                  <c:v>2792872458</c:v>
                </c:pt>
                <c:pt idx="107">
                  <c:v>2792872458</c:v>
                </c:pt>
                <c:pt idx="108">
                  <c:v>2792872458</c:v>
                </c:pt>
                <c:pt idx="109">
                  <c:v>2792872458</c:v>
                </c:pt>
                <c:pt idx="110">
                  <c:v>2792872458</c:v>
                </c:pt>
                <c:pt idx="111">
                  <c:v>2792872458</c:v>
                </c:pt>
                <c:pt idx="112">
                  <c:v>2792872458</c:v>
                </c:pt>
                <c:pt idx="113">
                  <c:v>2792872458</c:v>
                </c:pt>
                <c:pt idx="114">
                  <c:v>2792872458</c:v>
                </c:pt>
                <c:pt idx="115">
                  <c:v>2792872458</c:v>
                </c:pt>
                <c:pt idx="116">
                  <c:v>2792872458</c:v>
                </c:pt>
                <c:pt idx="117">
                  <c:v>2792872458</c:v>
                </c:pt>
                <c:pt idx="118">
                  <c:v>2792872458</c:v>
                </c:pt>
                <c:pt idx="119">
                  <c:v>2792872458</c:v>
                </c:pt>
                <c:pt idx="120">
                  <c:v>2792872458</c:v>
                </c:pt>
                <c:pt idx="121">
                  <c:v>2792872458</c:v>
                </c:pt>
                <c:pt idx="122">
                  <c:v>2792872458</c:v>
                </c:pt>
                <c:pt idx="123">
                  <c:v>2792872458</c:v>
                </c:pt>
                <c:pt idx="124">
                  <c:v>2792872458</c:v>
                </c:pt>
                <c:pt idx="125">
                  <c:v>2792872458</c:v>
                </c:pt>
                <c:pt idx="126">
                  <c:v>2792872458</c:v>
                </c:pt>
                <c:pt idx="127">
                  <c:v>2792872458</c:v>
                </c:pt>
                <c:pt idx="128">
                  <c:v>2792872458</c:v>
                </c:pt>
                <c:pt idx="129">
                  <c:v>2792872458</c:v>
                </c:pt>
                <c:pt idx="130">
                  <c:v>2792872458</c:v>
                </c:pt>
                <c:pt idx="131">
                  <c:v>2792872458</c:v>
                </c:pt>
                <c:pt idx="132">
                  <c:v>2792872458</c:v>
                </c:pt>
                <c:pt idx="133">
                  <c:v>2792872458</c:v>
                </c:pt>
                <c:pt idx="134">
                  <c:v>2792872458</c:v>
                </c:pt>
                <c:pt idx="135">
                  <c:v>2792872458</c:v>
                </c:pt>
                <c:pt idx="136">
                  <c:v>2792872458</c:v>
                </c:pt>
                <c:pt idx="137">
                  <c:v>2792872458</c:v>
                </c:pt>
                <c:pt idx="138">
                  <c:v>2792872458</c:v>
                </c:pt>
                <c:pt idx="139">
                  <c:v>2792872458</c:v>
                </c:pt>
                <c:pt idx="140">
                  <c:v>2792872458</c:v>
                </c:pt>
                <c:pt idx="141">
                  <c:v>2792872458</c:v>
                </c:pt>
                <c:pt idx="142">
                  <c:v>2792872458</c:v>
                </c:pt>
                <c:pt idx="143">
                  <c:v>2792872458</c:v>
                </c:pt>
                <c:pt idx="144">
                  <c:v>2792872458</c:v>
                </c:pt>
                <c:pt idx="145">
                  <c:v>2792872458</c:v>
                </c:pt>
                <c:pt idx="146">
                  <c:v>2792872458</c:v>
                </c:pt>
                <c:pt idx="147">
                  <c:v>2792872458</c:v>
                </c:pt>
                <c:pt idx="148">
                  <c:v>2792872458</c:v>
                </c:pt>
                <c:pt idx="149">
                  <c:v>2792872458</c:v>
                </c:pt>
                <c:pt idx="150">
                  <c:v>2792872458</c:v>
                </c:pt>
                <c:pt idx="151">
                  <c:v>2792872458</c:v>
                </c:pt>
                <c:pt idx="152">
                  <c:v>2792872458</c:v>
                </c:pt>
                <c:pt idx="153">
                  <c:v>2792872458</c:v>
                </c:pt>
                <c:pt idx="154">
                  <c:v>2792872458</c:v>
                </c:pt>
                <c:pt idx="155">
                  <c:v>2792872458</c:v>
                </c:pt>
                <c:pt idx="156">
                  <c:v>2792872458</c:v>
                </c:pt>
                <c:pt idx="157">
                  <c:v>2792872458</c:v>
                </c:pt>
                <c:pt idx="158">
                  <c:v>2792872458</c:v>
                </c:pt>
                <c:pt idx="159">
                  <c:v>2792872458</c:v>
                </c:pt>
                <c:pt idx="160">
                  <c:v>2792872458</c:v>
                </c:pt>
                <c:pt idx="161">
                  <c:v>2792872458</c:v>
                </c:pt>
                <c:pt idx="162">
                  <c:v>2792872458</c:v>
                </c:pt>
                <c:pt idx="163">
                  <c:v>2792872458</c:v>
                </c:pt>
                <c:pt idx="164">
                  <c:v>2792872458</c:v>
                </c:pt>
                <c:pt idx="165">
                  <c:v>2792872458</c:v>
                </c:pt>
                <c:pt idx="166">
                  <c:v>2792872458</c:v>
                </c:pt>
                <c:pt idx="167">
                  <c:v>2792872458</c:v>
                </c:pt>
                <c:pt idx="168">
                  <c:v>2792872458</c:v>
                </c:pt>
                <c:pt idx="169">
                  <c:v>2792872458</c:v>
                </c:pt>
                <c:pt idx="170">
                  <c:v>2792872458</c:v>
                </c:pt>
                <c:pt idx="171">
                  <c:v>2792872458</c:v>
                </c:pt>
                <c:pt idx="172">
                  <c:v>2792872458</c:v>
                </c:pt>
                <c:pt idx="173">
                  <c:v>2792872458</c:v>
                </c:pt>
                <c:pt idx="174">
                  <c:v>2792872458</c:v>
                </c:pt>
                <c:pt idx="175">
                  <c:v>2792872458</c:v>
                </c:pt>
                <c:pt idx="176">
                  <c:v>2792872458</c:v>
                </c:pt>
                <c:pt idx="177">
                  <c:v>2792872458</c:v>
                </c:pt>
                <c:pt idx="178">
                  <c:v>2792872458</c:v>
                </c:pt>
                <c:pt idx="179">
                  <c:v>2792872458</c:v>
                </c:pt>
                <c:pt idx="180">
                  <c:v>2792872458</c:v>
                </c:pt>
                <c:pt idx="181">
                  <c:v>2792872458</c:v>
                </c:pt>
                <c:pt idx="182">
                  <c:v>2792872458</c:v>
                </c:pt>
                <c:pt idx="183">
                  <c:v>2792872458</c:v>
                </c:pt>
                <c:pt idx="184">
                  <c:v>2792872458</c:v>
                </c:pt>
                <c:pt idx="185">
                  <c:v>2792872458</c:v>
                </c:pt>
                <c:pt idx="186">
                  <c:v>2792872458</c:v>
                </c:pt>
                <c:pt idx="187">
                  <c:v>2792872458</c:v>
                </c:pt>
                <c:pt idx="188">
                  <c:v>2792872458</c:v>
                </c:pt>
                <c:pt idx="189">
                  <c:v>2792872458</c:v>
                </c:pt>
                <c:pt idx="190">
                  <c:v>2792872458</c:v>
                </c:pt>
                <c:pt idx="191">
                  <c:v>2792872458</c:v>
                </c:pt>
                <c:pt idx="192">
                  <c:v>2792872458</c:v>
                </c:pt>
                <c:pt idx="193">
                  <c:v>2792872458</c:v>
                </c:pt>
                <c:pt idx="194">
                  <c:v>2792872458</c:v>
                </c:pt>
                <c:pt idx="195">
                  <c:v>2792872458</c:v>
                </c:pt>
                <c:pt idx="196">
                  <c:v>2792872458</c:v>
                </c:pt>
                <c:pt idx="197">
                  <c:v>2792872458</c:v>
                </c:pt>
                <c:pt idx="198">
                  <c:v>2792872458</c:v>
                </c:pt>
                <c:pt idx="199">
                  <c:v>2792872458</c:v>
                </c:pt>
                <c:pt idx="200">
                  <c:v>2792872458</c:v>
                </c:pt>
                <c:pt idx="201">
                  <c:v>2792872458</c:v>
                </c:pt>
                <c:pt idx="202">
                  <c:v>2792872458</c:v>
                </c:pt>
                <c:pt idx="203">
                  <c:v>2792872458</c:v>
                </c:pt>
                <c:pt idx="204">
                  <c:v>2792872458</c:v>
                </c:pt>
                <c:pt idx="205">
                  <c:v>2792872458</c:v>
                </c:pt>
                <c:pt idx="206">
                  <c:v>2792872458</c:v>
                </c:pt>
                <c:pt idx="207">
                  <c:v>2792872458</c:v>
                </c:pt>
                <c:pt idx="208">
                  <c:v>2792872458</c:v>
                </c:pt>
                <c:pt idx="209">
                  <c:v>2792872458</c:v>
                </c:pt>
                <c:pt idx="210">
                  <c:v>2792872458</c:v>
                </c:pt>
                <c:pt idx="211">
                  <c:v>2792872458</c:v>
                </c:pt>
                <c:pt idx="212">
                  <c:v>2792872458</c:v>
                </c:pt>
                <c:pt idx="213">
                  <c:v>2792872458</c:v>
                </c:pt>
                <c:pt idx="214">
                  <c:v>2792872458</c:v>
                </c:pt>
                <c:pt idx="215">
                  <c:v>2792872458</c:v>
                </c:pt>
                <c:pt idx="216">
                  <c:v>2792872458</c:v>
                </c:pt>
                <c:pt idx="217">
                  <c:v>2792872458</c:v>
                </c:pt>
                <c:pt idx="218">
                  <c:v>2792872458</c:v>
                </c:pt>
                <c:pt idx="219">
                  <c:v>2792872458</c:v>
                </c:pt>
                <c:pt idx="220">
                  <c:v>2792872458</c:v>
                </c:pt>
                <c:pt idx="221">
                  <c:v>2792872458</c:v>
                </c:pt>
                <c:pt idx="222">
                  <c:v>2792872458</c:v>
                </c:pt>
                <c:pt idx="223">
                  <c:v>2792872458</c:v>
                </c:pt>
                <c:pt idx="224">
                  <c:v>2792872458</c:v>
                </c:pt>
                <c:pt idx="225">
                  <c:v>2792872458</c:v>
                </c:pt>
                <c:pt idx="226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2716469458</c:v>
                </c:pt>
                <c:pt idx="59">
                  <c:v>2696469458</c:v>
                </c:pt>
                <c:pt idx="60">
                  <c:v>2699469458</c:v>
                </c:pt>
                <c:pt idx="61">
                  <c:v>2791469458</c:v>
                </c:pt>
                <c:pt idx="62">
                  <c:v>2822469458</c:v>
                </c:pt>
                <c:pt idx="63">
                  <c:v>2792872458</c:v>
                </c:pt>
                <c:pt idx="64">
                  <c:v>2792872458</c:v>
                </c:pt>
                <c:pt idx="65">
                  <c:v>2792872458</c:v>
                </c:pt>
                <c:pt idx="66">
                  <c:v>2792872458</c:v>
                </c:pt>
                <c:pt idx="67">
                  <c:v>2792872458</c:v>
                </c:pt>
                <c:pt idx="68">
                  <c:v>2792872458</c:v>
                </c:pt>
                <c:pt idx="69">
                  <c:v>2792872458</c:v>
                </c:pt>
                <c:pt idx="70">
                  <c:v>2792872458</c:v>
                </c:pt>
                <c:pt idx="71">
                  <c:v>2792872458</c:v>
                </c:pt>
                <c:pt idx="72">
                  <c:v>2792872458</c:v>
                </c:pt>
                <c:pt idx="73">
                  <c:v>2792872458</c:v>
                </c:pt>
                <c:pt idx="74">
                  <c:v>2792872458</c:v>
                </c:pt>
                <c:pt idx="75">
                  <c:v>2792872458</c:v>
                </c:pt>
                <c:pt idx="76">
                  <c:v>2792872458</c:v>
                </c:pt>
                <c:pt idx="77">
                  <c:v>2792872458</c:v>
                </c:pt>
                <c:pt idx="78">
                  <c:v>2792872458</c:v>
                </c:pt>
                <c:pt idx="79">
                  <c:v>2792872458</c:v>
                </c:pt>
                <c:pt idx="80">
                  <c:v>2792872458</c:v>
                </c:pt>
                <c:pt idx="81">
                  <c:v>2792872458</c:v>
                </c:pt>
                <c:pt idx="82">
                  <c:v>2792872458</c:v>
                </c:pt>
                <c:pt idx="83">
                  <c:v>2792872458</c:v>
                </c:pt>
                <c:pt idx="84">
                  <c:v>2792872458</c:v>
                </c:pt>
                <c:pt idx="85">
                  <c:v>2792872458</c:v>
                </c:pt>
                <c:pt idx="86">
                  <c:v>2792872458</c:v>
                </c:pt>
                <c:pt idx="87">
                  <c:v>2792872458</c:v>
                </c:pt>
                <c:pt idx="88">
                  <c:v>2792872458</c:v>
                </c:pt>
                <c:pt idx="89">
                  <c:v>2792872458</c:v>
                </c:pt>
                <c:pt idx="90">
                  <c:v>2792872458</c:v>
                </c:pt>
                <c:pt idx="91">
                  <c:v>2792872458</c:v>
                </c:pt>
                <c:pt idx="92">
                  <c:v>2792872458</c:v>
                </c:pt>
                <c:pt idx="93">
                  <c:v>2792872458</c:v>
                </c:pt>
                <c:pt idx="94">
                  <c:v>2792872458</c:v>
                </c:pt>
                <c:pt idx="95">
                  <c:v>2792872458</c:v>
                </c:pt>
                <c:pt idx="96">
                  <c:v>2792872458</c:v>
                </c:pt>
                <c:pt idx="97">
                  <c:v>2792872458</c:v>
                </c:pt>
                <c:pt idx="98">
                  <c:v>2792872458</c:v>
                </c:pt>
                <c:pt idx="99">
                  <c:v>2792872458</c:v>
                </c:pt>
                <c:pt idx="100">
                  <c:v>2792872458</c:v>
                </c:pt>
                <c:pt idx="101">
                  <c:v>2792872458</c:v>
                </c:pt>
                <c:pt idx="102">
                  <c:v>2792872458</c:v>
                </c:pt>
                <c:pt idx="103">
                  <c:v>2792872458</c:v>
                </c:pt>
                <c:pt idx="104">
                  <c:v>2792872458</c:v>
                </c:pt>
                <c:pt idx="105">
                  <c:v>2792872458</c:v>
                </c:pt>
                <c:pt idx="106">
                  <c:v>2792872458</c:v>
                </c:pt>
                <c:pt idx="107">
                  <c:v>2792872458</c:v>
                </c:pt>
                <c:pt idx="108">
                  <c:v>2792872458</c:v>
                </c:pt>
                <c:pt idx="109">
                  <c:v>2792872458</c:v>
                </c:pt>
                <c:pt idx="110">
                  <c:v>2792872458</c:v>
                </c:pt>
                <c:pt idx="111">
                  <c:v>2792872458</c:v>
                </c:pt>
                <c:pt idx="112">
                  <c:v>2792872458</c:v>
                </c:pt>
                <c:pt idx="113">
                  <c:v>2792872458</c:v>
                </c:pt>
                <c:pt idx="114">
                  <c:v>2792872458</c:v>
                </c:pt>
                <c:pt idx="115">
                  <c:v>2792872458</c:v>
                </c:pt>
                <c:pt idx="116">
                  <c:v>2792872458</c:v>
                </c:pt>
                <c:pt idx="117">
                  <c:v>2792872458</c:v>
                </c:pt>
                <c:pt idx="118">
                  <c:v>2792872458</c:v>
                </c:pt>
                <c:pt idx="119">
                  <c:v>2792872458</c:v>
                </c:pt>
                <c:pt idx="120">
                  <c:v>2792872458</c:v>
                </c:pt>
                <c:pt idx="121">
                  <c:v>2792872458</c:v>
                </c:pt>
                <c:pt idx="122">
                  <c:v>2792872458</c:v>
                </c:pt>
                <c:pt idx="123">
                  <c:v>2792872458</c:v>
                </c:pt>
                <c:pt idx="124">
                  <c:v>2792872458</c:v>
                </c:pt>
                <c:pt idx="125">
                  <c:v>2792872458</c:v>
                </c:pt>
                <c:pt idx="126">
                  <c:v>2792872458</c:v>
                </c:pt>
                <c:pt idx="127">
                  <c:v>2792872458</c:v>
                </c:pt>
                <c:pt idx="128">
                  <c:v>2792872458</c:v>
                </c:pt>
                <c:pt idx="129">
                  <c:v>2792872458</c:v>
                </c:pt>
                <c:pt idx="130">
                  <c:v>2792872458</c:v>
                </c:pt>
                <c:pt idx="131">
                  <c:v>2792872458</c:v>
                </c:pt>
                <c:pt idx="132">
                  <c:v>2792872458</c:v>
                </c:pt>
                <c:pt idx="133">
                  <c:v>2792872458</c:v>
                </c:pt>
                <c:pt idx="134">
                  <c:v>2792872458</c:v>
                </c:pt>
                <c:pt idx="135">
                  <c:v>2792872458</c:v>
                </c:pt>
                <c:pt idx="136">
                  <c:v>2792872458</c:v>
                </c:pt>
                <c:pt idx="137">
                  <c:v>2792872458</c:v>
                </c:pt>
                <c:pt idx="138">
                  <c:v>2792872458</c:v>
                </c:pt>
                <c:pt idx="139">
                  <c:v>2792872458</c:v>
                </c:pt>
                <c:pt idx="140">
                  <c:v>2792872458</c:v>
                </c:pt>
                <c:pt idx="141">
                  <c:v>2792872458</c:v>
                </c:pt>
                <c:pt idx="142">
                  <c:v>2792872458</c:v>
                </c:pt>
                <c:pt idx="143">
                  <c:v>2792872458</c:v>
                </c:pt>
                <c:pt idx="144">
                  <c:v>2792872458</c:v>
                </c:pt>
                <c:pt idx="145">
                  <c:v>2792872458</c:v>
                </c:pt>
                <c:pt idx="146">
                  <c:v>2792872458</c:v>
                </c:pt>
                <c:pt idx="147">
                  <c:v>2792872458</c:v>
                </c:pt>
                <c:pt idx="148">
                  <c:v>2792872458</c:v>
                </c:pt>
                <c:pt idx="149">
                  <c:v>2792872458</c:v>
                </c:pt>
                <c:pt idx="150">
                  <c:v>2792872458</c:v>
                </c:pt>
                <c:pt idx="151">
                  <c:v>2792872458</c:v>
                </c:pt>
                <c:pt idx="152">
                  <c:v>2792872458</c:v>
                </c:pt>
                <c:pt idx="153">
                  <c:v>2792872458</c:v>
                </c:pt>
                <c:pt idx="154">
                  <c:v>2792872458</c:v>
                </c:pt>
                <c:pt idx="155">
                  <c:v>2792872458</c:v>
                </c:pt>
                <c:pt idx="156">
                  <c:v>2792872458</c:v>
                </c:pt>
                <c:pt idx="157">
                  <c:v>2792872458</c:v>
                </c:pt>
                <c:pt idx="158">
                  <c:v>2792872458</c:v>
                </c:pt>
                <c:pt idx="159">
                  <c:v>2792872458</c:v>
                </c:pt>
                <c:pt idx="160">
                  <c:v>2792872458</c:v>
                </c:pt>
                <c:pt idx="161">
                  <c:v>2792872458</c:v>
                </c:pt>
                <c:pt idx="162">
                  <c:v>2792872458</c:v>
                </c:pt>
                <c:pt idx="163">
                  <c:v>2792872458</c:v>
                </c:pt>
                <c:pt idx="164">
                  <c:v>2792872458</c:v>
                </c:pt>
                <c:pt idx="165">
                  <c:v>2792872458</c:v>
                </c:pt>
                <c:pt idx="166">
                  <c:v>2792872458</c:v>
                </c:pt>
                <c:pt idx="167">
                  <c:v>2792872458</c:v>
                </c:pt>
                <c:pt idx="168">
                  <c:v>2792872458</c:v>
                </c:pt>
                <c:pt idx="169">
                  <c:v>2792872458</c:v>
                </c:pt>
                <c:pt idx="170">
                  <c:v>2792872458</c:v>
                </c:pt>
                <c:pt idx="171">
                  <c:v>2792872458</c:v>
                </c:pt>
                <c:pt idx="172">
                  <c:v>2792872458</c:v>
                </c:pt>
                <c:pt idx="173">
                  <c:v>2792872458</c:v>
                </c:pt>
                <c:pt idx="174">
                  <c:v>2792872458</c:v>
                </c:pt>
                <c:pt idx="175">
                  <c:v>2792872458</c:v>
                </c:pt>
                <c:pt idx="176">
                  <c:v>2792872458</c:v>
                </c:pt>
                <c:pt idx="177">
                  <c:v>2792872458</c:v>
                </c:pt>
                <c:pt idx="178">
                  <c:v>2792872458</c:v>
                </c:pt>
                <c:pt idx="179">
                  <c:v>2792872458</c:v>
                </c:pt>
                <c:pt idx="180">
                  <c:v>2792872458</c:v>
                </c:pt>
                <c:pt idx="181">
                  <c:v>2792872458</c:v>
                </c:pt>
                <c:pt idx="182">
                  <c:v>2792872458</c:v>
                </c:pt>
                <c:pt idx="183">
                  <c:v>2792872458</c:v>
                </c:pt>
                <c:pt idx="184">
                  <c:v>2792872458</c:v>
                </c:pt>
                <c:pt idx="185">
                  <c:v>2792872458</c:v>
                </c:pt>
                <c:pt idx="186">
                  <c:v>2792872458</c:v>
                </c:pt>
                <c:pt idx="187">
                  <c:v>2792872458</c:v>
                </c:pt>
                <c:pt idx="188">
                  <c:v>2792872458</c:v>
                </c:pt>
                <c:pt idx="189">
                  <c:v>2792872458</c:v>
                </c:pt>
                <c:pt idx="190">
                  <c:v>2792872458</c:v>
                </c:pt>
                <c:pt idx="191">
                  <c:v>2792872458</c:v>
                </c:pt>
                <c:pt idx="192">
                  <c:v>2792872458</c:v>
                </c:pt>
                <c:pt idx="193">
                  <c:v>2792872458</c:v>
                </c:pt>
                <c:pt idx="194">
                  <c:v>2792872458</c:v>
                </c:pt>
                <c:pt idx="195">
                  <c:v>2792872458</c:v>
                </c:pt>
                <c:pt idx="196">
                  <c:v>2792872458</c:v>
                </c:pt>
                <c:pt idx="197">
                  <c:v>2792872458</c:v>
                </c:pt>
                <c:pt idx="198">
                  <c:v>2792872458</c:v>
                </c:pt>
                <c:pt idx="199">
                  <c:v>2792872458</c:v>
                </c:pt>
                <c:pt idx="200">
                  <c:v>2792872458</c:v>
                </c:pt>
                <c:pt idx="201">
                  <c:v>2792872458</c:v>
                </c:pt>
                <c:pt idx="202">
                  <c:v>2792872458</c:v>
                </c:pt>
                <c:pt idx="203">
                  <c:v>2792872458</c:v>
                </c:pt>
                <c:pt idx="204">
                  <c:v>2792872458</c:v>
                </c:pt>
                <c:pt idx="205">
                  <c:v>2792872458</c:v>
                </c:pt>
                <c:pt idx="206">
                  <c:v>2792872458</c:v>
                </c:pt>
                <c:pt idx="207">
                  <c:v>2792872458</c:v>
                </c:pt>
                <c:pt idx="208">
                  <c:v>2792872458</c:v>
                </c:pt>
                <c:pt idx="209">
                  <c:v>2792872458</c:v>
                </c:pt>
                <c:pt idx="210">
                  <c:v>2792872458</c:v>
                </c:pt>
                <c:pt idx="211">
                  <c:v>2792872458</c:v>
                </c:pt>
                <c:pt idx="212">
                  <c:v>2792872458</c:v>
                </c:pt>
                <c:pt idx="213">
                  <c:v>2792872458</c:v>
                </c:pt>
                <c:pt idx="214">
                  <c:v>2792872458</c:v>
                </c:pt>
                <c:pt idx="215">
                  <c:v>2792872458</c:v>
                </c:pt>
                <c:pt idx="216">
                  <c:v>2792872458</c:v>
                </c:pt>
                <c:pt idx="217">
                  <c:v>2792872458</c:v>
                </c:pt>
                <c:pt idx="218">
                  <c:v>2792872458</c:v>
                </c:pt>
                <c:pt idx="219">
                  <c:v>2792872458</c:v>
                </c:pt>
                <c:pt idx="220">
                  <c:v>2792872458</c:v>
                </c:pt>
                <c:pt idx="221">
                  <c:v>2792872458</c:v>
                </c:pt>
                <c:pt idx="222">
                  <c:v>2792872458</c:v>
                </c:pt>
                <c:pt idx="223">
                  <c:v>2792872458</c:v>
                </c:pt>
                <c:pt idx="224">
                  <c:v>2792872458</c:v>
                </c:pt>
                <c:pt idx="225">
                  <c:v>2792872458</c:v>
                </c:pt>
                <c:pt idx="226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2716469458</c:v>
                </c:pt>
                <c:pt idx="58">
                  <c:v>2696469458</c:v>
                </c:pt>
                <c:pt idx="59">
                  <c:v>2699469458</c:v>
                </c:pt>
                <c:pt idx="60">
                  <c:v>2791469458</c:v>
                </c:pt>
                <c:pt idx="61">
                  <c:v>2822469458</c:v>
                </c:pt>
                <c:pt idx="62">
                  <c:v>2792872458</c:v>
                </c:pt>
                <c:pt idx="63">
                  <c:v>2792872458</c:v>
                </c:pt>
                <c:pt idx="64">
                  <c:v>2792872458</c:v>
                </c:pt>
                <c:pt idx="65">
                  <c:v>2792872458</c:v>
                </c:pt>
                <c:pt idx="66">
                  <c:v>2792872458</c:v>
                </c:pt>
                <c:pt idx="67">
                  <c:v>2792872458</c:v>
                </c:pt>
                <c:pt idx="68">
                  <c:v>2792872458</c:v>
                </c:pt>
                <c:pt idx="69">
                  <c:v>2792872458</c:v>
                </c:pt>
                <c:pt idx="70">
                  <c:v>2792872458</c:v>
                </c:pt>
                <c:pt idx="71">
                  <c:v>2792872458</c:v>
                </c:pt>
                <c:pt idx="72">
                  <c:v>2792872458</c:v>
                </c:pt>
                <c:pt idx="73">
                  <c:v>2792872458</c:v>
                </c:pt>
                <c:pt idx="74">
                  <c:v>2792872458</c:v>
                </c:pt>
                <c:pt idx="75">
                  <c:v>2792872458</c:v>
                </c:pt>
                <c:pt idx="76">
                  <c:v>2792872458</c:v>
                </c:pt>
                <c:pt idx="77">
                  <c:v>2792872458</c:v>
                </c:pt>
                <c:pt idx="78">
                  <c:v>2792872458</c:v>
                </c:pt>
                <c:pt idx="79">
                  <c:v>2792872458</c:v>
                </c:pt>
                <c:pt idx="80">
                  <c:v>2792872458</c:v>
                </c:pt>
                <c:pt idx="81">
                  <c:v>2792872458</c:v>
                </c:pt>
                <c:pt idx="82">
                  <c:v>2792872458</c:v>
                </c:pt>
                <c:pt idx="83">
                  <c:v>2792872458</c:v>
                </c:pt>
                <c:pt idx="84">
                  <c:v>2792872458</c:v>
                </c:pt>
                <c:pt idx="85">
                  <c:v>2792872458</c:v>
                </c:pt>
                <c:pt idx="86">
                  <c:v>2792872458</c:v>
                </c:pt>
                <c:pt idx="87">
                  <c:v>2792872458</c:v>
                </c:pt>
                <c:pt idx="88">
                  <c:v>2792872458</c:v>
                </c:pt>
                <c:pt idx="89">
                  <c:v>2792872458</c:v>
                </c:pt>
                <c:pt idx="90">
                  <c:v>2792872458</c:v>
                </c:pt>
                <c:pt idx="91">
                  <c:v>2792872458</c:v>
                </c:pt>
                <c:pt idx="92">
                  <c:v>2792872458</c:v>
                </c:pt>
                <c:pt idx="93">
                  <c:v>2792872458</c:v>
                </c:pt>
                <c:pt idx="94">
                  <c:v>2792872458</c:v>
                </c:pt>
                <c:pt idx="95">
                  <c:v>2792872458</c:v>
                </c:pt>
                <c:pt idx="96">
                  <c:v>2792872458</c:v>
                </c:pt>
                <c:pt idx="97">
                  <c:v>2792872458</c:v>
                </c:pt>
                <c:pt idx="98">
                  <c:v>2792872458</c:v>
                </c:pt>
                <c:pt idx="99">
                  <c:v>2792872458</c:v>
                </c:pt>
                <c:pt idx="100">
                  <c:v>2792872458</c:v>
                </c:pt>
                <c:pt idx="101">
                  <c:v>2792872458</c:v>
                </c:pt>
                <c:pt idx="102">
                  <c:v>2792872458</c:v>
                </c:pt>
                <c:pt idx="103">
                  <c:v>2792872458</c:v>
                </c:pt>
                <c:pt idx="104">
                  <c:v>2792872458</c:v>
                </c:pt>
                <c:pt idx="105">
                  <c:v>2792872458</c:v>
                </c:pt>
                <c:pt idx="106">
                  <c:v>2792872458</c:v>
                </c:pt>
                <c:pt idx="107">
                  <c:v>2792872458</c:v>
                </c:pt>
                <c:pt idx="108">
                  <c:v>2792872458</c:v>
                </c:pt>
                <c:pt idx="109">
                  <c:v>2792872458</c:v>
                </c:pt>
                <c:pt idx="110">
                  <c:v>2792872458</c:v>
                </c:pt>
                <c:pt idx="111">
                  <c:v>2792872458</c:v>
                </c:pt>
                <c:pt idx="112">
                  <c:v>2792872458</c:v>
                </c:pt>
                <c:pt idx="113">
                  <c:v>2792872458</c:v>
                </c:pt>
                <c:pt idx="114">
                  <c:v>2792872458</c:v>
                </c:pt>
                <c:pt idx="115">
                  <c:v>2792872458</c:v>
                </c:pt>
                <c:pt idx="116">
                  <c:v>2792872458</c:v>
                </c:pt>
                <c:pt idx="117">
                  <c:v>2792872458</c:v>
                </c:pt>
                <c:pt idx="118">
                  <c:v>2792872458</c:v>
                </c:pt>
                <c:pt idx="119">
                  <c:v>2792872458</c:v>
                </c:pt>
                <c:pt idx="120">
                  <c:v>2792872458</c:v>
                </c:pt>
                <c:pt idx="121">
                  <c:v>2792872458</c:v>
                </c:pt>
                <c:pt idx="122">
                  <c:v>2792872458</c:v>
                </c:pt>
                <c:pt idx="123">
                  <c:v>2792872458</c:v>
                </c:pt>
                <c:pt idx="124">
                  <c:v>2792872458</c:v>
                </c:pt>
                <c:pt idx="125">
                  <c:v>2792872458</c:v>
                </c:pt>
                <c:pt idx="126">
                  <c:v>2792872458</c:v>
                </c:pt>
                <c:pt idx="127">
                  <c:v>2792872458</c:v>
                </c:pt>
                <c:pt idx="128">
                  <c:v>2792872458</c:v>
                </c:pt>
                <c:pt idx="129">
                  <c:v>2792872458</c:v>
                </c:pt>
                <c:pt idx="130">
                  <c:v>2792872458</c:v>
                </c:pt>
                <c:pt idx="131">
                  <c:v>2792872458</c:v>
                </c:pt>
                <c:pt idx="132">
                  <c:v>2792872458</c:v>
                </c:pt>
                <c:pt idx="133">
                  <c:v>2792872458</c:v>
                </c:pt>
                <c:pt idx="134">
                  <c:v>2792872458</c:v>
                </c:pt>
                <c:pt idx="135">
                  <c:v>2792872458</c:v>
                </c:pt>
                <c:pt idx="136">
                  <c:v>2792872458</c:v>
                </c:pt>
                <c:pt idx="137">
                  <c:v>2792872458</c:v>
                </c:pt>
                <c:pt idx="138">
                  <c:v>2792872458</c:v>
                </c:pt>
                <c:pt idx="139">
                  <c:v>2792872458</c:v>
                </c:pt>
                <c:pt idx="140">
                  <c:v>2792872458</c:v>
                </c:pt>
                <c:pt idx="141">
                  <c:v>2792872458</c:v>
                </c:pt>
                <c:pt idx="142">
                  <c:v>2792872458</c:v>
                </c:pt>
                <c:pt idx="143">
                  <c:v>2792872458</c:v>
                </c:pt>
                <c:pt idx="144">
                  <c:v>2792872458</c:v>
                </c:pt>
                <c:pt idx="145">
                  <c:v>2792872458</c:v>
                </c:pt>
                <c:pt idx="146">
                  <c:v>2792872458</c:v>
                </c:pt>
                <c:pt idx="147">
                  <c:v>2792872458</c:v>
                </c:pt>
                <c:pt idx="148">
                  <c:v>2792872458</c:v>
                </c:pt>
                <c:pt idx="149">
                  <c:v>2792872458</c:v>
                </c:pt>
                <c:pt idx="150">
                  <c:v>2792872458</c:v>
                </c:pt>
                <c:pt idx="151">
                  <c:v>2792872458</c:v>
                </c:pt>
                <c:pt idx="152">
                  <c:v>2792872458</c:v>
                </c:pt>
                <c:pt idx="153">
                  <c:v>2792872458</c:v>
                </c:pt>
                <c:pt idx="154">
                  <c:v>2792872458</c:v>
                </c:pt>
                <c:pt idx="155">
                  <c:v>2792872458</c:v>
                </c:pt>
                <c:pt idx="156">
                  <c:v>2792872458</c:v>
                </c:pt>
                <c:pt idx="157">
                  <c:v>2792872458</c:v>
                </c:pt>
                <c:pt idx="158">
                  <c:v>2792872458</c:v>
                </c:pt>
                <c:pt idx="159">
                  <c:v>2792872458</c:v>
                </c:pt>
                <c:pt idx="160">
                  <c:v>2792872458</c:v>
                </c:pt>
                <c:pt idx="161">
                  <c:v>2792872458</c:v>
                </c:pt>
                <c:pt idx="162">
                  <c:v>2792872458</c:v>
                </c:pt>
                <c:pt idx="163">
                  <c:v>2792872458</c:v>
                </c:pt>
                <c:pt idx="164">
                  <c:v>2792872458</c:v>
                </c:pt>
                <c:pt idx="165">
                  <c:v>2792872458</c:v>
                </c:pt>
                <c:pt idx="166">
                  <c:v>2792872458</c:v>
                </c:pt>
                <c:pt idx="167">
                  <c:v>2792872458</c:v>
                </c:pt>
                <c:pt idx="168">
                  <c:v>2792872458</c:v>
                </c:pt>
                <c:pt idx="169">
                  <c:v>2792872458</c:v>
                </c:pt>
                <c:pt idx="170">
                  <c:v>2792872458</c:v>
                </c:pt>
                <c:pt idx="171">
                  <c:v>2792872458</c:v>
                </c:pt>
                <c:pt idx="172">
                  <c:v>2792872458</c:v>
                </c:pt>
                <c:pt idx="173">
                  <c:v>2792872458</c:v>
                </c:pt>
                <c:pt idx="174">
                  <c:v>2792872458</c:v>
                </c:pt>
                <c:pt idx="175">
                  <c:v>2792872458</c:v>
                </c:pt>
                <c:pt idx="176">
                  <c:v>2792872458</c:v>
                </c:pt>
                <c:pt idx="177">
                  <c:v>2792872458</c:v>
                </c:pt>
                <c:pt idx="178">
                  <c:v>2792872458</c:v>
                </c:pt>
                <c:pt idx="179">
                  <c:v>2792872458</c:v>
                </c:pt>
                <c:pt idx="180">
                  <c:v>2792872458</c:v>
                </c:pt>
                <c:pt idx="181">
                  <c:v>2792872458</c:v>
                </c:pt>
                <c:pt idx="182">
                  <c:v>2792872458</c:v>
                </c:pt>
                <c:pt idx="183">
                  <c:v>2792872458</c:v>
                </c:pt>
                <c:pt idx="184">
                  <c:v>2792872458</c:v>
                </c:pt>
                <c:pt idx="185">
                  <c:v>2792872458</c:v>
                </c:pt>
                <c:pt idx="186">
                  <c:v>2792872458</c:v>
                </c:pt>
                <c:pt idx="187">
                  <c:v>2792872458</c:v>
                </c:pt>
                <c:pt idx="188">
                  <c:v>2792872458</c:v>
                </c:pt>
                <c:pt idx="189">
                  <c:v>2792872458</c:v>
                </c:pt>
                <c:pt idx="190">
                  <c:v>2792872458</c:v>
                </c:pt>
                <c:pt idx="191">
                  <c:v>2792872458</c:v>
                </c:pt>
                <c:pt idx="192">
                  <c:v>2792872458</c:v>
                </c:pt>
                <c:pt idx="193">
                  <c:v>2792872458</c:v>
                </c:pt>
                <c:pt idx="194">
                  <c:v>2792872458</c:v>
                </c:pt>
                <c:pt idx="195">
                  <c:v>2792872458</c:v>
                </c:pt>
                <c:pt idx="196">
                  <c:v>2792872458</c:v>
                </c:pt>
                <c:pt idx="197">
                  <c:v>2792872458</c:v>
                </c:pt>
                <c:pt idx="198">
                  <c:v>2792872458</c:v>
                </c:pt>
                <c:pt idx="199">
                  <c:v>2792872458</c:v>
                </c:pt>
                <c:pt idx="200">
                  <c:v>2792872458</c:v>
                </c:pt>
                <c:pt idx="201">
                  <c:v>2792872458</c:v>
                </c:pt>
                <c:pt idx="202">
                  <c:v>2792872458</c:v>
                </c:pt>
                <c:pt idx="203">
                  <c:v>2792872458</c:v>
                </c:pt>
                <c:pt idx="204">
                  <c:v>2792872458</c:v>
                </c:pt>
                <c:pt idx="205">
                  <c:v>2792872458</c:v>
                </c:pt>
                <c:pt idx="206">
                  <c:v>2792872458</c:v>
                </c:pt>
                <c:pt idx="207">
                  <c:v>2792872458</c:v>
                </c:pt>
                <c:pt idx="208">
                  <c:v>2792872458</c:v>
                </c:pt>
                <c:pt idx="209">
                  <c:v>2792872458</c:v>
                </c:pt>
                <c:pt idx="210">
                  <c:v>2792872458</c:v>
                </c:pt>
                <c:pt idx="211">
                  <c:v>2792872458</c:v>
                </c:pt>
                <c:pt idx="212">
                  <c:v>2792872458</c:v>
                </c:pt>
                <c:pt idx="213">
                  <c:v>2792872458</c:v>
                </c:pt>
                <c:pt idx="214">
                  <c:v>2792872458</c:v>
                </c:pt>
                <c:pt idx="215">
                  <c:v>2792872458</c:v>
                </c:pt>
                <c:pt idx="216">
                  <c:v>2792872458</c:v>
                </c:pt>
                <c:pt idx="217">
                  <c:v>2792872458</c:v>
                </c:pt>
                <c:pt idx="218">
                  <c:v>2792872458</c:v>
                </c:pt>
                <c:pt idx="219">
                  <c:v>2792872458</c:v>
                </c:pt>
                <c:pt idx="220">
                  <c:v>2792872458</c:v>
                </c:pt>
                <c:pt idx="221">
                  <c:v>2792872458</c:v>
                </c:pt>
                <c:pt idx="222">
                  <c:v>2792872458</c:v>
                </c:pt>
                <c:pt idx="223">
                  <c:v>2792872458</c:v>
                </c:pt>
                <c:pt idx="224">
                  <c:v>2792872458</c:v>
                </c:pt>
                <c:pt idx="225">
                  <c:v>2792872458</c:v>
                </c:pt>
                <c:pt idx="226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792"/>
        <c:axId val="-1929720672"/>
      </c:stockChart>
      <c:catAx>
        <c:axId val="-1929709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20672"/>
        <c:crosses val="autoZero"/>
        <c:auto val="1"/>
        <c:lblAlgn val="ctr"/>
        <c:lblOffset val="100"/>
        <c:noMultiLvlLbl val="0"/>
      </c:catAx>
      <c:valAx>
        <c:axId val="-19297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23392"/>
        <c:axId val="-1929713056"/>
      </c:stockChart>
      <c:catAx>
        <c:axId val="-192972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13056"/>
        <c:crosses val="autoZero"/>
        <c:auto val="1"/>
        <c:lblAlgn val="ctr"/>
        <c:lblOffset val="100"/>
        <c:noMultiLvlLbl val="0"/>
      </c:catAx>
      <c:valAx>
        <c:axId val="-1929713056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1968"/>
        <c:axId val="-1929719584"/>
      </c:stockChart>
      <c:catAx>
        <c:axId val="-19297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9584"/>
        <c:crosses val="autoZero"/>
        <c:auto val="1"/>
        <c:lblAlgn val="ctr"/>
        <c:lblOffset val="100"/>
        <c:noMultiLvlLbl val="0"/>
      </c:catAx>
      <c:valAx>
        <c:axId val="-1929719584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2716469458</c:v>
                </c:pt>
                <c:pt idx="19">
                  <c:v>2696469458</c:v>
                </c:pt>
                <c:pt idx="20">
                  <c:v>2699469458</c:v>
                </c:pt>
                <c:pt idx="21">
                  <c:v>2791469458</c:v>
                </c:pt>
                <c:pt idx="22">
                  <c:v>2822469458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2716469458</c:v>
                </c:pt>
                <c:pt idx="18">
                  <c:v>2696469458</c:v>
                </c:pt>
                <c:pt idx="19">
                  <c:v>2699469458</c:v>
                </c:pt>
                <c:pt idx="20">
                  <c:v>2791469458</c:v>
                </c:pt>
                <c:pt idx="21">
                  <c:v>2822469458</c:v>
                </c:pt>
                <c:pt idx="22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2716469458</c:v>
                </c:pt>
                <c:pt idx="19">
                  <c:v>2696469458</c:v>
                </c:pt>
                <c:pt idx="20">
                  <c:v>2699469458</c:v>
                </c:pt>
                <c:pt idx="21">
                  <c:v>2791469458</c:v>
                </c:pt>
                <c:pt idx="22">
                  <c:v>2822469458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2716469458</c:v>
                </c:pt>
                <c:pt idx="18">
                  <c:v>2696469458</c:v>
                </c:pt>
                <c:pt idx="19">
                  <c:v>2699469458</c:v>
                </c:pt>
                <c:pt idx="20">
                  <c:v>2791469458</c:v>
                </c:pt>
                <c:pt idx="21">
                  <c:v>2822469458</c:v>
                </c:pt>
                <c:pt idx="22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368820"/>
              </a:soli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248"/>
        <c:axId val="-1929721216"/>
      </c:stockChart>
      <c:catAx>
        <c:axId val="-19297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1216"/>
        <c:crosses val="autoZero"/>
        <c:auto val="1"/>
        <c:lblAlgn val="ctr"/>
        <c:lblOffset val="100"/>
        <c:noMultiLvlLbl val="0"/>
      </c:catAx>
      <c:valAx>
        <c:axId val="-1929721216"/>
        <c:scaling>
          <c:orientation val="minMax"/>
          <c:max val="3000000000"/>
          <c:min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2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4144"/>
        <c:axId val="-1929711424"/>
      </c:stockChart>
      <c:catAx>
        <c:axId val="-19297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424"/>
        <c:crosses val="autoZero"/>
        <c:auto val="1"/>
        <c:lblAlgn val="ctr"/>
        <c:lblOffset val="100"/>
        <c:noMultiLvlLbl val="0"/>
      </c:catAx>
      <c:valAx>
        <c:axId val="-1929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0880"/>
        <c:axId val="-1929710336"/>
      </c:stockChart>
      <c:catAx>
        <c:axId val="-19297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336"/>
        <c:crosses val="autoZero"/>
        <c:auto val="1"/>
        <c:lblAlgn val="ctr"/>
        <c:lblOffset val="100"/>
        <c:noMultiLvlLbl val="0"/>
      </c:catAx>
      <c:valAx>
        <c:axId val="-19297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  <c:pt idx="18">
                  <c:v>2792872458</c:v>
                </c:pt>
                <c:pt idx="19">
                  <c:v>2792872458</c:v>
                </c:pt>
                <c:pt idx="20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6864"/>
        <c:axId val="-1929716320"/>
      </c:stockChart>
      <c:catAx>
        <c:axId val="-19297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320"/>
        <c:crosses val="autoZero"/>
        <c:auto val="1"/>
        <c:lblAlgn val="ctr"/>
        <c:lblOffset val="100"/>
        <c:noMultiLvlLbl val="0"/>
      </c:catAx>
      <c:valAx>
        <c:axId val="-1929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2792872458</c:v>
                </c:pt>
                <c:pt idx="1">
                  <c:v>2792872458</c:v>
                </c:pt>
                <c:pt idx="2">
                  <c:v>2792872458</c:v>
                </c:pt>
                <c:pt idx="3">
                  <c:v>2792872458</c:v>
                </c:pt>
                <c:pt idx="4">
                  <c:v>2792872458</c:v>
                </c:pt>
                <c:pt idx="5">
                  <c:v>2792872458</c:v>
                </c:pt>
                <c:pt idx="6">
                  <c:v>2792872458</c:v>
                </c:pt>
                <c:pt idx="7">
                  <c:v>2792872458</c:v>
                </c:pt>
                <c:pt idx="8">
                  <c:v>2792872458</c:v>
                </c:pt>
                <c:pt idx="9">
                  <c:v>2792872458</c:v>
                </c:pt>
                <c:pt idx="10">
                  <c:v>2792872458</c:v>
                </c:pt>
                <c:pt idx="11">
                  <c:v>2792872458</c:v>
                </c:pt>
                <c:pt idx="12">
                  <c:v>2792872458</c:v>
                </c:pt>
                <c:pt idx="13">
                  <c:v>2792872458</c:v>
                </c:pt>
                <c:pt idx="14">
                  <c:v>2792872458</c:v>
                </c:pt>
                <c:pt idx="15">
                  <c:v>2792872458</c:v>
                </c:pt>
                <c:pt idx="16">
                  <c:v>2792872458</c:v>
                </c:pt>
                <c:pt idx="17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3600"/>
        <c:axId val="-1909154128"/>
      </c:stockChart>
      <c:catAx>
        <c:axId val="-19297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128"/>
        <c:crosses val="autoZero"/>
        <c:auto val="1"/>
        <c:lblAlgn val="ctr"/>
        <c:lblOffset val="100"/>
        <c:noMultiLvlLbl val="0"/>
      </c:catAx>
      <c:valAx>
        <c:axId val="-1909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8" t="s">
        <v>0</v>
      </c>
      <c r="C2" s="165" t="s">
        <v>13</v>
      </c>
      <c r="D2" s="158" t="s">
        <v>16</v>
      </c>
      <c r="E2" s="167" t="s">
        <v>4</v>
      </c>
      <c r="F2" s="169" t="s">
        <v>12</v>
      </c>
      <c r="G2" s="156" t="s">
        <v>18</v>
      </c>
      <c r="H2" s="158" t="s">
        <v>3</v>
      </c>
      <c r="I2" s="160" t="s">
        <v>2</v>
      </c>
      <c r="J2" s="160"/>
      <c r="K2" s="161"/>
      <c r="L2" s="162" t="s">
        <v>1</v>
      </c>
      <c r="M2" s="163"/>
      <c r="N2" s="163"/>
      <c r="O2" s="163"/>
      <c r="P2" s="163"/>
      <c r="Q2" s="163"/>
      <c r="R2" s="163"/>
      <c r="S2" s="163"/>
      <c r="T2" s="164"/>
    </row>
    <row r="3" spans="2:20" ht="20.25" thickBot="1">
      <c r="B3" s="159"/>
      <c r="C3" s="166"/>
      <c r="D3" s="159"/>
      <c r="E3" s="168"/>
      <c r="F3" s="170"/>
      <c r="G3" s="157"/>
      <c r="H3" s="159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3.8450595594776982E-2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1.3474368496039458E-2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2.2625494579860732E-2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1.4742708183633551E-2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3.5821653314690109E-2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1.9067021247334861E-2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4.508185581430112E-3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1.3144888933916642E-2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5.6094101989814888E-3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1.4621073609938452E-2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1.1751744765581785E-2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5.3262513026246733E-3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2.28515625" style="71" bestFit="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9" t="s">
        <v>19</v>
      </c>
      <c r="C2" s="197" t="s">
        <v>68</v>
      </c>
      <c r="D2" s="205" t="s">
        <v>92</v>
      </c>
      <c r="E2" s="206"/>
      <c r="F2" s="206"/>
      <c r="G2" s="207"/>
      <c r="H2" s="187" t="s">
        <v>20</v>
      </c>
      <c r="I2" s="191" t="s">
        <v>71</v>
      </c>
      <c r="J2" s="192"/>
      <c r="K2" s="177" t="s">
        <v>96</v>
      </c>
      <c r="L2" s="181" t="s">
        <v>67</v>
      </c>
      <c r="M2" s="182"/>
      <c r="N2" s="171" t="s">
        <v>97</v>
      </c>
      <c r="O2" s="172"/>
    </row>
    <row r="3" spans="2:15">
      <c r="B3" s="200"/>
      <c r="C3" s="198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178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3">
        <v>14762513</v>
      </c>
      <c r="C4" s="201">
        <v>2768416000</v>
      </c>
      <c r="D4" s="208">
        <f>SUMPRODUCT(پرتفوی!E5:E33*پرتفوی!F5:F33)</f>
        <v>1269502275</v>
      </c>
      <c r="E4" s="210">
        <f>C4-B4</f>
        <v>2753653487</v>
      </c>
      <c r="F4" s="210">
        <f>E4-D4</f>
        <v>1484151212</v>
      </c>
      <c r="G4" s="212">
        <f>F4/D4</f>
        <v>1.1690811755339312</v>
      </c>
      <c r="H4" s="189">
        <f>B4+D4-SUM(پرتفوی!K5:K39)</f>
        <v>1028511937</v>
      </c>
      <c r="I4" s="193">
        <f>SUM(پرتفوی!K5:K33)</f>
        <v>255752851</v>
      </c>
      <c r="J4" s="195">
        <f>(K4-H4)/K4*100</f>
        <v>19.914339580880885</v>
      </c>
      <c r="K4" s="179">
        <f>D4+B4</f>
        <v>1284264788</v>
      </c>
      <c r="L4" s="183">
        <f>K4-'واریز و برداشت'!C47</f>
        <v>-240817336</v>
      </c>
      <c r="M4" s="185">
        <f>L4/'واریز و برداشت'!C47</f>
        <v>-0.15790450377084086</v>
      </c>
      <c r="N4" s="173">
        <f>C4-'واریز و برداشت'!C47</f>
        <v>1243333876</v>
      </c>
      <c r="O4" s="175">
        <f>N4/'واریز و برداشت'!C47</f>
        <v>0.81525699923553752</v>
      </c>
    </row>
    <row r="5" spans="2:15" ht="17.45" customHeight="1" thickBot="1">
      <c r="B5" s="204"/>
      <c r="C5" s="202"/>
      <c r="D5" s="209"/>
      <c r="E5" s="211"/>
      <c r="F5" s="211"/>
      <c r="G5" s="213"/>
      <c r="H5" s="190"/>
      <c r="I5" s="194"/>
      <c r="J5" s="196"/>
      <c r="K5" s="180"/>
      <c r="L5" s="184"/>
      <c r="M5" s="186"/>
      <c r="N5" s="174"/>
      <c r="O5" s="176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rightToLeft="1" tabSelected="1" zoomScaleNormal="100" workbookViewId="0"/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5" t="s">
        <v>0</v>
      </c>
      <c r="C2" s="165" t="s">
        <v>124</v>
      </c>
      <c r="D2" s="218" t="s">
        <v>125</v>
      </c>
      <c r="E2" s="218"/>
      <c r="F2" s="218"/>
      <c r="G2" s="219" t="s">
        <v>56</v>
      </c>
      <c r="H2" s="220"/>
      <c r="J2" s="47" t="s">
        <v>144</v>
      </c>
      <c r="K2" s="46" t="s">
        <v>145</v>
      </c>
    </row>
    <row r="3" spans="2:11" ht="20.25" thickBot="1">
      <c r="B3" s="216"/>
      <c r="C3" s="217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2910000000</v>
      </c>
      <c r="K3" s="85">
        <f>C9-J3</f>
        <v>-29597000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9.5">
      <c r="B9" s="49" t="s">
        <v>147</v>
      </c>
      <c r="C9" s="100">
        <v>2880403000</v>
      </c>
      <c r="D9" s="104">
        <v>102571447</v>
      </c>
      <c r="E9" s="41">
        <v>31000000</v>
      </c>
      <c r="F9" s="45">
        <f>Table6910[[#This Row],[Column2]]-Table6910[[#This Row],[Column3]]</f>
        <v>71571447</v>
      </c>
      <c r="G9" s="100">
        <f>Table6910[[#This Row],[Column1]]-(C8+Table6910[[#This Row],[Column4]])</f>
        <v>651624553</v>
      </c>
      <c r="H9" s="88">
        <f>Table6910[[#This Row],[Column5]]/(C8+Table6910[[#This Row],[Column4]])</f>
        <v>0.29236847380550784</v>
      </c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1355320876</v>
      </c>
      <c r="J19" s="214" t="s">
        <v>156</v>
      </c>
      <c r="K19" s="214"/>
      <c r="L19" s="214"/>
      <c r="M19" s="214"/>
    </row>
    <row r="21" spans="2:13">
      <c r="F21" s="155"/>
    </row>
    <row r="22" spans="2:13">
      <c r="D22" s="155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zoomScale="90" zoomScaleNormal="90" workbookViewId="0"/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10.7109375" bestFit="1" customWidth="1"/>
    <col min="10" max="10" width="13.285156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>
        <v>3071447</v>
      </c>
      <c r="J3" s="139">
        <v>62892000</v>
      </c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>
        <v>35000000</v>
      </c>
      <c r="J4" s="139">
        <v>62247000</v>
      </c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>
        <v>-9239000</v>
      </c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>
        <v>106520000</v>
      </c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>
        <v>21500000</v>
      </c>
      <c r="J7" s="139">
        <v>59223000</v>
      </c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>
        <v>-39270564</v>
      </c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>
        <v>23000000</v>
      </c>
      <c r="J9" s="139">
        <v>11701938</v>
      </c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>
        <v>97167660</v>
      </c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>
        <v>84420828</v>
      </c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>
        <v>-30248187</v>
      </c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>
        <v>-5000000</v>
      </c>
      <c r="J13" s="139">
        <v>50572335</v>
      </c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>
        <v>81221000</v>
      </c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>
        <v>-61000000</v>
      </c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>
        <v>27570000</v>
      </c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>
        <v>-1000000</v>
      </c>
      <c r="J17" s="139">
        <v>15815000</v>
      </c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>
        <v>-5000000</v>
      </c>
      <c r="J18" s="139">
        <v>-16716000</v>
      </c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>
        <v>-22021000</v>
      </c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>
        <v>-20000000</v>
      </c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>
        <v>-20000000</v>
      </c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>
        <v>3000000</v>
      </c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>
        <v>92000000</v>
      </c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>
        <v>31000000</v>
      </c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>
        <v>-29597000</v>
      </c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34" zoomScale="80" zoomScaleNormal="80" workbookViewId="0">
      <selection activeCell="E40" sqref="E40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2187113448</v>
      </c>
      <c r="AQ43" s="118">
        <f>'سود روزانه'!J3+'نمودار روزانه'!AP43</f>
        <v>2250005448</v>
      </c>
      <c r="AR43" s="118">
        <f t="shared" ref="AR43" si="8">AP43</f>
        <v>2187113448</v>
      </c>
      <c r="AS43" s="118">
        <f t="shared" ref="AS43" si="9">AQ43</f>
        <v>2250005448</v>
      </c>
    </row>
    <row r="44" spans="6:45">
      <c r="F44" s="118"/>
      <c r="AP44" s="118">
        <f>AS43+'سود روزانه'!I4</f>
        <v>2285005448</v>
      </c>
      <c r="AQ44" s="118">
        <f>'سود روزانه'!J4+'نمودار روزانه'!AP44</f>
        <v>2347252448</v>
      </c>
      <c r="AR44" s="118">
        <f t="shared" ref="AR44:AR65" si="10">AP44</f>
        <v>2285005448</v>
      </c>
      <c r="AS44" s="118">
        <f t="shared" ref="AS44:AS65" si="11">AQ44</f>
        <v>2347252448</v>
      </c>
    </row>
    <row r="45" spans="6:45">
      <c r="F45" s="118"/>
      <c r="AP45" s="118">
        <f>AS44+'سود روزانه'!I5</f>
        <v>2347252448</v>
      </c>
      <c r="AQ45" s="118">
        <f>'سود روزانه'!J5+'نمودار روزانه'!AP45</f>
        <v>2338013448</v>
      </c>
      <c r="AR45" s="118">
        <f t="shared" si="10"/>
        <v>2347252448</v>
      </c>
      <c r="AS45" s="118">
        <f t="shared" si="11"/>
        <v>2338013448</v>
      </c>
    </row>
    <row r="46" spans="6:45">
      <c r="F46" s="118"/>
      <c r="AP46" s="118">
        <f>AS45+'سود روزانه'!I6</f>
        <v>2338013448</v>
      </c>
      <c r="AQ46" s="118">
        <f>'سود روزانه'!J6+'نمودار روزانه'!AP46</f>
        <v>2444533448</v>
      </c>
      <c r="AR46" s="118">
        <f t="shared" si="10"/>
        <v>2338013448</v>
      </c>
      <c r="AS46" s="118">
        <f t="shared" si="11"/>
        <v>2444533448</v>
      </c>
    </row>
    <row r="47" spans="6:45">
      <c r="F47" s="118"/>
      <c r="AP47" s="118">
        <f>AS46+'سود روزانه'!I7</f>
        <v>2466033448</v>
      </c>
      <c r="AQ47" s="118">
        <f>'سود روزانه'!J7+'نمودار روزانه'!AP47</f>
        <v>2525256448</v>
      </c>
      <c r="AR47" s="118">
        <f t="shared" si="10"/>
        <v>2466033448</v>
      </c>
      <c r="AS47" s="118">
        <f t="shared" si="11"/>
        <v>2525256448</v>
      </c>
    </row>
    <row r="48" spans="6:45">
      <c r="F48" s="118"/>
      <c r="AP48" s="118">
        <f>AS47+'سود روزانه'!I8</f>
        <v>2525256448</v>
      </c>
      <c r="AQ48" s="118">
        <f>'سود روزانه'!J8+'نمودار روزانه'!AP48</f>
        <v>2485985884</v>
      </c>
      <c r="AR48" s="118">
        <f t="shared" si="10"/>
        <v>2525256448</v>
      </c>
      <c r="AS48" s="118">
        <f t="shared" si="11"/>
        <v>2485985884</v>
      </c>
    </row>
    <row r="49" spans="6:45">
      <c r="F49" s="118"/>
      <c r="AP49" s="118">
        <f>AS48+'سود روزانه'!I9</f>
        <v>2508985884</v>
      </c>
      <c r="AQ49" s="118">
        <f>'سود روزانه'!J9+'نمودار روزانه'!AP49</f>
        <v>2520687822</v>
      </c>
      <c r="AR49" s="118">
        <f t="shared" si="10"/>
        <v>2508985884</v>
      </c>
      <c r="AS49" s="118">
        <f t="shared" si="11"/>
        <v>2520687822</v>
      </c>
    </row>
    <row r="50" spans="6:45">
      <c r="F50" s="118"/>
      <c r="AP50" s="118">
        <f>AS49+'سود روزانه'!I10</f>
        <v>2520687822</v>
      </c>
      <c r="AQ50" s="118">
        <f>'سود روزانه'!J10+'نمودار روزانه'!AP50</f>
        <v>2617855482</v>
      </c>
      <c r="AR50" s="118">
        <f t="shared" si="10"/>
        <v>2520687822</v>
      </c>
      <c r="AS50" s="118">
        <f t="shared" si="11"/>
        <v>2617855482</v>
      </c>
    </row>
    <row r="51" spans="6:45">
      <c r="F51" s="118"/>
      <c r="AP51" s="118">
        <f>AS50+'سود روزانه'!I11</f>
        <v>2617855482</v>
      </c>
      <c r="AQ51" s="118">
        <f>'سود روزانه'!J11+'نمودار روزانه'!AP51</f>
        <v>2702276310</v>
      </c>
      <c r="AR51" s="118">
        <f t="shared" si="10"/>
        <v>2617855482</v>
      </c>
      <c r="AS51" s="118">
        <f t="shared" si="11"/>
        <v>2702276310</v>
      </c>
    </row>
    <row r="52" spans="6:45">
      <c r="F52" s="118"/>
      <c r="AP52" s="118">
        <f>AS51+'سود روزانه'!I12</f>
        <v>2702276310</v>
      </c>
      <c r="AQ52" s="118">
        <f>'سود روزانه'!J12+'نمودار روزانه'!AP52</f>
        <v>2672028123</v>
      </c>
      <c r="AR52" s="118">
        <f t="shared" si="10"/>
        <v>2702276310</v>
      </c>
      <c r="AS52" s="118">
        <f t="shared" si="11"/>
        <v>2672028123</v>
      </c>
    </row>
    <row r="53" spans="6:45">
      <c r="F53" s="118"/>
      <c r="AP53" s="118">
        <f>AS52+'سود روزانه'!I13</f>
        <v>2667028123</v>
      </c>
      <c r="AQ53" s="118">
        <f>'سود روزانه'!J13+'نمودار روزانه'!AP53</f>
        <v>2717600458</v>
      </c>
      <c r="AR53" s="118">
        <f t="shared" si="10"/>
        <v>2667028123</v>
      </c>
      <c r="AS53" s="118">
        <f t="shared" si="11"/>
        <v>2717600458</v>
      </c>
    </row>
    <row r="54" spans="6:45">
      <c r="F54" s="118"/>
      <c r="AP54" s="118">
        <f>AS53+'سود روزانه'!I14</f>
        <v>2717600458</v>
      </c>
      <c r="AQ54" s="118">
        <f>'سود روزانه'!J14+'نمودار روزانه'!AP54</f>
        <v>2798821458</v>
      </c>
      <c r="AR54" s="118">
        <f t="shared" si="10"/>
        <v>2717600458</v>
      </c>
      <c r="AS54" s="118">
        <f t="shared" si="11"/>
        <v>2798821458</v>
      </c>
    </row>
    <row r="55" spans="6:45">
      <c r="F55" s="118"/>
      <c r="AP55" s="118">
        <f>AS54+'سود روزانه'!I15</f>
        <v>2798821458</v>
      </c>
      <c r="AQ55" s="118">
        <f>'سود روزانه'!J15+'نمودار روزانه'!AP55</f>
        <v>2737821458</v>
      </c>
      <c r="AR55" s="118">
        <f t="shared" si="10"/>
        <v>2798821458</v>
      </c>
      <c r="AS55" s="118">
        <f t="shared" si="11"/>
        <v>2737821458</v>
      </c>
    </row>
    <row r="56" spans="6:45">
      <c r="F56" s="118"/>
      <c r="AP56" s="118">
        <f>AS55+'سود روزانه'!I16</f>
        <v>2737821458</v>
      </c>
      <c r="AQ56" s="118">
        <f>'سود روزانه'!J16+'نمودار روزانه'!AP56</f>
        <v>2765391458</v>
      </c>
      <c r="AR56" s="118">
        <f t="shared" si="10"/>
        <v>2737821458</v>
      </c>
      <c r="AS56" s="118">
        <f t="shared" si="11"/>
        <v>2765391458</v>
      </c>
    </row>
    <row r="57" spans="6:45">
      <c r="F57" s="118"/>
      <c r="AP57" s="118">
        <f>AS56+'سود روزانه'!I17</f>
        <v>2764391458</v>
      </c>
      <c r="AQ57" s="118">
        <f>'سود روزانه'!J17+'نمودار روزانه'!AP57</f>
        <v>2780206458</v>
      </c>
      <c r="AR57" s="118">
        <f t="shared" si="10"/>
        <v>2764391458</v>
      </c>
      <c r="AS57" s="118">
        <f t="shared" si="11"/>
        <v>2780206458</v>
      </c>
    </row>
    <row r="58" spans="6:45">
      <c r="F58" s="118"/>
      <c r="AP58" s="118">
        <f>AS57+'سود روزانه'!I18</f>
        <v>2775206458</v>
      </c>
      <c r="AQ58" s="118">
        <f>'سود روزانه'!J18+'نمودار روزانه'!AP58</f>
        <v>2758490458</v>
      </c>
      <c r="AR58" s="118">
        <f t="shared" si="10"/>
        <v>2775206458</v>
      </c>
      <c r="AS58" s="118">
        <f t="shared" si="11"/>
        <v>2758490458</v>
      </c>
    </row>
    <row r="59" spans="6:45">
      <c r="F59" s="118"/>
      <c r="AP59" s="118">
        <f>AS58+'سود روزانه'!I19</f>
        <v>2758490458</v>
      </c>
      <c r="AQ59" s="118">
        <f>'سود روزانه'!J19+'نمودار روزانه'!AP59</f>
        <v>2736469458</v>
      </c>
      <c r="AR59" s="118">
        <f t="shared" si="10"/>
        <v>2758490458</v>
      </c>
      <c r="AS59" s="118">
        <f t="shared" si="11"/>
        <v>2736469458</v>
      </c>
    </row>
    <row r="60" spans="6:45">
      <c r="F60" s="118"/>
      <c r="AP60" s="118">
        <f>AS59+'سود روزانه'!I20</f>
        <v>2736469458</v>
      </c>
      <c r="AQ60" s="118">
        <f>'سود روزانه'!J20+'نمودار روزانه'!AP60</f>
        <v>2716469458</v>
      </c>
      <c r="AR60" s="118">
        <f t="shared" si="10"/>
        <v>2736469458</v>
      </c>
      <c r="AS60" s="118">
        <f t="shared" si="11"/>
        <v>2716469458</v>
      </c>
    </row>
    <row r="61" spans="6:45">
      <c r="F61" s="118"/>
      <c r="AP61" s="118">
        <f>AS60+'سود روزانه'!I21</f>
        <v>2716469458</v>
      </c>
      <c r="AQ61" s="118">
        <f>'سود روزانه'!J21+'نمودار روزانه'!AP61</f>
        <v>2696469458</v>
      </c>
      <c r="AR61" s="118">
        <f t="shared" si="10"/>
        <v>2716469458</v>
      </c>
      <c r="AS61" s="118">
        <f t="shared" si="11"/>
        <v>2696469458</v>
      </c>
    </row>
    <row r="62" spans="6:45">
      <c r="F62" s="118"/>
      <c r="AP62" s="118">
        <f>AS61+'سود روزانه'!I22</f>
        <v>2696469458</v>
      </c>
      <c r="AQ62" s="118">
        <f>'سود روزانه'!J22+'نمودار روزانه'!AP62</f>
        <v>2699469458</v>
      </c>
      <c r="AR62" s="118">
        <f t="shared" si="10"/>
        <v>2696469458</v>
      </c>
      <c r="AS62" s="118">
        <f t="shared" si="11"/>
        <v>2699469458</v>
      </c>
    </row>
    <row r="63" spans="6:45">
      <c r="F63" s="118"/>
      <c r="AP63" s="118">
        <f>AS62+'سود روزانه'!I23</f>
        <v>2699469458</v>
      </c>
      <c r="AQ63" s="118">
        <f>'سود روزانه'!J23+'نمودار روزانه'!AP63</f>
        <v>2791469458</v>
      </c>
      <c r="AR63" s="118">
        <f t="shared" si="10"/>
        <v>2699469458</v>
      </c>
      <c r="AS63" s="118">
        <f t="shared" si="11"/>
        <v>2791469458</v>
      </c>
    </row>
    <row r="64" spans="6:45">
      <c r="F64" s="118"/>
      <c r="AP64" s="118">
        <f>AS63+'سود روزانه'!I24</f>
        <v>2791469458</v>
      </c>
      <c r="AQ64" s="118">
        <f>'سود روزانه'!J24+'نمودار روزانه'!AP64</f>
        <v>2822469458</v>
      </c>
      <c r="AR64" s="118">
        <f t="shared" si="10"/>
        <v>2791469458</v>
      </c>
      <c r="AS64" s="118">
        <f t="shared" si="11"/>
        <v>2822469458</v>
      </c>
    </row>
    <row r="65" spans="6:45">
      <c r="F65" s="118"/>
      <c r="AP65" s="118">
        <f>AS64+'سود روزانه'!I25</f>
        <v>2822469458</v>
      </c>
      <c r="AQ65" s="118">
        <f>'سود روزانه'!J25+'نمودار روزانه'!AP65</f>
        <v>2792872458</v>
      </c>
      <c r="AR65" s="118">
        <f t="shared" si="10"/>
        <v>2822469458</v>
      </c>
      <c r="AS65" s="118">
        <f t="shared" si="11"/>
        <v>2792872458</v>
      </c>
    </row>
    <row r="66" spans="6:45">
      <c r="F66" s="118"/>
      <c r="AO66" t="s">
        <v>171</v>
      </c>
      <c r="AP66" s="118">
        <f>AS65++'سود روزانه'!L3</f>
        <v>2792872458</v>
      </c>
      <c r="AQ66" s="118">
        <f>'سود روزانه'!M3+'نمودار روزانه'!AP66</f>
        <v>2792872458</v>
      </c>
      <c r="AR66" s="118">
        <f t="shared" ref="AR66" si="12">AP66</f>
        <v>2792872458</v>
      </c>
      <c r="AS66" s="118">
        <f t="shared" ref="AS66" si="13">AQ66</f>
        <v>2792872458</v>
      </c>
    </row>
    <row r="67" spans="6:45">
      <c r="F67" s="118"/>
      <c r="AP67" s="118">
        <f>AS66++'سود روزانه'!L4</f>
        <v>2792872458</v>
      </c>
      <c r="AQ67" s="118">
        <f>'سود روزانه'!M4+'نمودار روزانه'!AP67</f>
        <v>2792872458</v>
      </c>
      <c r="AR67" s="118">
        <f t="shared" ref="AR67:AR86" si="14">AP67</f>
        <v>2792872458</v>
      </c>
      <c r="AS67" s="118">
        <f t="shared" ref="AS67:AS86" si="15">AQ67</f>
        <v>2792872458</v>
      </c>
    </row>
    <row r="68" spans="6:45">
      <c r="F68" s="118"/>
      <c r="AP68" s="118">
        <f>AS67++'سود روزانه'!L5</f>
        <v>2792872458</v>
      </c>
      <c r="AQ68" s="118">
        <f>'سود روزانه'!M5+'نمودار روزانه'!AP68</f>
        <v>2792872458</v>
      </c>
      <c r="AR68" s="118">
        <f t="shared" si="14"/>
        <v>2792872458</v>
      </c>
      <c r="AS68" s="118">
        <f t="shared" si="15"/>
        <v>2792872458</v>
      </c>
    </row>
    <row r="69" spans="6:45">
      <c r="F69" s="118"/>
      <c r="AP69" s="118">
        <f>AS68++'سود روزانه'!L6</f>
        <v>2792872458</v>
      </c>
      <c r="AQ69" s="118">
        <f>'سود روزانه'!M6+'نمودار روزانه'!AP69</f>
        <v>2792872458</v>
      </c>
      <c r="AR69" s="118">
        <f t="shared" si="14"/>
        <v>2792872458</v>
      </c>
      <c r="AS69" s="118">
        <f t="shared" si="15"/>
        <v>2792872458</v>
      </c>
    </row>
    <row r="70" spans="6:45">
      <c r="F70" s="118"/>
      <c r="AP70" s="118">
        <f>AS69++'سود روزانه'!L7</f>
        <v>2792872458</v>
      </c>
      <c r="AQ70" s="118">
        <f>'سود روزانه'!M7+'نمودار روزانه'!AP70</f>
        <v>2792872458</v>
      </c>
      <c r="AR70" s="118">
        <f t="shared" si="14"/>
        <v>2792872458</v>
      </c>
      <c r="AS70" s="118">
        <f t="shared" si="15"/>
        <v>2792872458</v>
      </c>
    </row>
    <row r="71" spans="6:45">
      <c r="F71" s="118"/>
      <c r="AP71" s="118">
        <f>AS70++'سود روزانه'!L8</f>
        <v>2792872458</v>
      </c>
      <c r="AQ71" s="118">
        <f>'سود روزانه'!M8+'نمودار روزانه'!AP71</f>
        <v>2792872458</v>
      </c>
      <c r="AR71" s="118">
        <f t="shared" si="14"/>
        <v>2792872458</v>
      </c>
      <c r="AS71" s="118">
        <f t="shared" si="15"/>
        <v>2792872458</v>
      </c>
    </row>
    <row r="72" spans="6:45">
      <c r="F72" s="118"/>
      <c r="AP72" s="118">
        <f>AS71++'سود روزانه'!L9</f>
        <v>2792872458</v>
      </c>
      <c r="AQ72" s="118">
        <f>'سود روزانه'!M9+'نمودار روزانه'!AP72</f>
        <v>2792872458</v>
      </c>
      <c r="AR72" s="118">
        <f t="shared" si="14"/>
        <v>2792872458</v>
      </c>
      <c r="AS72" s="118">
        <f t="shared" si="15"/>
        <v>2792872458</v>
      </c>
    </row>
    <row r="73" spans="6:45">
      <c r="F73" s="118"/>
      <c r="AP73" s="118">
        <f>AS72++'سود روزانه'!L10</f>
        <v>2792872458</v>
      </c>
      <c r="AQ73" s="118">
        <f>'سود روزانه'!M10+'نمودار روزانه'!AP73</f>
        <v>2792872458</v>
      </c>
      <c r="AR73" s="118">
        <f t="shared" si="14"/>
        <v>2792872458</v>
      </c>
      <c r="AS73" s="118">
        <f t="shared" si="15"/>
        <v>2792872458</v>
      </c>
    </row>
    <row r="74" spans="6:45">
      <c r="F74" s="118"/>
      <c r="AP74" s="118">
        <f>AS73++'سود روزانه'!L11</f>
        <v>2792872458</v>
      </c>
      <c r="AQ74" s="118">
        <f>'سود روزانه'!M11+'نمودار روزانه'!AP74</f>
        <v>2792872458</v>
      </c>
      <c r="AR74" s="118">
        <f t="shared" si="14"/>
        <v>2792872458</v>
      </c>
      <c r="AS74" s="118">
        <f t="shared" si="15"/>
        <v>2792872458</v>
      </c>
    </row>
    <row r="75" spans="6:45">
      <c r="F75" s="118"/>
      <c r="AP75" s="118">
        <f>AS74++'سود روزانه'!L12</f>
        <v>2792872458</v>
      </c>
      <c r="AQ75" s="118">
        <f>'سود روزانه'!M12+'نمودار روزانه'!AP75</f>
        <v>2792872458</v>
      </c>
      <c r="AR75" s="118">
        <f t="shared" si="14"/>
        <v>2792872458</v>
      </c>
      <c r="AS75" s="118">
        <f t="shared" si="15"/>
        <v>2792872458</v>
      </c>
    </row>
    <row r="76" spans="6:45">
      <c r="F76" s="118"/>
      <c r="AP76" s="118">
        <f>AS75++'سود روزانه'!L13</f>
        <v>2792872458</v>
      </c>
      <c r="AQ76" s="118">
        <f>'سود روزانه'!M13+'نمودار روزانه'!AP76</f>
        <v>2792872458</v>
      </c>
      <c r="AR76" s="118">
        <f t="shared" si="14"/>
        <v>2792872458</v>
      </c>
      <c r="AS76" s="118">
        <f t="shared" si="15"/>
        <v>2792872458</v>
      </c>
    </row>
    <row r="77" spans="6:45">
      <c r="F77" s="118"/>
      <c r="AP77" s="118">
        <f>AS76++'سود روزانه'!L14</f>
        <v>2792872458</v>
      </c>
      <c r="AQ77" s="118">
        <f>'سود روزانه'!M14+'نمودار روزانه'!AP77</f>
        <v>2792872458</v>
      </c>
      <c r="AR77" s="118">
        <f t="shared" si="14"/>
        <v>2792872458</v>
      </c>
      <c r="AS77" s="118">
        <f t="shared" si="15"/>
        <v>2792872458</v>
      </c>
    </row>
    <row r="78" spans="6:45">
      <c r="F78" s="118"/>
      <c r="AP78" s="118">
        <f>AS77++'سود روزانه'!L15</f>
        <v>2792872458</v>
      </c>
      <c r="AQ78" s="118">
        <f>'سود روزانه'!M15+'نمودار روزانه'!AP78</f>
        <v>2792872458</v>
      </c>
      <c r="AR78" s="118">
        <f t="shared" si="14"/>
        <v>2792872458</v>
      </c>
      <c r="AS78" s="118">
        <f t="shared" si="15"/>
        <v>2792872458</v>
      </c>
    </row>
    <row r="79" spans="6:45">
      <c r="F79" s="118"/>
      <c r="AP79" s="118">
        <f>AS78++'سود روزانه'!L16</f>
        <v>2792872458</v>
      </c>
      <c r="AQ79" s="118">
        <f>'سود روزانه'!M16+'نمودار روزانه'!AP79</f>
        <v>2792872458</v>
      </c>
      <c r="AR79" s="118">
        <f t="shared" si="14"/>
        <v>2792872458</v>
      </c>
      <c r="AS79" s="118">
        <f t="shared" si="15"/>
        <v>2792872458</v>
      </c>
    </row>
    <row r="80" spans="6:45">
      <c r="F80" s="118"/>
      <c r="AP80" s="118">
        <f>AS79++'سود روزانه'!L17</f>
        <v>2792872458</v>
      </c>
      <c r="AQ80" s="118">
        <f>'سود روزانه'!M17+'نمودار روزانه'!AP80</f>
        <v>2792872458</v>
      </c>
      <c r="AR80" s="118">
        <f t="shared" si="14"/>
        <v>2792872458</v>
      </c>
      <c r="AS80" s="118">
        <f t="shared" si="15"/>
        <v>2792872458</v>
      </c>
    </row>
    <row r="81" spans="6:45">
      <c r="F81" s="118"/>
      <c r="AP81" s="118">
        <f>AS80++'سود روزانه'!L18</f>
        <v>2792872458</v>
      </c>
      <c r="AQ81" s="118">
        <f>'سود روزانه'!M18+'نمودار روزانه'!AP81</f>
        <v>2792872458</v>
      </c>
      <c r="AR81" s="118">
        <f t="shared" si="14"/>
        <v>2792872458</v>
      </c>
      <c r="AS81" s="118">
        <f t="shared" si="15"/>
        <v>2792872458</v>
      </c>
    </row>
    <row r="82" spans="6:45">
      <c r="F82" s="118"/>
      <c r="AP82" s="118">
        <f>AS81++'سود روزانه'!L19</f>
        <v>2792872458</v>
      </c>
      <c r="AQ82" s="118">
        <f>'سود روزانه'!M19+'نمودار روزانه'!AP82</f>
        <v>2792872458</v>
      </c>
      <c r="AR82" s="118">
        <f t="shared" si="14"/>
        <v>2792872458</v>
      </c>
      <c r="AS82" s="118">
        <f t="shared" si="15"/>
        <v>2792872458</v>
      </c>
    </row>
    <row r="83" spans="6:45">
      <c r="F83" s="118"/>
      <c r="AP83" s="118">
        <f>AS82++'سود روزانه'!L20</f>
        <v>2792872458</v>
      </c>
      <c r="AQ83" s="118">
        <f>'سود روزانه'!M20+'نمودار روزانه'!AP83</f>
        <v>2792872458</v>
      </c>
      <c r="AR83" s="118">
        <f t="shared" si="14"/>
        <v>2792872458</v>
      </c>
      <c r="AS83" s="118">
        <f t="shared" si="15"/>
        <v>2792872458</v>
      </c>
    </row>
    <row r="84" spans="6:45">
      <c r="F84" s="118"/>
      <c r="AP84" s="118">
        <f>AS83++'سود روزانه'!L21</f>
        <v>2792872458</v>
      </c>
      <c r="AQ84" s="118">
        <f>'سود روزانه'!M21+'نمودار روزانه'!AP84</f>
        <v>2792872458</v>
      </c>
      <c r="AR84" s="118">
        <f t="shared" si="14"/>
        <v>2792872458</v>
      </c>
      <c r="AS84" s="118">
        <f t="shared" si="15"/>
        <v>2792872458</v>
      </c>
    </row>
    <row r="85" spans="6:45">
      <c r="F85" s="118"/>
      <c r="AP85" s="118">
        <f>AS84++'سود روزانه'!L22</f>
        <v>2792872458</v>
      </c>
      <c r="AQ85" s="118">
        <f>'سود روزانه'!M22+'نمودار روزانه'!AP85</f>
        <v>2792872458</v>
      </c>
      <c r="AR85" s="118">
        <f t="shared" si="14"/>
        <v>2792872458</v>
      </c>
      <c r="AS85" s="118">
        <f t="shared" si="15"/>
        <v>2792872458</v>
      </c>
    </row>
    <row r="86" spans="6:45">
      <c r="F86" s="118"/>
      <c r="AO86" t="s">
        <v>172</v>
      </c>
      <c r="AP86" s="118">
        <f>AS85++'سود روزانه'!O3</f>
        <v>2792872458</v>
      </c>
      <c r="AQ86" s="118">
        <f>'سود روزانه'!P3+'نمودار روزانه'!AP86</f>
        <v>2792872458</v>
      </c>
      <c r="AR86" s="118">
        <f t="shared" si="14"/>
        <v>2792872458</v>
      </c>
      <c r="AS86" s="118">
        <f t="shared" si="15"/>
        <v>2792872458</v>
      </c>
    </row>
    <row r="87" spans="6:45">
      <c r="F87" s="118"/>
      <c r="AP87" s="118">
        <f>AS86++'سود روزانه'!O4</f>
        <v>2792872458</v>
      </c>
      <c r="AQ87" s="118">
        <f>'سود روزانه'!P4+'نمودار روزانه'!AP87</f>
        <v>2792872458</v>
      </c>
      <c r="AR87" s="118">
        <f t="shared" ref="AR87:AR106" si="16">AP87</f>
        <v>2792872458</v>
      </c>
      <c r="AS87" s="118">
        <f t="shared" ref="AS87:AS106" si="17">AQ87</f>
        <v>2792872458</v>
      </c>
    </row>
    <row r="88" spans="6:45">
      <c r="F88" s="118"/>
      <c r="AP88" s="118">
        <f>AS87++'سود روزانه'!O5</f>
        <v>2792872458</v>
      </c>
      <c r="AQ88" s="118">
        <f>'سود روزانه'!P5+'نمودار روزانه'!AP88</f>
        <v>2792872458</v>
      </c>
      <c r="AR88" s="118">
        <f t="shared" si="16"/>
        <v>2792872458</v>
      </c>
      <c r="AS88" s="118">
        <f t="shared" si="17"/>
        <v>2792872458</v>
      </c>
    </row>
    <row r="89" spans="6:45">
      <c r="F89" s="118"/>
      <c r="AP89" s="118">
        <f>AS88++'سود روزانه'!O6</f>
        <v>2792872458</v>
      </c>
      <c r="AQ89" s="118">
        <f>'سود روزانه'!P6+'نمودار روزانه'!AP89</f>
        <v>2792872458</v>
      </c>
      <c r="AR89" s="118">
        <f t="shared" si="16"/>
        <v>2792872458</v>
      </c>
      <c r="AS89" s="118">
        <f t="shared" si="17"/>
        <v>2792872458</v>
      </c>
    </row>
    <row r="90" spans="6:45">
      <c r="F90" s="118"/>
      <c r="AP90" s="118">
        <f>AS89++'سود روزانه'!O7</f>
        <v>2792872458</v>
      </c>
      <c r="AQ90" s="118">
        <f>'سود روزانه'!P7+'نمودار روزانه'!AP90</f>
        <v>2792872458</v>
      </c>
      <c r="AR90" s="118">
        <f t="shared" si="16"/>
        <v>2792872458</v>
      </c>
      <c r="AS90" s="118">
        <f t="shared" si="17"/>
        <v>2792872458</v>
      </c>
    </row>
    <row r="91" spans="6:45">
      <c r="F91" s="118"/>
      <c r="AP91" s="118">
        <f>AS90++'سود روزانه'!O8</f>
        <v>2792872458</v>
      </c>
      <c r="AQ91" s="118">
        <f>'سود روزانه'!P8+'نمودار روزانه'!AP91</f>
        <v>2792872458</v>
      </c>
      <c r="AR91" s="118">
        <f t="shared" si="16"/>
        <v>2792872458</v>
      </c>
      <c r="AS91" s="118">
        <f t="shared" si="17"/>
        <v>2792872458</v>
      </c>
    </row>
    <row r="92" spans="6:45">
      <c r="F92" s="118"/>
      <c r="AP92" s="118">
        <f>AS91++'سود روزانه'!O9</f>
        <v>2792872458</v>
      </c>
      <c r="AQ92" s="118">
        <f>'سود روزانه'!P9+'نمودار روزانه'!AP92</f>
        <v>2792872458</v>
      </c>
      <c r="AR92" s="118">
        <f t="shared" si="16"/>
        <v>2792872458</v>
      </c>
      <c r="AS92" s="118">
        <f t="shared" si="17"/>
        <v>2792872458</v>
      </c>
    </row>
    <row r="93" spans="6:45">
      <c r="F93" s="118"/>
      <c r="AP93" s="118">
        <f>AS92++'سود روزانه'!O10</f>
        <v>2792872458</v>
      </c>
      <c r="AQ93" s="118">
        <f>'سود روزانه'!P10+'نمودار روزانه'!AP93</f>
        <v>2792872458</v>
      </c>
      <c r="AR93" s="118">
        <f t="shared" si="16"/>
        <v>2792872458</v>
      </c>
      <c r="AS93" s="118">
        <f t="shared" si="17"/>
        <v>2792872458</v>
      </c>
    </row>
    <row r="94" spans="6:45">
      <c r="F94" s="118"/>
      <c r="AP94" s="118">
        <f>AS93++'سود روزانه'!O11</f>
        <v>2792872458</v>
      </c>
      <c r="AQ94" s="118">
        <f>'سود روزانه'!P11+'نمودار روزانه'!AP94</f>
        <v>2792872458</v>
      </c>
      <c r="AR94" s="118">
        <f t="shared" si="16"/>
        <v>2792872458</v>
      </c>
      <c r="AS94" s="118">
        <f t="shared" si="17"/>
        <v>2792872458</v>
      </c>
    </row>
    <row r="95" spans="6:45">
      <c r="F95" s="118"/>
      <c r="AP95" s="118">
        <f>AS94++'سود روزانه'!O12</f>
        <v>2792872458</v>
      </c>
      <c r="AQ95" s="118">
        <f>'سود روزانه'!P12+'نمودار روزانه'!AP95</f>
        <v>2792872458</v>
      </c>
      <c r="AR95" s="118">
        <f t="shared" si="16"/>
        <v>2792872458</v>
      </c>
      <c r="AS95" s="118">
        <f t="shared" si="17"/>
        <v>2792872458</v>
      </c>
    </row>
    <row r="96" spans="6:45">
      <c r="F96" s="118"/>
      <c r="AP96" s="118">
        <f>AS95++'سود روزانه'!O13</f>
        <v>2792872458</v>
      </c>
      <c r="AQ96" s="118">
        <f>'سود روزانه'!P13+'نمودار روزانه'!AP96</f>
        <v>2792872458</v>
      </c>
      <c r="AR96" s="118">
        <f t="shared" si="16"/>
        <v>2792872458</v>
      </c>
      <c r="AS96" s="118">
        <f t="shared" si="17"/>
        <v>2792872458</v>
      </c>
    </row>
    <row r="97" spans="6:45">
      <c r="F97" s="118"/>
      <c r="AP97" s="118">
        <f>AS96++'سود روزانه'!O14</f>
        <v>2792872458</v>
      </c>
      <c r="AQ97" s="118">
        <f>'سود روزانه'!P14+'نمودار روزانه'!AP97</f>
        <v>2792872458</v>
      </c>
      <c r="AR97" s="118">
        <f t="shared" si="16"/>
        <v>2792872458</v>
      </c>
      <c r="AS97" s="118">
        <f t="shared" si="17"/>
        <v>2792872458</v>
      </c>
    </row>
    <row r="98" spans="6:45">
      <c r="F98" s="118"/>
      <c r="AP98" s="118">
        <f>AS97++'سود روزانه'!O15</f>
        <v>2792872458</v>
      </c>
      <c r="AQ98" s="118">
        <f>'سود روزانه'!P15+'نمودار روزانه'!AP98</f>
        <v>2792872458</v>
      </c>
      <c r="AR98" s="118">
        <f t="shared" si="16"/>
        <v>2792872458</v>
      </c>
      <c r="AS98" s="118">
        <f t="shared" si="17"/>
        <v>2792872458</v>
      </c>
    </row>
    <row r="99" spans="6:45">
      <c r="F99" s="118"/>
      <c r="AP99" s="118">
        <f>AS98++'سود روزانه'!O16</f>
        <v>2792872458</v>
      </c>
      <c r="AQ99" s="118">
        <f>'سود روزانه'!P16+'نمودار روزانه'!AP99</f>
        <v>2792872458</v>
      </c>
      <c r="AR99" s="118">
        <f t="shared" si="16"/>
        <v>2792872458</v>
      </c>
      <c r="AS99" s="118">
        <f t="shared" si="17"/>
        <v>2792872458</v>
      </c>
    </row>
    <row r="100" spans="6:45">
      <c r="F100" s="118"/>
      <c r="AP100" s="118">
        <f>AS99++'سود روزانه'!O17</f>
        <v>2792872458</v>
      </c>
      <c r="AQ100" s="118">
        <f>'سود روزانه'!P17+'نمودار روزانه'!AP100</f>
        <v>2792872458</v>
      </c>
      <c r="AR100" s="118">
        <f t="shared" si="16"/>
        <v>2792872458</v>
      </c>
      <c r="AS100" s="118">
        <f t="shared" si="17"/>
        <v>2792872458</v>
      </c>
    </row>
    <row r="101" spans="6:45">
      <c r="F101" s="118"/>
      <c r="AP101" s="118">
        <f>AS100++'سود روزانه'!O18</f>
        <v>2792872458</v>
      </c>
      <c r="AQ101" s="118">
        <f>'سود روزانه'!P18+'نمودار روزانه'!AP101</f>
        <v>2792872458</v>
      </c>
      <c r="AR101" s="118">
        <f t="shared" si="16"/>
        <v>2792872458</v>
      </c>
      <c r="AS101" s="118">
        <f t="shared" si="17"/>
        <v>2792872458</v>
      </c>
    </row>
    <row r="102" spans="6:45">
      <c r="F102" s="118"/>
      <c r="AP102" s="118">
        <f>AS101++'سود روزانه'!O19</f>
        <v>2792872458</v>
      </c>
      <c r="AQ102" s="118">
        <f>'سود روزانه'!P19+'نمودار روزانه'!AP102</f>
        <v>2792872458</v>
      </c>
      <c r="AR102" s="118">
        <f t="shared" si="16"/>
        <v>2792872458</v>
      </c>
      <c r="AS102" s="118">
        <f t="shared" si="17"/>
        <v>2792872458</v>
      </c>
    </row>
    <row r="103" spans="6:45">
      <c r="F103" s="118"/>
      <c r="AP103" s="118">
        <f>AS102++'سود روزانه'!O20</f>
        <v>2792872458</v>
      </c>
      <c r="AQ103" s="118">
        <f>'سود روزانه'!P20+'نمودار روزانه'!AP103</f>
        <v>2792872458</v>
      </c>
      <c r="AR103" s="118">
        <f t="shared" si="16"/>
        <v>2792872458</v>
      </c>
      <c r="AS103" s="118">
        <f t="shared" si="17"/>
        <v>2792872458</v>
      </c>
    </row>
    <row r="104" spans="6:45">
      <c r="F104" s="118"/>
      <c r="AP104" s="118">
        <f>AS103++'سود روزانه'!O21</f>
        <v>2792872458</v>
      </c>
      <c r="AQ104" s="118">
        <f>'سود روزانه'!P21+'نمودار روزانه'!AP104</f>
        <v>2792872458</v>
      </c>
      <c r="AR104" s="118">
        <f t="shared" si="16"/>
        <v>2792872458</v>
      </c>
      <c r="AS104" s="118">
        <f t="shared" si="17"/>
        <v>2792872458</v>
      </c>
    </row>
    <row r="105" spans="6:45">
      <c r="F105" s="118"/>
      <c r="AP105" s="118">
        <f>AS104++'سود روزانه'!O22</f>
        <v>2792872458</v>
      </c>
      <c r="AQ105" s="118">
        <f>'سود روزانه'!P22+'نمودار روزانه'!AP105</f>
        <v>2792872458</v>
      </c>
      <c r="AR105" s="118">
        <f t="shared" si="16"/>
        <v>2792872458</v>
      </c>
      <c r="AS105" s="118">
        <f t="shared" si="17"/>
        <v>2792872458</v>
      </c>
    </row>
    <row r="106" spans="6:45">
      <c r="F106" s="118"/>
      <c r="AP106" s="118">
        <f>AS105++'سود روزانه'!O23</f>
        <v>2792872458</v>
      </c>
      <c r="AQ106" s="118">
        <f>'سود روزانه'!P23+'نمودار روزانه'!AP106</f>
        <v>2792872458</v>
      </c>
      <c r="AR106" s="118">
        <f t="shared" si="16"/>
        <v>2792872458</v>
      </c>
      <c r="AS106" s="118">
        <f t="shared" si="17"/>
        <v>2792872458</v>
      </c>
    </row>
    <row r="107" spans="6:45">
      <c r="F107" s="118"/>
      <c r="AO107" t="s">
        <v>173</v>
      </c>
      <c r="AP107" s="118">
        <f>AS106++'سود روزانه'!R3</f>
        <v>2792872458</v>
      </c>
      <c r="AQ107" s="118">
        <f>'سود روزانه'!S3+'نمودار روزانه'!AP107</f>
        <v>2792872458</v>
      </c>
      <c r="AR107" s="118">
        <f t="shared" ref="AR107" si="18">AP107</f>
        <v>2792872458</v>
      </c>
      <c r="AS107" s="118">
        <f t="shared" ref="AS107" si="19">AQ107</f>
        <v>2792872458</v>
      </c>
    </row>
    <row r="108" spans="6:45">
      <c r="F108" s="118"/>
      <c r="AP108" s="118">
        <f>AS107++'سود روزانه'!R4</f>
        <v>2792872458</v>
      </c>
      <c r="AQ108" s="118">
        <f>'سود روزانه'!S4+'نمودار روزانه'!AP108</f>
        <v>2792872458</v>
      </c>
      <c r="AR108" s="118">
        <f t="shared" ref="AR108:AR128" si="20">AP108</f>
        <v>2792872458</v>
      </c>
      <c r="AS108" s="118">
        <f t="shared" ref="AS108:AS128" si="21">AQ108</f>
        <v>2792872458</v>
      </c>
    </row>
    <row r="109" spans="6:45">
      <c r="F109" s="118"/>
      <c r="AP109" s="118">
        <f>AS108++'سود روزانه'!R5</f>
        <v>2792872458</v>
      </c>
      <c r="AQ109" s="118">
        <f>'سود روزانه'!S5+'نمودار روزانه'!AP109</f>
        <v>2792872458</v>
      </c>
      <c r="AR109" s="118">
        <f t="shared" si="20"/>
        <v>2792872458</v>
      </c>
      <c r="AS109" s="118">
        <f t="shared" si="21"/>
        <v>2792872458</v>
      </c>
    </row>
    <row r="110" spans="6:45">
      <c r="F110" s="118"/>
      <c r="AP110" s="118">
        <f>AS109++'سود روزانه'!R6</f>
        <v>2792872458</v>
      </c>
      <c r="AQ110" s="118">
        <f>'سود روزانه'!S6+'نمودار روزانه'!AP110</f>
        <v>2792872458</v>
      </c>
      <c r="AR110" s="118">
        <f t="shared" si="20"/>
        <v>2792872458</v>
      </c>
      <c r="AS110" s="118">
        <f t="shared" si="21"/>
        <v>2792872458</v>
      </c>
    </row>
    <row r="111" spans="6:45">
      <c r="F111" s="118"/>
      <c r="AP111" s="118">
        <f>AS110++'سود روزانه'!R7</f>
        <v>2792872458</v>
      </c>
      <c r="AQ111" s="118">
        <f>'سود روزانه'!S7+'نمودار روزانه'!AP111</f>
        <v>2792872458</v>
      </c>
      <c r="AR111" s="118">
        <f t="shared" si="20"/>
        <v>2792872458</v>
      </c>
      <c r="AS111" s="118">
        <f t="shared" si="21"/>
        <v>2792872458</v>
      </c>
    </row>
    <row r="112" spans="6:45">
      <c r="F112" s="118"/>
      <c r="AP112" s="118">
        <f>AS111++'سود روزانه'!R8</f>
        <v>2792872458</v>
      </c>
      <c r="AQ112" s="118">
        <f>'سود روزانه'!S8+'نمودار روزانه'!AP112</f>
        <v>2792872458</v>
      </c>
      <c r="AR112" s="118">
        <f t="shared" si="20"/>
        <v>2792872458</v>
      </c>
      <c r="AS112" s="118">
        <f t="shared" si="21"/>
        <v>2792872458</v>
      </c>
    </row>
    <row r="113" spans="6:45">
      <c r="F113" s="118"/>
      <c r="AP113" s="118">
        <f>AS112++'سود روزانه'!R9</f>
        <v>2792872458</v>
      </c>
      <c r="AQ113" s="118">
        <f>'سود روزانه'!S9+'نمودار روزانه'!AP113</f>
        <v>2792872458</v>
      </c>
      <c r="AR113" s="118">
        <f t="shared" si="20"/>
        <v>2792872458</v>
      </c>
      <c r="AS113" s="118">
        <f t="shared" si="21"/>
        <v>2792872458</v>
      </c>
    </row>
    <row r="114" spans="6:45">
      <c r="F114" s="118"/>
      <c r="AP114" s="118">
        <f>AS113++'سود روزانه'!R10</f>
        <v>2792872458</v>
      </c>
      <c r="AQ114" s="118">
        <f>'سود روزانه'!S10+'نمودار روزانه'!AP114</f>
        <v>2792872458</v>
      </c>
      <c r="AR114" s="118">
        <f t="shared" si="20"/>
        <v>2792872458</v>
      </c>
      <c r="AS114" s="118">
        <f t="shared" si="21"/>
        <v>2792872458</v>
      </c>
    </row>
    <row r="115" spans="6:45">
      <c r="F115" s="118"/>
      <c r="AP115" s="118">
        <f>AS114++'سود روزانه'!R11</f>
        <v>2792872458</v>
      </c>
      <c r="AQ115" s="118">
        <f>'سود روزانه'!S11+'نمودار روزانه'!AP115</f>
        <v>2792872458</v>
      </c>
      <c r="AR115" s="118">
        <f t="shared" si="20"/>
        <v>2792872458</v>
      </c>
      <c r="AS115" s="118">
        <f t="shared" si="21"/>
        <v>2792872458</v>
      </c>
    </row>
    <row r="116" spans="6:45">
      <c r="F116" s="118"/>
      <c r="AP116" s="118">
        <f>AS115++'سود روزانه'!R12</f>
        <v>2792872458</v>
      </c>
      <c r="AQ116" s="118">
        <f>'سود روزانه'!S12+'نمودار روزانه'!AP116</f>
        <v>2792872458</v>
      </c>
      <c r="AR116" s="118">
        <f t="shared" si="20"/>
        <v>2792872458</v>
      </c>
      <c r="AS116" s="118">
        <f t="shared" si="21"/>
        <v>2792872458</v>
      </c>
    </row>
    <row r="117" spans="6:45">
      <c r="F117" s="118"/>
      <c r="AP117" s="118">
        <f>AS116++'سود روزانه'!R13</f>
        <v>2792872458</v>
      </c>
      <c r="AQ117" s="118">
        <f>'سود روزانه'!S13+'نمودار روزانه'!AP117</f>
        <v>2792872458</v>
      </c>
      <c r="AR117" s="118">
        <f t="shared" si="20"/>
        <v>2792872458</v>
      </c>
      <c r="AS117" s="118">
        <f t="shared" si="21"/>
        <v>2792872458</v>
      </c>
    </row>
    <row r="118" spans="6:45">
      <c r="F118" s="118"/>
      <c r="AP118" s="118">
        <f>AS117++'سود روزانه'!R14</f>
        <v>2792872458</v>
      </c>
      <c r="AQ118" s="118">
        <f>'سود روزانه'!S14+'نمودار روزانه'!AP118</f>
        <v>2792872458</v>
      </c>
      <c r="AR118" s="118">
        <f t="shared" si="20"/>
        <v>2792872458</v>
      </c>
      <c r="AS118" s="118">
        <f t="shared" si="21"/>
        <v>2792872458</v>
      </c>
    </row>
    <row r="119" spans="6:45">
      <c r="F119" s="118"/>
      <c r="AP119" s="118">
        <f>AS118++'سود روزانه'!R15</f>
        <v>2792872458</v>
      </c>
      <c r="AQ119" s="118">
        <f>'سود روزانه'!S15+'نمودار روزانه'!AP119</f>
        <v>2792872458</v>
      </c>
      <c r="AR119" s="118">
        <f t="shared" si="20"/>
        <v>2792872458</v>
      </c>
      <c r="AS119" s="118">
        <f t="shared" si="21"/>
        <v>2792872458</v>
      </c>
    </row>
    <row r="120" spans="6:45">
      <c r="F120" s="118"/>
      <c r="AP120" s="118">
        <f>AS119++'سود روزانه'!R16</f>
        <v>2792872458</v>
      </c>
      <c r="AQ120" s="118">
        <f>'سود روزانه'!S16+'نمودار روزانه'!AP120</f>
        <v>2792872458</v>
      </c>
      <c r="AR120" s="118">
        <f t="shared" si="20"/>
        <v>2792872458</v>
      </c>
      <c r="AS120" s="118">
        <f t="shared" si="21"/>
        <v>2792872458</v>
      </c>
    </row>
    <row r="121" spans="6:45">
      <c r="F121" s="118"/>
      <c r="AP121" s="118">
        <f>AS120++'سود روزانه'!R17</f>
        <v>2792872458</v>
      </c>
      <c r="AQ121" s="118">
        <f>'سود روزانه'!S17+'نمودار روزانه'!AP121</f>
        <v>2792872458</v>
      </c>
      <c r="AR121" s="118">
        <f t="shared" si="20"/>
        <v>2792872458</v>
      </c>
      <c r="AS121" s="118">
        <f t="shared" si="21"/>
        <v>2792872458</v>
      </c>
    </row>
    <row r="122" spans="6:45">
      <c r="F122" s="118"/>
      <c r="AP122" s="118">
        <f>AS121++'سود روزانه'!R18</f>
        <v>2792872458</v>
      </c>
      <c r="AQ122" s="118">
        <f>'سود روزانه'!S18+'نمودار روزانه'!AP122</f>
        <v>2792872458</v>
      </c>
      <c r="AR122" s="118">
        <f t="shared" si="20"/>
        <v>2792872458</v>
      </c>
      <c r="AS122" s="118">
        <f t="shared" si="21"/>
        <v>2792872458</v>
      </c>
    </row>
    <row r="123" spans="6:45">
      <c r="F123" s="118"/>
      <c r="AP123" s="118">
        <f>AS122++'سود روزانه'!R19</f>
        <v>2792872458</v>
      </c>
      <c r="AQ123" s="118">
        <f>'سود روزانه'!S19+'نمودار روزانه'!AP123</f>
        <v>2792872458</v>
      </c>
      <c r="AR123" s="118">
        <f t="shared" si="20"/>
        <v>2792872458</v>
      </c>
      <c r="AS123" s="118">
        <f t="shared" si="21"/>
        <v>2792872458</v>
      </c>
    </row>
    <row r="124" spans="6:45">
      <c r="F124" s="118"/>
      <c r="AP124" s="118">
        <f>AS123++'سود روزانه'!R20</f>
        <v>2792872458</v>
      </c>
      <c r="AQ124" s="118">
        <f>'سود روزانه'!S20+'نمودار روزانه'!AP124</f>
        <v>2792872458</v>
      </c>
      <c r="AR124" s="118">
        <f t="shared" si="20"/>
        <v>2792872458</v>
      </c>
      <c r="AS124" s="118">
        <f t="shared" si="21"/>
        <v>2792872458</v>
      </c>
    </row>
    <row r="125" spans="6:45">
      <c r="F125" s="118"/>
      <c r="AP125" s="118">
        <f>AS124++'سود روزانه'!R21</f>
        <v>2792872458</v>
      </c>
      <c r="AQ125" s="118">
        <f>'سود روزانه'!S21+'نمودار روزانه'!AP125</f>
        <v>2792872458</v>
      </c>
      <c r="AR125" s="118">
        <f t="shared" si="20"/>
        <v>2792872458</v>
      </c>
      <c r="AS125" s="118">
        <f t="shared" si="21"/>
        <v>2792872458</v>
      </c>
    </row>
    <row r="126" spans="6:45">
      <c r="F126" s="118"/>
      <c r="AP126" s="118">
        <f>AS125++'سود روزانه'!R22</f>
        <v>2792872458</v>
      </c>
      <c r="AQ126" s="118">
        <f>'سود روزانه'!S22+'نمودار روزانه'!AP126</f>
        <v>2792872458</v>
      </c>
      <c r="AR126" s="118">
        <f t="shared" si="20"/>
        <v>2792872458</v>
      </c>
      <c r="AS126" s="118">
        <f t="shared" si="21"/>
        <v>2792872458</v>
      </c>
    </row>
    <row r="127" spans="6:45">
      <c r="F127" s="118"/>
      <c r="AP127" s="118">
        <f>AS126++'سود روزانه'!R23</f>
        <v>2792872458</v>
      </c>
      <c r="AQ127" s="118">
        <f>'سود روزانه'!S23+'نمودار روزانه'!AP127</f>
        <v>2792872458</v>
      </c>
      <c r="AR127" s="118">
        <f t="shared" si="20"/>
        <v>2792872458</v>
      </c>
      <c r="AS127" s="118">
        <f t="shared" si="21"/>
        <v>2792872458</v>
      </c>
    </row>
    <row r="128" spans="6:45">
      <c r="F128" s="118"/>
      <c r="AO128" t="s">
        <v>174</v>
      </c>
      <c r="AP128" s="118">
        <f>AS127 + +'سود روزانه'!U3</f>
        <v>2792872458</v>
      </c>
      <c r="AQ128" s="118">
        <f>'سود روزانه'!V3+'نمودار روزانه'!AP128</f>
        <v>2792872458</v>
      </c>
      <c r="AR128" s="118">
        <f t="shared" si="20"/>
        <v>2792872458</v>
      </c>
      <c r="AS128" s="118">
        <f t="shared" si="21"/>
        <v>2792872458</v>
      </c>
    </row>
    <row r="129" spans="6:45">
      <c r="F129" s="118"/>
      <c r="AP129" s="118">
        <f>AS128 + +'سود روزانه'!U4</f>
        <v>2792872458</v>
      </c>
      <c r="AQ129" s="118">
        <f>'سود روزانه'!V4+'نمودار روزانه'!AP129</f>
        <v>2792872458</v>
      </c>
      <c r="AR129" s="118">
        <f t="shared" ref="AR129:AR146" si="22">AP129</f>
        <v>2792872458</v>
      </c>
      <c r="AS129" s="118">
        <f t="shared" ref="AS129:AS146" si="23">AQ129</f>
        <v>2792872458</v>
      </c>
    </row>
    <row r="130" spans="6:45">
      <c r="F130" s="118"/>
      <c r="AP130" s="118">
        <f>AS129 + +'سود روزانه'!U5</f>
        <v>2792872458</v>
      </c>
      <c r="AQ130" s="118">
        <f>'سود روزانه'!V5+'نمودار روزانه'!AP130</f>
        <v>2792872458</v>
      </c>
      <c r="AR130" s="118">
        <f t="shared" si="22"/>
        <v>2792872458</v>
      </c>
      <c r="AS130" s="118">
        <f t="shared" si="23"/>
        <v>2792872458</v>
      </c>
    </row>
    <row r="131" spans="6:45">
      <c r="F131" s="118"/>
      <c r="AP131" s="118">
        <f>AS130 + +'سود روزانه'!U6</f>
        <v>2792872458</v>
      </c>
      <c r="AQ131" s="118">
        <f>'سود روزانه'!V6+'نمودار روزانه'!AP131</f>
        <v>2792872458</v>
      </c>
      <c r="AR131" s="118">
        <f t="shared" si="22"/>
        <v>2792872458</v>
      </c>
      <c r="AS131" s="118">
        <f t="shared" si="23"/>
        <v>2792872458</v>
      </c>
    </row>
    <row r="132" spans="6:45">
      <c r="F132" s="118"/>
      <c r="AP132" s="118">
        <f>AS131 + +'سود روزانه'!U7</f>
        <v>2792872458</v>
      </c>
      <c r="AQ132" s="118">
        <f>'سود روزانه'!V7+'نمودار روزانه'!AP132</f>
        <v>2792872458</v>
      </c>
      <c r="AR132" s="118">
        <f t="shared" si="22"/>
        <v>2792872458</v>
      </c>
      <c r="AS132" s="118">
        <f t="shared" si="23"/>
        <v>2792872458</v>
      </c>
    </row>
    <row r="133" spans="6:45">
      <c r="F133" s="118"/>
      <c r="AP133" s="118">
        <f>AS132 + +'سود روزانه'!U8</f>
        <v>2792872458</v>
      </c>
      <c r="AQ133" s="118">
        <f>'سود روزانه'!V8+'نمودار روزانه'!AP133</f>
        <v>2792872458</v>
      </c>
      <c r="AR133" s="118">
        <f t="shared" si="22"/>
        <v>2792872458</v>
      </c>
      <c r="AS133" s="118">
        <f t="shared" si="23"/>
        <v>2792872458</v>
      </c>
    </row>
    <row r="134" spans="6:45">
      <c r="F134" s="118"/>
      <c r="AP134" s="118">
        <f>AS133 + +'سود روزانه'!U9</f>
        <v>2792872458</v>
      </c>
      <c r="AQ134" s="118">
        <f>'سود روزانه'!V9+'نمودار روزانه'!AP134</f>
        <v>2792872458</v>
      </c>
      <c r="AR134" s="118">
        <f t="shared" si="22"/>
        <v>2792872458</v>
      </c>
      <c r="AS134" s="118">
        <f t="shared" si="23"/>
        <v>2792872458</v>
      </c>
    </row>
    <row r="135" spans="6:45">
      <c r="F135" s="118"/>
      <c r="AP135" s="118">
        <f>AS134 + +'سود روزانه'!U10</f>
        <v>2792872458</v>
      </c>
      <c r="AQ135" s="118">
        <f>'سود روزانه'!V10+'نمودار روزانه'!AP135</f>
        <v>2792872458</v>
      </c>
      <c r="AR135" s="118">
        <f t="shared" si="22"/>
        <v>2792872458</v>
      </c>
      <c r="AS135" s="118">
        <f t="shared" si="23"/>
        <v>2792872458</v>
      </c>
    </row>
    <row r="136" spans="6:45">
      <c r="F136" s="118"/>
      <c r="AP136" s="118">
        <f>AS135 + +'سود روزانه'!U11</f>
        <v>2792872458</v>
      </c>
      <c r="AQ136" s="118">
        <f>'سود روزانه'!V11+'نمودار روزانه'!AP136</f>
        <v>2792872458</v>
      </c>
      <c r="AR136" s="118">
        <f t="shared" si="22"/>
        <v>2792872458</v>
      </c>
      <c r="AS136" s="118">
        <f t="shared" si="23"/>
        <v>2792872458</v>
      </c>
    </row>
    <row r="137" spans="6:45">
      <c r="F137" s="118"/>
      <c r="AP137" s="118">
        <f>AS136 + +'سود روزانه'!U12</f>
        <v>2792872458</v>
      </c>
      <c r="AQ137" s="118">
        <f>'سود روزانه'!V12+'نمودار روزانه'!AP137</f>
        <v>2792872458</v>
      </c>
      <c r="AR137" s="118">
        <f t="shared" si="22"/>
        <v>2792872458</v>
      </c>
      <c r="AS137" s="118">
        <f t="shared" si="23"/>
        <v>2792872458</v>
      </c>
    </row>
    <row r="138" spans="6:45">
      <c r="F138" s="118"/>
      <c r="AP138" s="118">
        <f>AS137 + +'سود روزانه'!U13</f>
        <v>2792872458</v>
      </c>
      <c r="AQ138" s="118">
        <f>'سود روزانه'!V13+'نمودار روزانه'!AP138</f>
        <v>2792872458</v>
      </c>
      <c r="AR138" s="118">
        <f t="shared" si="22"/>
        <v>2792872458</v>
      </c>
      <c r="AS138" s="118">
        <f t="shared" si="23"/>
        <v>2792872458</v>
      </c>
    </row>
    <row r="139" spans="6:45">
      <c r="F139" s="118"/>
      <c r="AP139" s="118">
        <f>AS138 + +'سود روزانه'!U14</f>
        <v>2792872458</v>
      </c>
      <c r="AQ139" s="118">
        <f>'سود روزانه'!V14+'نمودار روزانه'!AP139</f>
        <v>2792872458</v>
      </c>
      <c r="AR139" s="118">
        <f t="shared" si="22"/>
        <v>2792872458</v>
      </c>
      <c r="AS139" s="118">
        <f t="shared" si="23"/>
        <v>2792872458</v>
      </c>
    </row>
    <row r="140" spans="6:45">
      <c r="F140" s="118"/>
      <c r="AP140" s="118">
        <f>AS139 + +'سود روزانه'!U15</f>
        <v>2792872458</v>
      </c>
      <c r="AQ140" s="118">
        <f>'سود روزانه'!V15+'نمودار روزانه'!AP140</f>
        <v>2792872458</v>
      </c>
      <c r="AR140" s="118">
        <f t="shared" si="22"/>
        <v>2792872458</v>
      </c>
      <c r="AS140" s="118">
        <f t="shared" si="23"/>
        <v>2792872458</v>
      </c>
    </row>
    <row r="141" spans="6:45">
      <c r="F141" s="118"/>
      <c r="AP141" s="118">
        <f>AS140 + +'سود روزانه'!U16</f>
        <v>2792872458</v>
      </c>
      <c r="AQ141" s="118">
        <f>'سود روزانه'!V16+'نمودار روزانه'!AP141</f>
        <v>2792872458</v>
      </c>
      <c r="AR141" s="118">
        <f t="shared" si="22"/>
        <v>2792872458</v>
      </c>
      <c r="AS141" s="118">
        <f t="shared" si="23"/>
        <v>2792872458</v>
      </c>
    </row>
    <row r="142" spans="6:45">
      <c r="F142" s="118"/>
      <c r="AP142" s="118">
        <f>AS141 + +'سود روزانه'!U17</f>
        <v>2792872458</v>
      </c>
      <c r="AQ142" s="118">
        <f>'سود روزانه'!V17+'نمودار روزانه'!AP142</f>
        <v>2792872458</v>
      </c>
      <c r="AR142" s="118">
        <f t="shared" si="22"/>
        <v>2792872458</v>
      </c>
      <c r="AS142" s="118">
        <f t="shared" si="23"/>
        <v>2792872458</v>
      </c>
    </row>
    <row r="143" spans="6:45">
      <c r="F143" s="118"/>
      <c r="AP143" s="118">
        <f>AS142 + +'سود روزانه'!U18</f>
        <v>2792872458</v>
      </c>
      <c r="AQ143" s="118">
        <f>'سود روزانه'!V18+'نمودار روزانه'!AP143</f>
        <v>2792872458</v>
      </c>
      <c r="AR143" s="118">
        <f t="shared" si="22"/>
        <v>2792872458</v>
      </c>
      <c r="AS143" s="118">
        <f t="shared" si="23"/>
        <v>2792872458</v>
      </c>
    </row>
    <row r="144" spans="6:45">
      <c r="F144" s="118"/>
      <c r="AP144" s="118">
        <f>AS143 + +'سود روزانه'!U19</f>
        <v>2792872458</v>
      </c>
      <c r="AQ144" s="118">
        <f>'سود روزانه'!V19+'نمودار روزانه'!AP144</f>
        <v>2792872458</v>
      </c>
      <c r="AR144" s="118">
        <f t="shared" si="22"/>
        <v>2792872458</v>
      </c>
      <c r="AS144" s="118">
        <f t="shared" si="23"/>
        <v>2792872458</v>
      </c>
    </row>
    <row r="145" spans="6:45">
      <c r="F145" s="118"/>
      <c r="AP145" s="118">
        <f>AS144 + +'سود روزانه'!U20</f>
        <v>2792872458</v>
      </c>
      <c r="AQ145" s="118">
        <f>'سود روزانه'!V20+'نمودار روزانه'!AP145</f>
        <v>2792872458</v>
      </c>
      <c r="AR145" s="118">
        <f t="shared" si="22"/>
        <v>2792872458</v>
      </c>
      <c r="AS145" s="118">
        <f t="shared" si="23"/>
        <v>2792872458</v>
      </c>
    </row>
    <row r="146" spans="6:45">
      <c r="F146" s="118"/>
      <c r="AO146" t="s">
        <v>175</v>
      </c>
      <c r="AP146" s="118">
        <f>AS145++'سود روزانه'!X3</f>
        <v>2792872458</v>
      </c>
      <c r="AQ146" s="118">
        <f>'سود روزانه'!Y3+'نمودار روزانه'!AP146</f>
        <v>2792872458</v>
      </c>
      <c r="AR146" s="118">
        <f t="shared" si="22"/>
        <v>2792872458</v>
      </c>
      <c r="AS146" s="118">
        <f t="shared" si="23"/>
        <v>2792872458</v>
      </c>
    </row>
    <row r="147" spans="6:45">
      <c r="F147" s="118"/>
      <c r="AP147" s="118">
        <f>AS146++'سود روزانه'!X4</f>
        <v>2792872458</v>
      </c>
      <c r="AQ147" s="118">
        <f>'سود روزانه'!Y4+'نمودار روزانه'!AP147</f>
        <v>2792872458</v>
      </c>
      <c r="AR147" s="118">
        <f t="shared" ref="AR147:AR165" si="24">AP147</f>
        <v>2792872458</v>
      </c>
      <c r="AS147" s="118">
        <f t="shared" ref="AS147:AS165" si="25">AQ147</f>
        <v>2792872458</v>
      </c>
    </row>
    <row r="148" spans="6:45">
      <c r="F148" s="118"/>
      <c r="AP148" s="118">
        <f>AS147++'سود روزانه'!X5</f>
        <v>2792872458</v>
      </c>
      <c r="AQ148" s="118">
        <f>'سود روزانه'!Y5+'نمودار روزانه'!AP148</f>
        <v>2792872458</v>
      </c>
      <c r="AR148" s="118">
        <f t="shared" si="24"/>
        <v>2792872458</v>
      </c>
      <c r="AS148" s="118">
        <f t="shared" si="25"/>
        <v>2792872458</v>
      </c>
    </row>
    <row r="149" spans="6:45">
      <c r="F149" s="118"/>
      <c r="AP149" s="118">
        <f>AS148++'سود روزانه'!X6</f>
        <v>2792872458</v>
      </c>
      <c r="AQ149" s="118">
        <f>'سود روزانه'!Y6+'نمودار روزانه'!AP149</f>
        <v>2792872458</v>
      </c>
      <c r="AR149" s="118">
        <f t="shared" si="24"/>
        <v>2792872458</v>
      </c>
      <c r="AS149" s="118">
        <f t="shared" si="25"/>
        <v>2792872458</v>
      </c>
    </row>
    <row r="150" spans="6:45">
      <c r="F150" s="118"/>
      <c r="AP150" s="118">
        <f>AS149++'سود روزانه'!X7</f>
        <v>2792872458</v>
      </c>
      <c r="AQ150" s="118">
        <f>'سود روزانه'!Y7+'نمودار روزانه'!AP150</f>
        <v>2792872458</v>
      </c>
      <c r="AR150" s="118">
        <f t="shared" si="24"/>
        <v>2792872458</v>
      </c>
      <c r="AS150" s="118">
        <f t="shared" si="25"/>
        <v>2792872458</v>
      </c>
    </row>
    <row r="151" spans="6:45">
      <c r="F151" s="118"/>
      <c r="AP151" s="118">
        <f>AS150++'سود روزانه'!X8</f>
        <v>2792872458</v>
      </c>
      <c r="AQ151" s="118">
        <f>'سود روزانه'!Y8+'نمودار روزانه'!AP151</f>
        <v>2792872458</v>
      </c>
      <c r="AR151" s="118">
        <f t="shared" si="24"/>
        <v>2792872458</v>
      </c>
      <c r="AS151" s="118">
        <f t="shared" si="25"/>
        <v>2792872458</v>
      </c>
    </row>
    <row r="152" spans="6:45">
      <c r="F152" s="118"/>
      <c r="AP152" s="118">
        <f>AS151++'سود روزانه'!X9</f>
        <v>2792872458</v>
      </c>
      <c r="AQ152" s="118">
        <f>'سود روزانه'!Y9+'نمودار روزانه'!AP152</f>
        <v>2792872458</v>
      </c>
      <c r="AR152" s="118">
        <f t="shared" si="24"/>
        <v>2792872458</v>
      </c>
      <c r="AS152" s="118">
        <f t="shared" si="25"/>
        <v>2792872458</v>
      </c>
    </row>
    <row r="153" spans="6:45">
      <c r="F153" s="118"/>
      <c r="AP153" s="118">
        <f>AS152++'سود روزانه'!X10</f>
        <v>2792872458</v>
      </c>
      <c r="AQ153" s="118">
        <f>'سود روزانه'!Y10+'نمودار روزانه'!AP153</f>
        <v>2792872458</v>
      </c>
      <c r="AR153" s="118">
        <f t="shared" si="24"/>
        <v>2792872458</v>
      </c>
      <c r="AS153" s="118">
        <f t="shared" si="25"/>
        <v>2792872458</v>
      </c>
    </row>
    <row r="154" spans="6:45">
      <c r="F154" s="118"/>
      <c r="AP154" s="118">
        <f>AS153++'سود روزانه'!X11</f>
        <v>2792872458</v>
      </c>
      <c r="AQ154" s="118">
        <f>'سود روزانه'!Y11+'نمودار روزانه'!AP154</f>
        <v>2792872458</v>
      </c>
      <c r="AR154" s="118">
        <f t="shared" si="24"/>
        <v>2792872458</v>
      </c>
      <c r="AS154" s="118">
        <f t="shared" si="25"/>
        <v>2792872458</v>
      </c>
    </row>
    <row r="155" spans="6:45">
      <c r="F155" s="118"/>
      <c r="AP155" s="118">
        <f>AS154++'سود روزانه'!X12</f>
        <v>2792872458</v>
      </c>
      <c r="AQ155" s="118">
        <f>'سود روزانه'!Y12+'نمودار روزانه'!AP155</f>
        <v>2792872458</v>
      </c>
      <c r="AR155" s="118">
        <f t="shared" si="24"/>
        <v>2792872458</v>
      </c>
      <c r="AS155" s="118">
        <f t="shared" si="25"/>
        <v>2792872458</v>
      </c>
    </row>
    <row r="156" spans="6:45">
      <c r="F156" s="118"/>
      <c r="AP156" s="118">
        <f>AS155++'سود روزانه'!X13</f>
        <v>2792872458</v>
      </c>
      <c r="AQ156" s="118">
        <f>'سود روزانه'!Y13+'نمودار روزانه'!AP156</f>
        <v>2792872458</v>
      </c>
      <c r="AR156" s="118">
        <f t="shared" si="24"/>
        <v>2792872458</v>
      </c>
      <c r="AS156" s="118">
        <f t="shared" si="25"/>
        <v>2792872458</v>
      </c>
    </row>
    <row r="157" spans="6:45">
      <c r="F157" s="118"/>
      <c r="AP157" s="118">
        <f>AS156++'سود روزانه'!X14</f>
        <v>2792872458</v>
      </c>
      <c r="AQ157" s="118">
        <f>'سود روزانه'!Y14+'نمودار روزانه'!AP157</f>
        <v>2792872458</v>
      </c>
      <c r="AR157" s="118">
        <f t="shared" si="24"/>
        <v>2792872458</v>
      </c>
      <c r="AS157" s="118">
        <f t="shared" si="25"/>
        <v>2792872458</v>
      </c>
    </row>
    <row r="158" spans="6:45">
      <c r="F158" s="118"/>
      <c r="AP158" s="118">
        <f>AS157++'سود روزانه'!X15</f>
        <v>2792872458</v>
      </c>
      <c r="AQ158" s="118">
        <f>'سود روزانه'!Y15+'نمودار روزانه'!AP158</f>
        <v>2792872458</v>
      </c>
      <c r="AR158" s="118">
        <f t="shared" si="24"/>
        <v>2792872458</v>
      </c>
      <c r="AS158" s="118">
        <f t="shared" si="25"/>
        <v>2792872458</v>
      </c>
    </row>
    <row r="159" spans="6:45">
      <c r="F159" s="118"/>
      <c r="AP159" s="118">
        <f>AS158++'سود روزانه'!X16</f>
        <v>2792872458</v>
      </c>
      <c r="AQ159" s="118">
        <f>'سود روزانه'!Y16+'نمودار روزانه'!AP159</f>
        <v>2792872458</v>
      </c>
      <c r="AR159" s="118">
        <f t="shared" si="24"/>
        <v>2792872458</v>
      </c>
      <c r="AS159" s="118">
        <f t="shared" si="25"/>
        <v>2792872458</v>
      </c>
    </row>
    <row r="160" spans="6:45">
      <c r="F160" s="118"/>
      <c r="AP160" s="118">
        <f>AS159++'سود روزانه'!X17</f>
        <v>2792872458</v>
      </c>
      <c r="AQ160" s="118">
        <f>'سود روزانه'!Y17+'نمودار روزانه'!AP160</f>
        <v>2792872458</v>
      </c>
      <c r="AR160" s="118">
        <f t="shared" si="24"/>
        <v>2792872458</v>
      </c>
      <c r="AS160" s="118">
        <f t="shared" si="25"/>
        <v>2792872458</v>
      </c>
    </row>
    <row r="161" spans="6:45">
      <c r="F161" s="118"/>
      <c r="AP161" s="118">
        <f>AS160++'سود روزانه'!X18</f>
        <v>2792872458</v>
      </c>
      <c r="AQ161" s="118">
        <f>'سود روزانه'!Y18+'نمودار روزانه'!AP161</f>
        <v>2792872458</v>
      </c>
      <c r="AR161" s="118">
        <f t="shared" si="24"/>
        <v>2792872458</v>
      </c>
      <c r="AS161" s="118">
        <f t="shared" si="25"/>
        <v>2792872458</v>
      </c>
    </row>
    <row r="162" spans="6:45">
      <c r="F162" s="118"/>
      <c r="AP162" s="118">
        <f>AS161++'سود روزانه'!X19</f>
        <v>2792872458</v>
      </c>
      <c r="AQ162" s="118">
        <f>'سود روزانه'!Y19+'نمودار روزانه'!AP162</f>
        <v>2792872458</v>
      </c>
      <c r="AR162" s="118">
        <f t="shared" si="24"/>
        <v>2792872458</v>
      </c>
      <c r="AS162" s="118">
        <f t="shared" si="25"/>
        <v>2792872458</v>
      </c>
    </row>
    <row r="163" spans="6:45">
      <c r="F163" s="118"/>
      <c r="AP163" s="118">
        <f>AS162++'سود روزانه'!X20</f>
        <v>2792872458</v>
      </c>
      <c r="AQ163" s="118">
        <f>'سود روزانه'!Y20+'نمودار روزانه'!AP163</f>
        <v>2792872458</v>
      </c>
      <c r="AR163" s="118">
        <f t="shared" si="24"/>
        <v>2792872458</v>
      </c>
      <c r="AS163" s="118">
        <f t="shared" si="25"/>
        <v>2792872458</v>
      </c>
    </row>
    <row r="164" spans="6:45">
      <c r="F164" s="118"/>
      <c r="AP164" s="118">
        <f>AS163++'سود روزانه'!X21</f>
        <v>2792872458</v>
      </c>
      <c r="AQ164" s="118">
        <f>'سود روزانه'!Y21+'نمودار روزانه'!AP164</f>
        <v>2792872458</v>
      </c>
      <c r="AR164" s="118">
        <f t="shared" si="24"/>
        <v>2792872458</v>
      </c>
      <c r="AS164" s="118">
        <f t="shared" si="25"/>
        <v>2792872458</v>
      </c>
    </row>
    <row r="165" spans="6:45">
      <c r="F165" s="118"/>
      <c r="AP165" s="118">
        <f>AS164++'سود روزانه'!X22</f>
        <v>2792872458</v>
      </c>
      <c r="AQ165" s="118">
        <f>'سود روزانه'!Y22+'نمودار روزانه'!AP165</f>
        <v>2792872458</v>
      </c>
      <c r="AR165" s="118">
        <f t="shared" si="24"/>
        <v>2792872458</v>
      </c>
      <c r="AS165" s="118">
        <f t="shared" si="25"/>
        <v>2792872458</v>
      </c>
    </row>
    <row r="166" spans="6:45">
      <c r="F166" s="118"/>
      <c r="AP166" s="118">
        <f>AS165++'سود روزانه'!X23</f>
        <v>2792872458</v>
      </c>
      <c r="AQ166" s="118">
        <f>'سود روزانه'!Y23+'نمودار روزانه'!AP166</f>
        <v>2792872458</v>
      </c>
      <c r="AR166" s="118">
        <f t="shared" ref="AR166:AR168" si="26">AP166</f>
        <v>2792872458</v>
      </c>
      <c r="AS166" s="118">
        <f t="shared" ref="AS166:AS168" si="27">AQ166</f>
        <v>2792872458</v>
      </c>
    </row>
    <row r="167" spans="6:45">
      <c r="F167" s="118"/>
      <c r="AP167" s="118">
        <f>AS166++'سود روزانه'!X24</f>
        <v>2792872458</v>
      </c>
      <c r="AQ167" s="118">
        <f>'سود روزانه'!Y24+'نمودار روزانه'!AP167</f>
        <v>2792872458</v>
      </c>
      <c r="AR167" s="118">
        <f t="shared" si="26"/>
        <v>2792872458</v>
      </c>
      <c r="AS167" s="118">
        <f t="shared" si="27"/>
        <v>2792872458</v>
      </c>
    </row>
    <row r="168" spans="6:45">
      <c r="F168" s="118"/>
      <c r="AO168" t="s">
        <v>176</v>
      </c>
      <c r="AP168" s="118">
        <f>AS167++'سود روزانه'!AA3</f>
        <v>2792872458</v>
      </c>
      <c r="AQ168" s="118">
        <f>'سود روزانه'!AB3+'نمودار روزانه'!AP168</f>
        <v>2792872458</v>
      </c>
      <c r="AR168" s="118">
        <f t="shared" si="26"/>
        <v>2792872458</v>
      </c>
      <c r="AS168" s="118">
        <f t="shared" si="27"/>
        <v>2792872458</v>
      </c>
    </row>
    <row r="169" spans="6:45">
      <c r="F169" s="118"/>
      <c r="AP169" s="118">
        <f>AS168++'سود روزانه'!AA4</f>
        <v>2792872458</v>
      </c>
      <c r="AQ169" s="118">
        <f>'سود روزانه'!AB4+'نمودار روزانه'!AP169</f>
        <v>2792872458</v>
      </c>
      <c r="AR169" s="118">
        <f t="shared" ref="AR169:AR184" si="28">AP169</f>
        <v>2792872458</v>
      </c>
      <c r="AS169" s="118">
        <f t="shared" ref="AS169:AS184" si="29">AQ169</f>
        <v>2792872458</v>
      </c>
    </row>
    <row r="170" spans="6:45">
      <c r="F170" s="118"/>
      <c r="AP170" s="118">
        <f>AS169++'سود روزانه'!AA5</f>
        <v>2792872458</v>
      </c>
      <c r="AQ170" s="118">
        <f>'سود روزانه'!AB5+'نمودار روزانه'!AP170</f>
        <v>2792872458</v>
      </c>
      <c r="AR170" s="118">
        <f t="shared" si="28"/>
        <v>2792872458</v>
      </c>
      <c r="AS170" s="118">
        <f t="shared" si="29"/>
        <v>2792872458</v>
      </c>
    </row>
    <row r="171" spans="6:45">
      <c r="F171" s="118"/>
      <c r="AP171" s="118">
        <f>AS170++'سود روزانه'!AA6</f>
        <v>2792872458</v>
      </c>
      <c r="AQ171" s="118">
        <f>'سود روزانه'!AB6+'نمودار روزانه'!AP171</f>
        <v>2792872458</v>
      </c>
      <c r="AR171" s="118">
        <f t="shared" si="28"/>
        <v>2792872458</v>
      </c>
      <c r="AS171" s="118">
        <f t="shared" si="29"/>
        <v>2792872458</v>
      </c>
    </row>
    <row r="172" spans="6:45">
      <c r="F172" s="118"/>
      <c r="AP172" s="118">
        <f>AS171++'سود روزانه'!AA7</f>
        <v>2792872458</v>
      </c>
      <c r="AQ172" s="118">
        <f>'سود روزانه'!AB7+'نمودار روزانه'!AP172</f>
        <v>2792872458</v>
      </c>
      <c r="AR172" s="118">
        <f t="shared" si="28"/>
        <v>2792872458</v>
      </c>
      <c r="AS172" s="118">
        <f t="shared" si="29"/>
        <v>2792872458</v>
      </c>
    </row>
    <row r="173" spans="6:45">
      <c r="F173" s="118"/>
      <c r="AP173" s="118">
        <f>AS172++'سود روزانه'!AA8</f>
        <v>2792872458</v>
      </c>
      <c r="AQ173" s="118">
        <f>'سود روزانه'!AB8+'نمودار روزانه'!AP173</f>
        <v>2792872458</v>
      </c>
      <c r="AR173" s="118">
        <f t="shared" si="28"/>
        <v>2792872458</v>
      </c>
      <c r="AS173" s="118">
        <f t="shared" si="29"/>
        <v>2792872458</v>
      </c>
    </row>
    <row r="174" spans="6:45">
      <c r="F174" s="118"/>
      <c r="AP174" s="118">
        <f>AS173++'سود روزانه'!AA9</f>
        <v>2792872458</v>
      </c>
      <c r="AQ174" s="118">
        <f>'سود روزانه'!AB9+'نمودار روزانه'!AP174</f>
        <v>2792872458</v>
      </c>
      <c r="AR174" s="118">
        <f t="shared" si="28"/>
        <v>2792872458</v>
      </c>
      <c r="AS174" s="118">
        <f t="shared" si="29"/>
        <v>2792872458</v>
      </c>
    </row>
    <row r="175" spans="6:45">
      <c r="F175" s="118"/>
      <c r="AP175" s="118">
        <f>AS174++'سود روزانه'!AA10</f>
        <v>2792872458</v>
      </c>
      <c r="AQ175" s="118">
        <f>'سود روزانه'!AB10+'نمودار روزانه'!AP175</f>
        <v>2792872458</v>
      </c>
      <c r="AR175" s="118">
        <f t="shared" si="28"/>
        <v>2792872458</v>
      </c>
      <c r="AS175" s="118">
        <f t="shared" si="29"/>
        <v>2792872458</v>
      </c>
    </row>
    <row r="176" spans="6:45">
      <c r="F176" s="118"/>
      <c r="AP176" s="118">
        <f>AS175++'سود روزانه'!AA11</f>
        <v>2792872458</v>
      </c>
      <c r="AQ176" s="118">
        <f>'سود روزانه'!AB11+'نمودار روزانه'!AP176</f>
        <v>2792872458</v>
      </c>
      <c r="AR176" s="118">
        <f t="shared" si="28"/>
        <v>2792872458</v>
      </c>
      <c r="AS176" s="118">
        <f t="shared" si="29"/>
        <v>2792872458</v>
      </c>
    </row>
    <row r="177" spans="6:45">
      <c r="F177" s="118"/>
      <c r="AP177" s="118">
        <f>AS176++'سود روزانه'!AA12</f>
        <v>2792872458</v>
      </c>
      <c r="AQ177" s="118">
        <f>'سود روزانه'!AB12+'نمودار روزانه'!AP177</f>
        <v>2792872458</v>
      </c>
      <c r="AR177" s="118">
        <f t="shared" si="28"/>
        <v>2792872458</v>
      </c>
      <c r="AS177" s="118">
        <f t="shared" si="29"/>
        <v>2792872458</v>
      </c>
    </row>
    <row r="178" spans="6:45">
      <c r="F178" s="118"/>
      <c r="AP178" s="118">
        <f>AS177++'سود روزانه'!AA13</f>
        <v>2792872458</v>
      </c>
      <c r="AQ178" s="118">
        <f>'سود روزانه'!AB13+'نمودار روزانه'!AP178</f>
        <v>2792872458</v>
      </c>
      <c r="AR178" s="118">
        <f t="shared" si="28"/>
        <v>2792872458</v>
      </c>
      <c r="AS178" s="118">
        <f t="shared" si="29"/>
        <v>2792872458</v>
      </c>
    </row>
    <row r="179" spans="6:45">
      <c r="F179" s="118"/>
      <c r="AP179" s="118">
        <f>AS178++'سود روزانه'!AA14</f>
        <v>2792872458</v>
      </c>
      <c r="AQ179" s="118">
        <f>'سود روزانه'!AB14+'نمودار روزانه'!AP179</f>
        <v>2792872458</v>
      </c>
      <c r="AR179" s="118">
        <f t="shared" si="28"/>
        <v>2792872458</v>
      </c>
      <c r="AS179" s="118">
        <f t="shared" si="29"/>
        <v>2792872458</v>
      </c>
    </row>
    <row r="180" spans="6:45">
      <c r="F180" s="118"/>
      <c r="AP180" s="118">
        <f>AS179++'سود روزانه'!AA15</f>
        <v>2792872458</v>
      </c>
      <c r="AQ180" s="118">
        <f>'سود روزانه'!AB15+'نمودار روزانه'!AP180</f>
        <v>2792872458</v>
      </c>
      <c r="AR180" s="118">
        <f t="shared" si="28"/>
        <v>2792872458</v>
      </c>
      <c r="AS180" s="118">
        <f t="shared" si="29"/>
        <v>2792872458</v>
      </c>
    </row>
    <row r="181" spans="6:45">
      <c r="F181" s="118"/>
      <c r="AP181" s="118">
        <f>AS180++'سود روزانه'!AA16</f>
        <v>2792872458</v>
      </c>
      <c r="AQ181" s="118">
        <f>'سود روزانه'!AB16+'نمودار روزانه'!AP181</f>
        <v>2792872458</v>
      </c>
      <c r="AR181" s="118">
        <f t="shared" si="28"/>
        <v>2792872458</v>
      </c>
      <c r="AS181" s="118">
        <f t="shared" si="29"/>
        <v>2792872458</v>
      </c>
    </row>
    <row r="182" spans="6:45">
      <c r="F182" s="118"/>
      <c r="AP182" s="118">
        <f>AS181++'سود روزانه'!AA17</f>
        <v>2792872458</v>
      </c>
      <c r="AQ182" s="118">
        <f>'سود روزانه'!AB17+'نمودار روزانه'!AP182</f>
        <v>2792872458</v>
      </c>
      <c r="AR182" s="118">
        <f t="shared" si="28"/>
        <v>2792872458</v>
      </c>
      <c r="AS182" s="118">
        <f t="shared" si="29"/>
        <v>2792872458</v>
      </c>
    </row>
    <row r="183" spans="6:45">
      <c r="F183" s="118"/>
      <c r="AP183" s="118">
        <f>AS182++'سود روزانه'!AA18</f>
        <v>2792872458</v>
      </c>
      <c r="AQ183" s="118">
        <f>'سود روزانه'!AB18+'نمودار روزانه'!AP183</f>
        <v>2792872458</v>
      </c>
      <c r="AR183" s="118">
        <f t="shared" si="28"/>
        <v>2792872458</v>
      </c>
      <c r="AS183" s="118">
        <f t="shared" si="29"/>
        <v>2792872458</v>
      </c>
    </row>
    <row r="184" spans="6:45">
      <c r="F184" s="118"/>
      <c r="AP184" s="118">
        <f>AS183++'سود روزانه'!AA19</f>
        <v>2792872458</v>
      </c>
      <c r="AQ184" s="118">
        <f>'سود روزانه'!AB19+'نمودار روزانه'!AP184</f>
        <v>2792872458</v>
      </c>
      <c r="AR184" s="118">
        <f t="shared" si="28"/>
        <v>2792872458</v>
      </c>
      <c r="AS184" s="118">
        <f t="shared" si="29"/>
        <v>2792872458</v>
      </c>
    </row>
    <row r="185" spans="6:45">
      <c r="F185" s="118"/>
      <c r="AP185" s="118">
        <f>AS184++'سود روزانه'!AA20</f>
        <v>2792872458</v>
      </c>
      <c r="AQ185" s="118">
        <f>'سود روزانه'!AB20+'نمودار روزانه'!AP185</f>
        <v>2792872458</v>
      </c>
      <c r="AR185" s="118">
        <f t="shared" ref="AR185:AR189" si="30">AP185</f>
        <v>2792872458</v>
      </c>
      <c r="AS185" s="118">
        <f t="shared" ref="AS185:AS189" si="31">AQ185</f>
        <v>2792872458</v>
      </c>
    </row>
    <row r="186" spans="6:45">
      <c r="F186" s="118"/>
      <c r="AP186" s="118">
        <f>AS185++'سود روزانه'!AA21</f>
        <v>2792872458</v>
      </c>
      <c r="AQ186" s="118">
        <f>'سود روزانه'!AB21+'نمودار روزانه'!AP186</f>
        <v>2792872458</v>
      </c>
      <c r="AR186" s="118">
        <f t="shared" si="30"/>
        <v>2792872458</v>
      </c>
      <c r="AS186" s="118">
        <f t="shared" si="31"/>
        <v>2792872458</v>
      </c>
    </row>
    <row r="187" spans="6:45">
      <c r="F187" s="118"/>
      <c r="AP187" s="118">
        <f>AS186++'سود روزانه'!AA22</f>
        <v>2792872458</v>
      </c>
      <c r="AQ187" s="118">
        <f>'سود روزانه'!AB22+'نمودار روزانه'!AP187</f>
        <v>2792872458</v>
      </c>
      <c r="AR187" s="118">
        <f t="shared" si="30"/>
        <v>2792872458</v>
      </c>
      <c r="AS187" s="118">
        <f t="shared" si="31"/>
        <v>2792872458</v>
      </c>
    </row>
    <row r="188" spans="6:45">
      <c r="F188" s="118"/>
      <c r="AP188" s="118">
        <f>AS187++'سود روزانه'!AA23</f>
        <v>2792872458</v>
      </c>
      <c r="AQ188" s="118">
        <f>'سود روزانه'!AB23+'نمودار روزانه'!AP188</f>
        <v>2792872458</v>
      </c>
      <c r="AR188" s="118">
        <f t="shared" si="30"/>
        <v>2792872458</v>
      </c>
      <c r="AS188" s="118">
        <f t="shared" si="31"/>
        <v>2792872458</v>
      </c>
    </row>
    <row r="189" spans="6:45">
      <c r="F189" s="118"/>
      <c r="AO189" t="s">
        <v>177</v>
      </c>
      <c r="AP189" s="118">
        <f>AS188++'سود روزانه'!AD3</f>
        <v>2792872458</v>
      </c>
      <c r="AQ189" s="118">
        <f>'سود روزانه'!AE3+'نمودار روزانه'!AP189</f>
        <v>2792872458</v>
      </c>
      <c r="AR189" s="118">
        <f t="shared" si="30"/>
        <v>2792872458</v>
      </c>
      <c r="AS189" s="118">
        <f t="shared" si="31"/>
        <v>2792872458</v>
      </c>
    </row>
    <row r="190" spans="6:45">
      <c r="F190" s="118"/>
      <c r="AP190" s="118">
        <f>AS189++'سود روزانه'!AD4</f>
        <v>2792872458</v>
      </c>
      <c r="AQ190" s="118">
        <f>'سود روزانه'!AE4+'نمودار روزانه'!AP190</f>
        <v>2792872458</v>
      </c>
      <c r="AR190" s="118">
        <f t="shared" ref="AR190:AR204" si="32">AP190</f>
        <v>2792872458</v>
      </c>
      <c r="AS190" s="118">
        <f t="shared" ref="AS190:AS204" si="33">AQ190</f>
        <v>2792872458</v>
      </c>
    </row>
    <row r="191" spans="6:45">
      <c r="F191" s="118"/>
      <c r="AP191" s="118">
        <f>AS190++'سود روزانه'!AD5</f>
        <v>2792872458</v>
      </c>
      <c r="AQ191" s="118">
        <f>'سود روزانه'!AE5+'نمودار روزانه'!AP191</f>
        <v>2792872458</v>
      </c>
      <c r="AR191" s="118">
        <f t="shared" si="32"/>
        <v>2792872458</v>
      </c>
      <c r="AS191" s="118">
        <f t="shared" si="33"/>
        <v>2792872458</v>
      </c>
    </row>
    <row r="192" spans="6:45">
      <c r="F192" s="118"/>
      <c r="AP192" s="118">
        <f>AS191++'سود روزانه'!AD6</f>
        <v>2792872458</v>
      </c>
      <c r="AQ192" s="118">
        <f>'سود روزانه'!AE6+'نمودار روزانه'!AP192</f>
        <v>2792872458</v>
      </c>
      <c r="AR192" s="118">
        <f t="shared" si="32"/>
        <v>2792872458</v>
      </c>
      <c r="AS192" s="118">
        <f t="shared" si="33"/>
        <v>2792872458</v>
      </c>
    </row>
    <row r="193" spans="6:45">
      <c r="F193" s="118"/>
      <c r="AP193" s="118">
        <f>AS192++'سود روزانه'!AD7</f>
        <v>2792872458</v>
      </c>
      <c r="AQ193" s="118">
        <f>'سود روزانه'!AE7+'نمودار روزانه'!AP193</f>
        <v>2792872458</v>
      </c>
      <c r="AR193" s="118">
        <f t="shared" si="32"/>
        <v>2792872458</v>
      </c>
      <c r="AS193" s="118">
        <f t="shared" si="33"/>
        <v>2792872458</v>
      </c>
    </row>
    <row r="194" spans="6:45">
      <c r="F194" s="118"/>
      <c r="AP194" s="118">
        <f>AS193++'سود روزانه'!AD8</f>
        <v>2792872458</v>
      </c>
      <c r="AQ194" s="118">
        <f>'سود روزانه'!AE8+'نمودار روزانه'!AP194</f>
        <v>2792872458</v>
      </c>
      <c r="AR194" s="118">
        <f t="shared" si="32"/>
        <v>2792872458</v>
      </c>
      <c r="AS194" s="118">
        <f t="shared" si="33"/>
        <v>2792872458</v>
      </c>
    </row>
    <row r="195" spans="6:45">
      <c r="F195" s="118"/>
      <c r="AP195" s="118">
        <f>AS194++'سود روزانه'!AD9</f>
        <v>2792872458</v>
      </c>
      <c r="AQ195" s="118">
        <f>'سود روزانه'!AE9+'نمودار روزانه'!AP195</f>
        <v>2792872458</v>
      </c>
      <c r="AR195" s="118">
        <f t="shared" si="32"/>
        <v>2792872458</v>
      </c>
      <c r="AS195" s="118">
        <f t="shared" si="33"/>
        <v>2792872458</v>
      </c>
    </row>
    <row r="196" spans="6:45">
      <c r="F196" s="118"/>
      <c r="AP196" s="118">
        <f>AS195++'سود روزانه'!AD10</f>
        <v>2792872458</v>
      </c>
      <c r="AQ196" s="118">
        <f>'سود روزانه'!AE10+'نمودار روزانه'!AP196</f>
        <v>2792872458</v>
      </c>
      <c r="AR196" s="118">
        <f t="shared" si="32"/>
        <v>2792872458</v>
      </c>
      <c r="AS196" s="118">
        <f t="shared" si="33"/>
        <v>2792872458</v>
      </c>
    </row>
    <row r="197" spans="6:45">
      <c r="F197" s="118"/>
      <c r="AP197" s="118">
        <f>AS196++'سود روزانه'!AD11</f>
        <v>2792872458</v>
      </c>
      <c r="AQ197" s="118">
        <f>'سود روزانه'!AE11+'نمودار روزانه'!AP197</f>
        <v>2792872458</v>
      </c>
      <c r="AR197" s="118">
        <f t="shared" si="32"/>
        <v>2792872458</v>
      </c>
      <c r="AS197" s="118">
        <f t="shared" si="33"/>
        <v>2792872458</v>
      </c>
    </row>
    <row r="198" spans="6:45">
      <c r="F198" s="118"/>
      <c r="AP198" s="118">
        <f>AS197++'سود روزانه'!AD12</f>
        <v>2792872458</v>
      </c>
      <c r="AQ198" s="118">
        <f>'سود روزانه'!AE12+'نمودار روزانه'!AP198</f>
        <v>2792872458</v>
      </c>
      <c r="AR198" s="118">
        <f t="shared" si="32"/>
        <v>2792872458</v>
      </c>
      <c r="AS198" s="118">
        <f t="shared" si="33"/>
        <v>2792872458</v>
      </c>
    </row>
    <row r="199" spans="6:45">
      <c r="F199" s="118"/>
      <c r="AP199" s="118">
        <f>AS198++'سود روزانه'!AD13</f>
        <v>2792872458</v>
      </c>
      <c r="AQ199" s="118">
        <f>'سود روزانه'!AE13+'نمودار روزانه'!AP199</f>
        <v>2792872458</v>
      </c>
      <c r="AR199" s="118">
        <f t="shared" si="32"/>
        <v>2792872458</v>
      </c>
      <c r="AS199" s="118">
        <f t="shared" si="33"/>
        <v>2792872458</v>
      </c>
    </row>
    <row r="200" spans="6:45">
      <c r="F200" s="118"/>
      <c r="AP200" s="118">
        <f>AS199++'سود روزانه'!AD14</f>
        <v>2792872458</v>
      </c>
      <c r="AQ200" s="118">
        <f>'سود روزانه'!AE14+'نمودار روزانه'!AP200</f>
        <v>2792872458</v>
      </c>
      <c r="AR200" s="118">
        <f t="shared" si="32"/>
        <v>2792872458</v>
      </c>
      <c r="AS200" s="118">
        <f t="shared" si="33"/>
        <v>2792872458</v>
      </c>
    </row>
    <row r="201" spans="6:45">
      <c r="F201" s="118"/>
      <c r="AP201" s="118">
        <f>AS200++'سود روزانه'!AD15</f>
        <v>2792872458</v>
      </c>
      <c r="AQ201" s="118">
        <f>'سود روزانه'!AE15+'نمودار روزانه'!AP201</f>
        <v>2792872458</v>
      </c>
      <c r="AR201" s="118">
        <f t="shared" si="32"/>
        <v>2792872458</v>
      </c>
      <c r="AS201" s="118">
        <f t="shared" si="33"/>
        <v>2792872458</v>
      </c>
    </row>
    <row r="202" spans="6:45">
      <c r="F202" s="118"/>
      <c r="AP202" s="118">
        <f>AS201++'سود روزانه'!AD16</f>
        <v>2792872458</v>
      </c>
      <c r="AQ202" s="118">
        <f>'سود روزانه'!AE16+'نمودار روزانه'!AP202</f>
        <v>2792872458</v>
      </c>
      <c r="AR202" s="118">
        <f t="shared" si="32"/>
        <v>2792872458</v>
      </c>
      <c r="AS202" s="118">
        <f t="shared" si="33"/>
        <v>2792872458</v>
      </c>
    </row>
    <row r="203" spans="6:45">
      <c r="F203" s="118"/>
      <c r="AP203" s="118">
        <f>AS202++'سود روزانه'!AD17</f>
        <v>2792872458</v>
      </c>
      <c r="AQ203" s="118">
        <f>'سود روزانه'!AE17+'نمودار روزانه'!AP203</f>
        <v>2792872458</v>
      </c>
      <c r="AR203" s="118">
        <f t="shared" si="32"/>
        <v>2792872458</v>
      </c>
      <c r="AS203" s="118">
        <f t="shared" si="33"/>
        <v>2792872458</v>
      </c>
    </row>
    <row r="204" spans="6:45">
      <c r="F204" s="118"/>
      <c r="AP204" s="118">
        <f>AS203++'سود روزانه'!AD18</f>
        <v>2792872458</v>
      </c>
      <c r="AQ204" s="118">
        <f>'سود روزانه'!AE18+'نمودار روزانه'!AP204</f>
        <v>2792872458</v>
      </c>
      <c r="AR204" s="118">
        <f t="shared" si="32"/>
        <v>2792872458</v>
      </c>
      <c r="AS204" s="118">
        <f t="shared" si="33"/>
        <v>2792872458</v>
      </c>
    </row>
    <row r="205" spans="6:45">
      <c r="F205" s="118"/>
      <c r="AP205" s="118">
        <f>AS204++'سود روزانه'!AD19</f>
        <v>2792872458</v>
      </c>
      <c r="AQ205" s="118">
        <f>'سود روزانه'!AE19+'نمودار روزانه'!AP205</f>
        <v>2792872458</v>
      </c>
      <c r="AR205" s="118">
        <f t="shared" ref="AR205:AR209" si="34">AP205</f>
        <v>2792872458</v>
      </c>
      <c r="AS205" s="118">
        <f t="shared" ref="AS205:AS209" si="35">AQ205</f>
        <v>2792872458</v>
      </c>
    </row>
    <row r="206" spans="6:45">
      <c r="F206" s="118"/>
      <c r="AP206" s="118">
        <f>AS205++'سود روزانه'!AD20</f>
        <v>2792872458</v>
      </c>
      <c r="AQ206" s="118">
        <f>'سود روزانه'!AE20+'نمودار روزانه'!AP206</f>
        <v>2792872458</v>
      </c>
      <c r="AR206" s="118">
        <f t="shared" si="34"/>
        <v>2792872458</v>
      </c>
      <c r="AS206" s="118">
        <f t="shared" si="35"/>
        <v>2792872458</v>
      </c>
    </row>
    <row r="207" spans="6:45">
      <c r="F207" s="118"/>
      <c r="AP207" s="118">
        <f>AS206++'سود روزانه'!AD21</f>
        <v>2792872458</v>
      </c>
      <c r="AQ207" s="118">
        <f>'سود روزانه'!AE21+'نمودار روزانه'!AP207</f>
        <v>2792872458</v>
      </c>
      <c r="AR207" s="118">
        <f t="shared" si="34"/>
        <v>2792872458</v>
      </c>
      <c r="AS207" s="118">
        <f t="shared" si="35"/>
        <v>2792872458</v>
      </c>
    </row>
    <row r="208" spans="6:45">
      <c r="F208" s="118"/>
      <c r="AP208" s="118">
        <f>AS207++'سود روزانه'!AD22</f>
        <v>2792872458</v>
      </c>
      <c r="AQ208" s="118">
        <f>'سود روزانه'!AE22+'نمودار روزانه'!AP208</f>
        <v>2792872458</v>
      </c>
      <c r="AR208" s="118">
        <f t="shared" si="34"/>
        <v>2792872458</v>
      </c>
      <c r="AS208" s="118">
        <f t="shared" si="35"/>
        <v>2792872458</v>
      </c>
    </row>
    <row r="209" spans="6:45">
      <c r="F209" s="118"/>
      <c r="AO209" t="s">
        <v>178</v>
      </c>
      <c r="AP209" s="118">
        <f>AS208++'سود روزانه'!AG3</f>
        <v>2792872458</v>
      </c>
      <c r="AQ209" s="118">
        <f>'سود روزانه'!AH3+'نمودار روزانه'!AP209</f>
        <v>2792872458</v>
      </c>
      <c r="AR209" s="118">
        <f t="shared" si="34"/>
        <v>2792872458</v>
      </c>
      <c r="AS209" s="118">
        <f t="shared" si="35"/>
        <v>2792872458</v>
      </c>
    </row>
    <row r="210" spans="6:45">
      <c r="F210" s="118"/>
      <c r="AP210" s="118">
        <f>AS209++'سود روزانه'!AG4</f>
        <v>2792872458</v>
      </c>
      <c r="AQ210" s="118">
        <f>'سود روزانه'!AH4+'نمودار روزانه'!AP210</f>
        <v>2792872458</v>
      </c>
      <c r="AR210" s="118">
        <f t="shared" ref="AR210:AR229" si="36">AP210</f>
        <v>2792872458</v>
      </c>
      <c r="AS210" s="118">
        <f t="shared" ref="AS210:AS229" si="37">AQ210</f>
        <v>2792872458</v>
      </c>
    </row>
    <row r="211" spans="6:45">
      <c r="F211" s="118"/>
      <c r="AP211" s="118">
        <f>AS210++'سود روزانه'!AG5</f>
        <v>2792872458</v>
      </c>
      <c r="AQ211" s="118">
        <f>'سود روزانه'!AH5+'نمودار روزانه'!AP211</f>
        <v>2792872458</v>
      </c>
      <c r="AR211" s="118">
        <f t="shared" si="36"/>
        <v>2792872458</v>
      </c>
      <c r="AS211" s="118">
        <f t="shared" si="37"/>
        <v>2792872458</v>
      </c>
    </row>
    <row r="212" spans="6:45">
      <c r="F212" s="118"/>
      <c r="AP212" s="118">
        <f>AS211++'سود روزانه'!AG6</f>
        <v>2792872458</v>
      </c>
      <c r="AQ212" s="118">
        <f>'سود روزانه'!AH6+'نمودار روزانه'!AP212</f>
        <v>2792872458</v>
      </c>
      <c r="AR212" s="118">
        <f t="shared" si="36"/>
        <v>2792872458</v>
      </c>
      <c r="AS212" s="118">
        <f t="shared" si="37"/>
        <v>2792872458</v>
      </c>
    </row>
    <row r="213" spans="6:45">
      <c r="F213" s="118"/>
      <c r="AP213" s="118">
        <f>AS212++'سود روزانه'!AG7</f>
        <v>2792872458</v>
      </c>
      <c r="AQ213" s="118">
        <f>'سود روزانه'!AH7+'نمودار روزانه'!AP213</f>
        <v>2792872458</v>
      </c>
      <c r="AR213" s="118">
        <f t="shared" si="36"/>
        <v>2792872458</v>
      </c>
      <c r="AS213" s="118">
        <f t="shared" si="37"/>
        <v>2792872458</v>
      </c>
    </row>
    <row r="214" spans="6:45">
      <c r="F214" s="118"/>
      <c r="AP214" s="118">
        <f>AS213++'سود روزانه'!AG8</f>
        <v>2792872458</v>
      </c>
      <c r="AQ214" s="118">
        <f>'سود روزانه'!AH8+'نمودار روزانه'!AP214</f>
        <v>2792872458</v>
      </c>
      <c r="AR214" s="118">
        <f t="shared" si="36"/>
        <v>2792872458</v>
      </c>
      <c r="AS214" s="118">
        <f t="shared" si="37"/>
        <v>2792872458</v>
      </c>
    </row>
    <row r="215" spans="6:45">
      <c r="F215" s="118"/>
      <c r="AP215" s="118">
        <f>AS214++'سود روزانه'!AG9</f>
        <v>2792872458</v>
      </c>
      <c r="AQ215" s="118">
        <f>'سود روزانه'!AH9+'نمودار روزانه'!AP215</f>
        <v>2792872458</v>
      </c>
      <c r="AR215" s="118">
        <f t="shared" si="36"/>
        <v>2792872458</v>
      </c>
      <c r="AS215" s="118">
        <f t="shared" si="37"/>
        <v>2792872458</v>
      </c>
    </row>
    <row r="216" spans="6:45">
      <c r="F216" s="118"/>
      <c r="AP216" s="118">
        <f>AS215++'سود روزانه'!AG10</f>
        <v>2792872458</v>
      </c>
      <c r="AQ216" s="118">
        <f>'سود روزانه'!AH10+'نمودار روزانه'!AP216</f>
        <v>2792872458</v>
      </c>
      <c r="AR216" s="118">
        <f t="shared" si="36"/>
        <v>2792872458</v>
      </c>
      <c r="AS216" s="118">
        <f t="shared" si="37"/>
        <v>2792872458</v>
      </c>
    </row>
    <row r="217" spans="6:45">
      <c r="F217" s="118"/>
      <c r="AP217" s="118">
        <f>AS216++'سود روزانه'!AG11</f>
        <v>2792872458</v>
      </c>
      <c r="AQ217" s="118">
        <f>'سود روزانه'!AH11+'نمودار روزانه'!AP217</f>
        <v>2792872458</v>
      </c>
      <c r="AR217" s="118">
        <f t="shared" si="36"/>
        <v>2792872458</v>
      </c>
      <c r="AS217" s="118">
        <f t="shared" si="37"/>
        <v>2792872458</v>
      </c>
    </row>
    <row r="218" spans="6:45">
      <c r="F218" s="118"/>
      <c r="AP218" s="118">
        <f>AS217++'سود روزانه'!AG12</f>
        <v>2792872458</v>
      </c>
      <c r="AQ218" s="118">
        <f>'سود روزانه'!AH12+'نمودار روزانه'!AP218</f>
        <v>2792872458</v>
      </c>
      <c r="AR218" s="118">
        <f t="shared" si="36"/>
        <v>2792872458</v>
      </c>
      <c r="AS218" s="118">
        <f t="shared" si="37"/>
        <v>2792872458</v>
      </c>
    </row>
    <row r="219" spans="6:45">
      <c r="F219" s="118"/>
      <c r="AP219" s="118">
        <f>AS218++'سود روزانه'!AG13</f>
        <v>2792872458</v>
      </c>
      <c r="AQ219" s="118">
        <f>'سود روزانه'!AH13+'نمودار روزانه'!AP219</f>
        <v>2792872458</v>
      </c>
      <c r="AR219" s="118">
        <f t="shared" si="36"/>
        <v>2792872458</v>
      </c>
      <c r="AS219" s="118">
        <f t="shared" si="37"/>
        <v>2792872458</v>
      </c>
    </row>
    <row r="220" spans="6:45">
      <c r="F220" s="118"/>
      <c r="AP220" s="118">
        <f>AS219++'سود روزانه'!AG14</f>
        <v>2792872458</v>
      </c>
      <c r="AQ220" s="118">
        <f>'سود روزانه'!AH14+'نمودار روزانه'!AP220</f>
        <v>2792872458</v>
      </c>
      <c r="AR220" s="118">
        <f t="shared" si="36"/>
        <v>2792872458</v>
      </c>
      <c r="AS220" s="118">
        <f t="shared" si="37"/>
        <v>2792872458</v>
      </c>
    </row>
    <row r="221" spans="6:45">
      <c r="F221" s="118"/>
      <c r="AP221" s="118">
        <f>AS220++'سود روزانه'!AG15</f>
        <v>2792872458</v>
      </c>
      <c r="AQ221" s="118">
        <f>'سود روزانه'!AH15+'نمودار روزانه'!AP221</f>
        <v>2792872458</v>
      </c>
      <c r="AR221" s="118">
        <f t="shared" si="36"/>
        <v>2792872458</v>
      </c>
      <c r="AS221" s="118">
        <f t="shared" si="37"/>
        <v>2792872458</v>
      </c>
    </row>
    <row r="222" spans="6:45">
      <c r="F222" s="118"/>
      <c r="AP222" s="118">
        <f>AS221++'سود روزانه'!AG16</f>
        <v>2792872458</v>
      </c>
      <c r="AQ222" s="118">
        <f>'سود روزانه'!AH16+'نمودار روزانه'!AP222</f>
        <v>2792872458</v>
      </c>
      <c r="AR222" s="118">
        <f t="shared" si="36"/>
        <v>2792872458</v>
      </c>
      <c r="AS222" s="118">
        <f t="shared" si="37"/>
        <v>2792872458</v>
      </c>
    </row>
    <row r="223" spans="6:45">
      <c r="F223" s="118"/>
      <c r="AP223" s="118">
        <f>AS222++'سود روزانه'!AG17</f>
        <v>2792872458</v>
      </c>
      <c r="AQ223" s="118">
        <f>'سود روزانه'!AH17+'نمودار روزانه'!AP223</f>
        <v>2792872458</v>
      </c>
      <c r="AR223" s="118">
        <f t="shared" si="36"/>
        <v>2792872458</v>
      </c>
      <c r="AS223" s="118">
        <f t="shared" si="37"/>
        <v>2792872458</v>
      </c>
    </row>
    <row r="224" spans="6:45">
      <c r="F224" s="118"/>
      <c r="AP224" s="118">
        <f>AS223++'سود روزانه'!AG18</f>
        <v>2792872458</v>
      </c>
      <c r="AQ224" s="118">
        <f>'سود روزانه'!AH18+'نمودار روزانه'!AP224</f>
        <v>2792872458</v>
      </c>
      <c r="AR224" s="118">
        <f t="shared" si="36"/>
        <v>2792872458</v>
      </c>
      <c r="AS224" s="118">
        <f t="shared" si="37"/>
        <v>2792872458</v>
      </c>
    </row>
    <row r="225" spans="6:45">
      <c r="F225" s="118"/>
      <c r="AP225" s="118">
        <f>AS224++'سود روزانه'!AG19</f>
        <v>2792872458</v>
      </c>
      <c r="AQ225" s="118">
        <f>'سود روزانه'!AH19+'نمودار روزانه'!AP225</f>
        <v>2792872458</v>
      </c>
      <c r="AR225" s="118">
        <f t="shared" si="36"/>
        <v>2792872458</v>
      </c>
      <c r="AS225" s="118">
        <f t="shared" si="37"/>
        <v>2792872458</v>
      </c>
    </row>
    <row r="226" spans="6:45">
      <c r="F226" s="118"/>
      <c r="AP226" s="118">
        <f>AS225++'سود روزانه'!AG20</f>
        <v>2792872458</v>
      </c>
      <c r="AQ226" s="118">
        <f>'سود روزانه'!AH20+'نمودار روزانه'!AP226</f>
        <v>2792872458</v>
      </c>
      <c r="AR226" s="118">
        <f t="shared" si="36"/>
        <v>2792872458</v>
      </c>
      <c r="AS226" s="118">
        <f t="shared" si="37"/>
        <v>2792872458</v>
      </c>
    </row>
    <row r="227" spans="6:45">
      <c r="F227" s="118"/>
      <c r="AP227" s="118">
        <f>AS226++'سود روزانه'!AG21</f>
        <v>2792872458</v>
      </c>
      <c r="AQ227" s="118">
        <f>'سود روزانه'!AH21+'نمودار روزانه'!AP227</f>
        <v>2792872458</v>
      </c>
      <c r="AR227" s="118">
        <f t="shared" si="36"/>
        <v>2792872458</v>
      </c>
      <c r="AS227" s="118">
        <f t="shared" si="37"/>
        <v>2792872458</v>
      </c>
    </row>
    <row r="228" spans="6:45">
      <c r="F228" s="118"/>
      <c r="AP228" s="118">
        <f>AS227++'سود روزانه'!AG22</f>
        <v>2792872458</v>
      </c>
      <c r="AQ228" s="118">
        <f>'سود روزانه'!AH22+'نمودار روزانه'!AP228</f>
        <v>2792872458</v>
      </c>
      <c r="AR228" s="118">
        <f t="shared" si="36"/>
        <v>2792872458</v>
      </c>
      <c r="AS228" s="118">
        <f t="shared" si="37"/>
        <v>2792872458</v>
      </c>
    </row>
    <row r="229" spans="6:45">
      <c r="F229" s="118"/>
      <c r="AP229" s="118">
        <f>AS228++'سود روزانه'!AG23</f>
        <v>2792872458</v>
      </c>
      <c r="AQ229" s="118">
        <f>'سود روزانه'!AH23+'نمودار روزانه'!AP229</f>
        <v>2792872458</v>
      </c>
      <c r="AR229" s="118">
        <f t="shared" si="36"/>
        <v>2792872458</v>
      </c>
      <c r="AS229" s="118">
        <f t="shared" si="37"/>
        <v>2792872458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rightToLeft="1" topLeftCell="A25" workbookViewId="0">
      <selection activeCell="C37" sqref="C37:C44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1" t="s">
        <v>0</v>
      </c>
      <c r="C2" s="221" t="s">
        <v>47</v>
      </c>
      <c r="D2" s="221" t="s">
        <v>46</v>
      </c>
    </row>
    <row r="3" spans="2:4" ht="15" customHeight="1">
      <c r="B3" s="221"/>
      <c r="C3" s="221"/>
      <c r="D3" s="221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 t="s">
        <v>189</v>
      </c>
      <c r="C37" s="29">
        <v>3071447</v>
      </c>
      <c r="D37" s="28" t="s">
        <v>48</v>
      </c>
    </row>
    <row r="38" spans="2:4" ht="15" customHeight="1">
      <c r="B38" s="28" t="s">
        <v>190</v>
      </c>
      <c r="C38" s="29">
        <v>35000000</v>
      </c>
      <c r="D38" s="28" t="s">
        <v>48</v>
      </c>
    </row>
    <row r="39" spans="2:4" ht="15" customHeight="1">
      <c r="B39" s="28" t="s">
        <v>191</v>
      </c>
      <c r="C39" s="29">
        <v>-20000000</v>
      </c>
      <c r="D39" s="28" t="s">
        <v>192</v>
      </c>
    </row>
    <row r="40" spans="2:4" ht="15" customHeight="1">
      <c r="B40" s="28" t="s">
        <v>193</v>
      </c>
      <c r="C40" s="29">
        <v>41500000</v>
      </c>
      <c r="D40" s="28" t="s">
        <v>48</v>
      </c>
    </row>
    <row r="41" spans="2:4" ht="15" customHeight="1">
      <c r="B41" s="28" t="s">
        <v>194</v>
      </c>
      <c r="C41" s="29">
        <v>23000000</v>
      </c>
      <c r="D41" s="28" t="s">
        <v>48</v>
      </c>
    </row>
    <row r="42" spans="2:4" ht="15" customHeight="1">
      <c r="B42" s="28" t="s">
        <v>195</v>
      </c>
      <c r="C42" s="29">
        <v>-5000000</v>
      </c>
      <c r="D42" s="28" t="s">
        <v>50</v>
      </c>
    </row>
    <row r="43" spans="2:4" ht="15" customHeight="1">
      <c r="B43" s="28" t="s">
        <v>196</v>
      </c>
      <c r="C43" s="29">
        <v>-1000000</v>
      </c>
      <c r="D43" s="28" t="s">
        <v>50</v>
      </c>
    </row>
    <row r="44" spans="2:4" ht="15" customHeight="1">
      <c r="B44" s="28" t="s">
        <v>197</v>
      </c>
      <c r="C44" s="29">
        <v>-5000000</v>
      </c>
      <c r="D44" s="28" t="s">
        <v>50</v>
      </c>
    </row>
    <row r="45" spans="2:4" ht="15" customHeight="1">
      <c r="B45" s="28"/>
      <c r="C45" s="29"/>
      <c r="D45" s="28"/>
    </row>
    <row r="46" spans="2:4" ht="15" customHeight="1">
      <c r="B46" s="28"/>
      <c r="C46" s="29"/>
      <c r="D46" s="28"/>
    </row>
    <row r="47" spans="2:4" ht="15" customHeight="1">
      <c r="B47" s="48" t="s">
        <v>66</v>
      </c>
      <c r="C47" s="29">
        <f>SUM(C4:C44)</f>
        <v>1525082124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5" t="s">
        <v>21</v>
      </c>
      <c r="C2" s="215" t="s">
        <v>90</v>
      </c>
      <c r="D2" s="215" t="s">
        <v>2</v>
      </c>
      <c r="E2" s="238">
        <v>5.0000000000000001E-3</v>
      </c>
      <c r="F2" s="239"/>
      <c r="G2" s="240">
        <v>0.01</v>
      </c>
      <c r="H2" s="241"/>
      <c r="I2" s="242">
        <v>1.4999999999999999E-2</v>
      </c>
      <c r="J2" s="243"/>
      <c r="K2" s="228">
        <v>0.02</v>
      </c>
      <c r="L2" s="229"/>
      <c r="M2" s="230">
        <v>2.5000000000000001E-2</v>
      </c>
      <c r="N2" s="231"/>
      <c r="O2" s="232">
        <v>0.03</v>
      </c>
      <c r="P2" s="233"/>
      <c r="Q2" s="234">
        <v>3.5000000000000003E-2</v>
      </c>
      <c r="R2" s="235"/>
      <c r="S2" s="236">
        <v>0.04</v>
      </c>
      <c r="T2" s="237"/>
      <c r="U2" s="226">
        <v>4.4999999999999998E-2</v>
      </c>
      <c r="V2" s="227"/>
      <c r="W2" s="224">
        <v>0.05</v>
      </c>
      <c r="X2" s="225"/>
    </row>
    <row r="3" spans="2:24" ht="19.5">
      <c r="B3" s="244"/>
      <c r="C3" s="244"/>
      <c r="D3" s="244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5">
        <v>42900</v>
      </c>
      <c r="C4" s="222">
        <f>B4*1.0144</f>
        <v>43517.760000000002</v>
      </c>
      <c r="D4" s="245">
        <v>10266</v>
      </c>
      <c r="E4" s="222">
        <f>سرمایه!H4*0.5/((C4-D4)*100)</f>
        <v>154.65526290939187</v>
      </c>
      <c r="F4" s="222">
        <f>E4*C4</f>
        <v>6730250.6140278168</v>
      </c>
      <c r="G4" s="222">
        <f>سرمایه!H4*1/((C4-D4)*100)</f>
        <v>309.31052581878373</v>
      </c>
      <c r="H4" s="222">
        <f>G4*C4</f>
        <v>13460501.228055634</v>
      </c>
      <c r="I4" s="222">
        <f>سرمایه!H4*1.5/((C4-D4)*100)</f>
        <v>463.9657887281756</v>
      </c>
      <c r="J4" s="222">
        <f>I4*C4</f>
        <v>20190751.84208345</v>
      </c>
      <c r="K4" s="222">
        <f>سرمایه!H4*2/((C4-D4)*100)</f>
        <v>618.62105163756746</v>
      </c>
      <c r="L4" s="222">
        <f>K4*C4</f>
        <v>26921002.456111267</v>
      </c>
      <c r="M4" s="222">
        <f>سرمایه!H4*2.5/((C4-D4)*100)</f>
        <v>773.27631454695927</v>
      </c>
      <c r="N4" s="222">
        <f>M4*C4</f>
        <v>33651253.07013908</v>
      </c>
      <c r="O4" s="222">
        <f>سرمایه!H4*3/((C4-D4)*100)</f>
        <v>927.93157745635119</v>
      </c>
      <c r="P4" s="222">
        <f>O4*C4</f>
        <v>40381503.684166901</v>
      </c>
      <c r="Q4" s="222">
        <f>سرمایه!H4*3.5/((C4-D4)*100)</f>
        <v>1082.586840365743</v>
      </c>
      <c r="R4" s="222">
        <f>Q4*C4</f>
        <v>47111754.298194721</v>
      </c>
      <c r="S4" s="222">
        <f>سرمایه!H4*4/((C4-D4)*100)</f>
        <v>1237.2421032751349</v>
      </c>
      <c r="T4" s="222">
        <f>S4*C4</f>
        <v>53842004.912222534</v>
      </c>
      <c r="U4" s="222">
        <f>سرمایه!H4*4.5/((C4-D4)*100)</f>
        <v>1391.8973661845268</v>
      </c>
      <c r="V4" s="222">
        <f>U4*C4</f>
        <v>60572255.526250355</v>
      </c>
      <c r="W4" s="222">
        <f>سرمایه!H4*5/((C4-D4)*100)</f>
        <v>1546.5526290939185</v>
      </c>
      <c r="X4" s="222">
        <f>W4*C4</f>
        <v>67302506.140278161</v>
      </c>
    </row>
    <row r="5" spans="2:24" ht="15" customHeight="1" thickBot="1">
      <c r="B5" s="246"/>
      <c r="C5" s="223"/>
      <c r="D5" s="246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2020-07-21T08:52:37Z</dcterms:modified>
</cp:coreProperties>
</file>