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<sst xmlns="http://schemas.openxmlformats.org/spreadsheetml/2006/main" count="103" uniqueCount="63">
  <si>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</si>
  <si>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</si>
  <si>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</si>
  <si>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</si>
  <si>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</si>
  <si>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</si>
  <si>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</si>
  <si>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</si>
  <si>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</si>
  <si>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</si>
  <si>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</si>
  <si>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</si>
  <si>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</si>
  <si>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</si>
  <si>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</si>
  <si>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</si>
  <si>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</si>
  <si>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</si>
  <si>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</si>
  <si>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</si>
  <si>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</si>
  <si>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</si>
  <si>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</si>
  <si>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</si>
  <si>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</si>
  <si>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</si>
  <si>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</si>
  <si>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</si>
  <si>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</si>
  <si>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</si>
  <si>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</si>
  <si>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</si>
  <si>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</si>
  <si>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</si>
  <si>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</si>
  <si>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</si>
  <si>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</si>
  <si>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</si>
  <si>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</si>
  <si>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</si>
  <si>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</si>
  <si>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</si>
  <si>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</si>
  <si>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</si>
  <si>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خروج</t>
  </si>
  <si>
    <t>میزان ضرر</t>
  </si>
  <si>
    <t>MA20</t>
  </si>
  <si>
    <t>قیمت</t>
  </si>
  <si>
    <t>شیب</t>
  </si>
  <si>
    <t>Down</t>
  </si>
  <si>
    <t>Bullish</t>
  </si>
  <si>
    <t>روند صعودی</t>
  </si>
  <si>
    <t>99/01/11</t>
  </si>
  <si>
    <t>سیو سود به دلیل نزدیکی شاخص کل به مقاومت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</si>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</sst>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/>
      <sheetData sheetId="3"/>
      <sheetData sheetId="4">
        <row r="5">
          <cell r="B5">
            <v>179695690.64468727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sig_990108.png" TargetMode="External"/><Relationship Id="rId2" Type="http://schemas.openxmlformats.org/officeDocument/2006/relationships/hyperlink" Target="tot_990108.PNG" TargetMode="External"/><Relationship Id="rId1" Type="http://schemas.openxmlformats.org/officeDocument/2006/relationships/hyperlink" Target="lag_990108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J6" sqref="J6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45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5">
      <c r="B4" s="32">
        <f>IF(L4&gt;0, C4/L4,"RF")</f>
        <v>-5.250225022502252</v>
      </c>
      <c r="C4" s="33">
        <f>(D4/Q4)-1</f>
        <v>-1</v>
      </c>
      <c r="D4" s="34">
        <v>0</v>
      </c>
      <c r="E4" s="32">
        <f>IF(L4&gt;0, F4/L4,"RF")</f>
        <v>-5.250225022502252</v>
      </c>
      <c r="F4" s="33">
        <f>(G4/Q4)-1</f>
        <v>-1</v>
      </c>
      <c r="G4" s="34">
        <v>0</v>
      </c>
      <c r="H4" s="32">
        <f>IF(L4&gt;0, I4/L4,"RF")</f>
        <v>0.35553555355535599</v>
      </c>
      <c r="I4" s="33">
        <f>(J4/Q4)-1</f>
        <v>6.7718155323161389E-2</v>
      </c>
      <c r="J4" s="34">
        <v>6228</v>
      </c>
      <c r="K4" s="39">
        <f>IF(L4&gt;0, N4-M4*R4, 0)</f>
        <v>589941</v>
      </c>
      <c r="L4" s="40">
        <f>IF(1-(M4/Q4)&gt;0, 1-(M4/Q4), 0)</f>
        <v>0.19046802674438534</v>
      </c>
      <c r="M4" s="35">
        <v>4722</v>
      </c>
      <c r="N4" s="49">
        <f>R4*Q4</f>
        <v>3097323</v>
      </c>
      <c r="O4" s="33">
        <f>IF( (Q4-M4)*R4/P4&gt;0, (Q4-M4)*R4/P4, "Risk free")</f>
        <v>3.2830002649673544E-3</v>
      </c>
      <c r="P4" s="50">
        <f>'[1]مدیریت سرمایه'!$B$5</f>
        <v>179695690.64468727</v>
      </c>
      <c r="Q4" s="50">
        <f>(SUM('تاریخچه خرید'!M4:M17)-SUMPRODUCT('تاریخچه فروش'!G4:G7*'تاریخچه فروش'!F4:F7))/R4</f>
        <v>5833</v>
      </c>
      <c r="R4" s="45">
        <f>SUM('تاریخچه خرید'!Q4:Q17)-SUM('تاریخچه فروش'!G4:G11)</f>
        <v>531</v>
      </c>
      <c r="S4" s="48" t="s">
        <v>41</v>
      </c>
    </row>
    <row r="5" spans="2:19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pane ySplit="3" topLeftCell="A4" activePane="bottomLeft" state="frozen"/>
      <selection pane="bottomLeft" activeCell="R4" sqref="R4:R5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60" t="s">
        <v>46</v>
      </c>
      <c r="C2" s="61"/>
      <c r="D2" s="111" t="s">
        <v>7</v>
      </c>
      <c r="E2" s="119" t="s">
        <v>6</v>
      </c>
      <c r="F2" s="120"/>
      <c r="G2" s="117" t="s">
        <v>5</v>
      </c>
      <c r="H2" s="118"/>
      <c r="I2" s="66" t="s">
        <v>16</v>
      </c>
      <c r="J2" s="67"/>
      <c r="K2" s="122" t="s">
        <v>13</v>
      </c>
      <c r="L2" s="123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11" t="s">
        <v>0</v>
      </c>
    </row>
    <row r="3" spans="1:20" ht="19.2" thickBot="1" x14ac:dyDescent="0.35">
      <c r="B3" s="29" t="s">
        <v>48</v>
      </c>
      <c r="C3" s="20" t="s">
        <v>47</v>
      </c>
      <c r="D3" s="11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21"/>
    </row>
    <row r="4" spans="1:20" ht="16.8" customHeight="1" x14ac:dyDescent="0.3">
      <c r="A4" s="22"/>
      <c r="B4" s="82" t="s">
        <v>62</v>
      </c>
      <c r="C4" s="105" t="s">
        <v>49</v>
      </c>
      <c r="D4" s="106" t="s">
        <v>42</v>
      </c>
      <c r="E4" s="107" t="s">
        <v>54</v>
      </c>
      <c r="F4" s="58" t="s">
        <v>50</v>
      </c>
      <c r="G4" s="68" t="s">
        <v>55</v>
      </c>
      <c r="H4" s="108" t="s">
        <v>56</v>
      </c>
      <c r="I4" s="92" t="s">
        <v>42</v>
      </c>
      <c r="J4" s="56" t="s">
        <v>42</v>
      </c>
      <c r="K4" s="124" t="s">
        <v>57</v>
      </c>
      <c r="L4" s="125">
        <v>4869</v>
      </c>
      <c r="M4" s="115" t="s">
        <v>42</v>
      </c>
      <c r="N4" s="58" t="s">
        <v>42</v>
      </c>
      <c r="O4" s="82" t="s">
        <v>42</v>
      </c>
      <c r="P4" s="72" t="s">
        <v>58</v>
      </c>
      <c r="Q4" s="74" t="s">
        <v>51</v>
      </c>
      <c r="R4" s="68" t="s">
        <v>59</v>
      </c>
      <c r="S4" s="113" t="s">
        <v>60</v>
      </c>
      <c r="T4" s="80" t="s">
        <v>61</v>
      </c>
    </row>
    <row r="5" spans="1:20" ht="17.399999999999999" customHeight="1" thickBot="1" x14ac:dyDescent="0.35">
      <c r="A5" s="22"/>
      <c r="B5" s="83"/>
      <c r="C5" s="103"/>
      <c r="D5" s="93"/>
      <c r="E5" s="65"/>
      <c r="F5" s="59"/>
      <c r="G5" s="69"/>
      <c r="H5" s="109"/>
      <c r="I5" s="93"/>
      <c r="J5" s="57"/>
      <c r="K5" s="83"/>
      <c r="L5" s="59"/>
      <c r="M5" s="116"/>
      <c r="N5" s="59"/>
      <c r="O5" s="83"/>
      <c r="P5" s="73"/>
      <c r="Q5" s="75"/>
      <c r="R5" s="69"/>
      <c r="S5" s="114"/>
      <c r="T5" s="90"/>
    </row>
    <row r="6" spans="1:20" ht="14.4" customHeight="1" x14ac:dyDescent="0.3">
      <c r="A6" s="22"/>
      <c r="B6" s="86"/>
      <c r="C6" s="100"/>
      <c r="D6" s="96"/>
      <c r="E6" s="86"/>
      <c r="F6" s="88"/>
      <c r="G6" s="70"/>
      <c r="H6" s="51"/>
      <c r="I6" s="94"/>
      <c r="J6" s="88"/>
      <c r="K6" s="104"/>
      <c r="L6" s="110"/>
      <c r="M6" s="62"/>
      <c r="N6" s="51"/>
      <c r="O6" s="86"/>
      <c r="P6" s="78"/>
      <c r="Q6" s="76"/>
      <c r="R6" s="70"/>
      <c r="S6" s="98"/>
      <c r="T6" s="84"/>
    </row>
    <row r="7" spans="1:20" ht="15" customHeight="1" thickBot="1" x14ac:dyDescent="0.35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" customHeight="1" x14ac:dyDescent="0.3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5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" customHeight="1" x14ac:dyDescent="0.3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5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" customHeight="1" x14ac:dyDescent="0.3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5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" customHeight="1" x14ac:dyDescent="0.3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5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" customHeight="1" x14ac:dyDescent="0.3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5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G4:G5" r:id="rId1" display="lag_990108.png"/>
    <hyperlink ref="S4:S5" r:id="rId2" display="tot_990108.PNG"/>
    <hyperlink ref="R4:R5" r:id="rId3" display="sig_990108.png"/>
  </hyperlinks>
  <pageMargins left="0.7" right="0.7" top="0.75" bottom="0.75" header="0.3" footer="0.3"/>
  <pageSetup orientation="portrait" horizontalDpi="300" verticalDpi="0" copies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T6" sqref="T6:T7"/>
    </sheetView>
  </sheetViews>
  <sheetFormatPr defaultRowHeight="14.4" x14ac:dyDescent="0.3"/>
  <cols>
    <col min="2" max="2" width="5.5546875" bestFit="1" customWidth="1"/>
    <col min="5" max="5" width="5.66406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9" t="s">
        <v>18</v>
      </c>
      <c r="L2" s="120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6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6"/>
    </row>
    <row r="4" spans="2:20" ht="15" customHeight="1" thickBot="1" x14ac:dyDescent="0.35">
      <c r="B4" s="32">
        <f>IF(K4&gt;0, C4/K4,"RF")</f>
        <v>-5.250225022502252</v>
      </c>
      <c r="C4" s="33">
        <f>(D4/P4)-1</f>
        <v>-1</v>
      </c>
      <c r="D4" s="34">
        <v>0</v>
      </c>
      <c r="E4" s="32">
        <f>IF(K4&gt;0, F4/K4,"RF")</f>
        <v>-5.250225022502252</v>
      </c>
      <c r="F4" s="33">
        <f>(G4/P4)-1</f>
        <v>-1</v>
      </c>
      <c r="G4" s="34">
        <v>0</v>
      </c>
      <c r="H4" s="32">
        <f>IF(K4&gt;0, I4/K4,"RF")</f>
        <v>0.35553555355535599</v>
      </c>
      <c r="I4" s="33">
        <f>(J4/P4)-1</f>
        <v>6.7718155323161389E-2</v>
      </c>
      <c r="J4" s="34">
        <v>6228</v>
      </c>
      <c r="K4" s="131">
        <f>IF(1-(L4/P4)&gt;0, 1-(L4/P4), 0)</f>
        <v>0.19046802674438534</v>
      </c>
      <c r="L4" s="35">
        <v>4722</v>
      </c>
      <c r="M4" s="49">
        <f>P4*Q4</f>
        <v>3097323</v>
      </c>
      <c r="N4" s="33">
        <f>IF( (P4-L4)*Q4/O4&gt;0, (P4-L4)*Q4/O4, "Risk free")</f>
        <v>3.2830002649673544E-3</v>
      </c>
      <c r="O4" s="50">
        <f>'[1]مدیریت سرمایه'!$B$5</f>
        <v>179695690.64468727</v>
      </c>
      <c r="P4" s="127">
        <v>5833</v>
      </c>
      <c r="Q4" s="128">
        <v>531</v>
      </c>
      <c r="R4" s="68" t="s">
        <v>59</v>
      </c>
      <c r="S4" s="108" t="s">
        <v>43</v>
      </c>
      <c r="T4" s="48" t="s">
        <v>61</v>
      </c>
    </row>
    <row r="5" spans="2:20" ht="15" customHeight="1" thickBot="1" x14ac:dyDescent="0.35">
      <c r="B5" s="32"/>
      <c r="C5" s="33"/>
      <c r="D5" s="34"/>
      <c r="E5" s="32"/>
      <c r="F5" s="33"/>
      <c r="G5" s="34"/>
      <c r="H5" s="32"/>
      <c r="I5" s="33"/>
      <c r="J5" s="34"/>
      <c r="K5" s="131"/>
      <c r="L5" s="35"/>
      <c r="M5" s="49"/>
      <c r="N5" s="33"/>
      <c r="O5" s="50"/>
      <c r="P5" s="127"/>
      <c r="Q5" s="128"/>
      <c r="R5" s="69"/>
      <c r="S5" s="109"/>
      <c r="T5" s="48"/>
    </row>
    <row r="6" spans="2:20" ht="15" customHeight="1" thickBot="1" x14ac:dyDescent="0.35">
      <c r="B6" s="129"/>
      <c r="C6" s="130"/>
      <c r="D6" s="34"/>
      <c r="E6" s="129"/>
      <c r="F6" s="130"/>
      <c r="G6" s="34"/>
      <c r="H6" s="129"/>
      <c r="I6" s="130"/>
      <c r="J6" s="34"/>
      <c r="K6" s="140"/>
      <c r="L6" s="35"/>
      <c r="M6" s="141"/>
      <c r="N6" s="130"/>
      <c r="O6" s="127"/>
      <c r="P6" s="127"/>
      <c r="Q6" s="128"/>
      <c r="R6" s="132"/>
      <c r="S6" s="108"/>
      <c r="T6" s="48"/>
    </row>
    <row r="7" spans="2:20" ht="15" customHeight="1" thickBot="1" x14ac:dyDescent="0.35">
      <c r="B7" s="129"/>
      <c r="C7" s="130"/>
      <c r="D7" s="34"/>
      <c r="E7" s="129"/>
      <c r="F7" s="130"/>
      <c r="G7" s="34"/>
      <c r="H7" s="129"/>
      <c r="I7" s="130"/>
      <c r="J7" s="34"/>
      <c r="K7" s="140"/>
      <c r="L7" s="35"/>
      <c r="M7" s="141"/>
      <c r="N7" s="130"/>
      <c r="O7" s="127"/>
      <c r="P7" s="127"/>
      <c r="Q7" s="128"/>
      <c r="R7" s="133"/>
      <c r="S7" s="109"/>
      <c r="T7" s="48"/>
    </row>
    <row r="8" spans="2:20" ht="15" customHeight="1" x14ac:dyDescent="0.3">
      <c r="B8" s="134"/>
      <c r="C8" s="136"/>
      <c r="D8" s="138"/>
      <c r="E8" s="134"/>
      <c r="F8" s="136"/>
      <c r="G8" s="138"/>
      <c r="H8" s="134"/>
      <c r="I8" s="136"/>
      <c r="J8" s="138"/>
      <c r="K8" s="134"/>
      <c r="L8" s="138"/>
      <c r="M8" s="134"/>
      <c r="N8" s="136"/>
      <c r="O8" s="136"/>
      <c r="P8" s="136"/>
      <c r="Q8" s="138"/>
      <c r="R8" s="150"/>
      <c r="S8" s="53"/>
      <c r="T8" s="142"/>
    </row>
    <row r="9" spans="2:20" ht="15" customHeight="1" thickBot="1" x14ac:dyDescent="0.35">
      <c r="B9" s="135"/>
      <c r="C9" s="137"/>
      <c r="D9" s="139"/>
      <c r="E9" s="135"/>
      <c r="F9" s="137"/>
      <c r="G9" s="139"/>
      <c r="H9" s="135"/>
      <c r="I9" s="137"/>
      <c r="J9" s="139"/>
      <c r="K9" s="135"/>
      <c r="L9" s="139"/>
      <c r="M9" s="135"/>
      <c r="N9" s="137"/>
      <c r="O9" s="137"/>
      <c r="P9" s="137"/>
      <c r="Q9" s="139"/>
      <c r="R9" s="151"/>
      <c r="S9" s="55"/>
      <c r="T9" s="143"/>
    </row>
    <row r="10" spans="2:20" ht="15" customHeight="1" x14ac:dyDescent="0.3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5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3">
      <c r="B12" s="134"/>
      <c r="C12" s="136"/>
      <c r="D12" s="138"/>
      <c r="E12" s="134"/>
      <c r="F12" s="136"/>
      <c r="G12" s="138"/>
      <c r="H12" s="134"/>
      <c r="I12" s="136"/>
      <c r="J12" s="138"/>
      <c r="K12" s="134"/>
      <c r="L12" s="138"/>
      <c r="M12" s="134"/>
      <c r="N12" s="136"/>
      <c r="O12" s="136"/>
      <c r="P12" s="136"/>
      <c r="Q12" s="138"/>
      <c r="R12" s="150"/>
      <c r="S12" s="158"/>
      <c r="T12" s="142"/>
    </row>
    <row r="13" spans="2:20" ht="15" customHeight="1" thickBot="1" x14ac:dyDescent="0.35">
      <c r="B13" s="135"/>
      <c r="C13" s="137"/>
      <c r="D13" s="139"/>
      <c r="E13" s="135"/>
      <c r="F13" s="137"/>
      <c r="G13" s="139"/>
      <c r="H13" s="135"/>
      <c r="I13" s="137"/>
      <c r="J13" s="139"/>
      <c r="K13" s="135"/>
      <c r="L13" s="139"/>
      <c r="M13" s="135"/>
      <c r="N13" s="137"/>
      <c r="O13" s="137"/>
      <c r="P13" s="137"/>
      <c r="Q13" s="139"/>
      <c r="R13" s="151"/>
      <c r="S13" s="159"/>
      <c r="T13" s="143"/>
    </row>
    <row r="14" spans="2:20" ht="15" customHeight="1" x14ac:dyDescent="0.3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5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3">
      <c r="B16" s="134"/>
      <c r="C16" s="136"/>
      <c r="D16" s="138"/>
      <c r="E16" s="134"/>
      <c r="F16" s="136"/>
      <c r="G16" s="138"/>
      <c r="H16" s="134"/>
      <c r="I16" s="136"/>
      <c r="J16" s="138"/>
      <c r="K16" s="134"/>
      <c r="L16" s="138"/>
      <c r="M16" s="134"/>
      <c r="N16" s="136"/>
      <c r="O16" s="136"/>
      <c r="P16" s="136"/>
      <c r="Q16" s="138"/>
      <c r="R16" s="150"/>
      <c r="S16" s="158"/>
      <c r="T16" s="142"/>
    </row>
    <row r="17" spans="2:20" ht="15" customHeight="1" thickBot="1" x14ac:dyDescent="0.35">
      <c r="B17" s="135"/>
      <c r="C17" s="137"/>
      <c r="D17" s="139"/>
      <c r="E17" s="135"/>
      <c r="F17" s="137"/>
      <c r="G17" s="139"/>
      <c r="H17" s="135"/>
      <c r="I17" s="137"/>
      <c r="J17" s="139"/>
      <c r="K17" s="135"/>
      <c r="L17" s="139"/>
      <c r="M17" s="135"/>
      <c r="N17" s="137"/>
      <c r="O17" s="137"/>
      <c r="P17" s="137"/>
      <c r="Q17" s="139"/>
      <c r="R17" s="151"/>
      <c r="S17" s="159"/>
      <c r="T17" s="143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G6" sqref="G6:G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0" t="s">
        <v>32</v>
      </c>
      <c r="C2" s="126" t="s">
        <v>33</v>
      </c>
      <c r="D2" s="30" t="s">
        <v>19</v>
      </c>
      <c r="E2" s="126" t="s">
        <v>34</v>
      </c>
      <c r="F2" s="161" t="s">
        <v>21</v>
      </c>
      <c r="G2" s="126" t="s">
        <v>22</v>
      </c>
      <c r="H2" s="36" t="s">
        <v>44</v>
      </c>
      <c r="I2" s="38"/>
      <c r="J2" s="126" t="s">
        <v>0</v>
      </c>
    </row>
    <row r="3" spans="2:10" ht="15" customHeight="1" thickBot="1" x14ac:dyDescent="0.35">
      <c r="B3" s="30"/>
      <c r="C3" s="126"/>
      <c r="D3" s="30"/>
      <c r="E3" s="126"/>
      <c r="F3" s="162"/>
      <c r="G3" s="46"/>
      <c r="H3" s="24" t="s">
        <v>38</v>
      </c>
      <c r="I3" s="25" t="s">
        <v>40</v>
      </c>
      <c r="J3" s="126"/>
    </row>
    <row r="4" spans="2:10" ht="17.399999999999999" customHeight="1" thickBot="1" x14ac:dyDescent="0.35">
      <c r="B4" s="173">
        <f>D4-(F4*G4)</f>
        <v>0</v>
      </c>
      <c r="C4" s="174">
        <f>E4/F4-1</f>
        <v>0.20505569091541953</v>
      </c>
      <c r="D4" s="173">
        <f>E4*G4</f>
        <v>0</v>
      </c>
      <c r="E4" s="170">
        <v>55394</v>
      </c>
      <c r="F4" s="163">
        <v>45968</v>
      </c>
      <c r="G4" s="160">
        <v>0</v>
      </c>
      <c r="H4" s="168"/>
      <c r="I4" s="167" t="s">
        <v>53</v>
      </c>
      <c r="J4" s="160" t="s">
        <v>52</v>
      </c>
    </row>
    <row r="5" spans="2:10" ht="15" customHeight="1" thickBot="1" x14ac:dyDescent="0.35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5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5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" thickBot="1" x14ac:dyDescent="0.35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" thickBot="1" x14ac:dyDescent="0.35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" thickBot="1" x14ac:dyDescent="0.35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" thickBot="1" x14ac:dyDescent="0.35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2020-04-05T06:08:31Z</dcterms:modified>
</cp:coreProperties>
</file>