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<sst xmlns="http://schemas.openxmlformats.org/spreadsheetml/2006/main" count="114" uniqueCount="69">
  <si>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</si>
  <si>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</si>
  <si>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</si>
  <si>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</si>
  <si>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</si>
  <si>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</si>
  <si>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</si>
  <si>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</si>
  <si>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</si>
  <si>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</si>
  <si>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</si>
  <si>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</si>
  <si>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</si>
  <si>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</si>
  <si>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</si>
  <si>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</si>
  <si>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</si>
  <si>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</si>
  <si>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</si>
  <si>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</si>
  <si>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</si>
  <si>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</si>
  <si>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</si>
  <si>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</si>
  <si>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</si>
  <si>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</si>
  <si>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</si>
  <si>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</si>
  <si>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</si>
  <si>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</si>
  <si>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</si>
  <si>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</si>
  <si>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</si>
  <si>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</si>
  <si>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</si>
  <si>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</si>
  <si>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</si>
  <si>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</si>
  <si>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</si>
  <si>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</si>
  <si>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</si>
  <si>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</si>
  <si>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</si>
  <si>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</si>
  <si>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</si>
  <si>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</si>
  <si>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</si>
  <si>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</si>
  <si>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</si>
  <si>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sig_990106.png</t>
  </si>
  <si>
    <t>middle</t>
  </si>
  <si>
    <t>99/01/07</t>
  </si>
  <si>
    <t>در محدوده مقاومتی مهم (به تصویر رجوع شود)</t>
  </si>
  <si>
    <t>برخورد قیمت به خط روند صعودی از بالا</t>
  </si>
  <si>
    <t>MA20</t>
  </si>
  <si>
    <t>قیمت</t>
  </si>
  <si>
    <t>شیب</t>
  </si>
  <si>
    <t>Down</t>
  </si>
  <si>
    <t>-</t>
  </si>
  <si>
    <t>برخورد به خط روند صعودی از بالا</t>
  </si>
  <si>
    <t>قیمت حوالی سقف کانال بلند مدت، برگشت قیمت پس از برخورد به سقف کوتاه مدت</t>
  </si>
  <si>
    <t>شکل گیری موج 4</t>
  </si>
  <si>
    <t>6087
5790</t>
  </si>
  <si>
    <t xml:space="preserve">OS
کراس رو به پایین!
</t>
  </si>
  <si>
    <t>HD+ کوچک</t>
  </si>
  <si>
    <t>sig_990107.png</t>
  </si>
  <si>
    <t>tot_990112_2.png</t>
  </si>
  <si>
    <t>قیمت در نواحی مهم به لحاظ کانال</t>
  </si>
  <si>
    <t>OS-Bullish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</si>
</sst>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دیریت سرمایه"/>
      <sheetName val="محاسبه مدیریت سرمایه"/>
      <sheetName val="پرتفوی"/>
      <sheetName val="تحلیل"/>
      <sheetName val="تاریخچه خرید"/>
      <sheetName val="تاریخچه فروش"/>
    </sheetNames>
    <sheetDataSet>
      <sheetData sheetId="0">
        <row r="5">
          <cell r="B5">
            <v>1466894651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12.png" TargetMode="External"/><Relationship Id="rId2" Type="http://schemas.openxmlformats.org/officeDocument/2006/relationships/hyperlink" Target="sig_990107.png" TargetMode="External"/><Relationship Id="rId1" Type="http://schemas.openxmlformats.org/officeDocument/2006/relationships/hyperlink" Target="tech_990112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tot_990112_2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G6" sqref="G6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36" t="s">
        <v>18</v>
      </c>
      <c r="L2" s="37"/>
      <c r="M2" s="38"/>
      <c r="N2" s="46" t="s">
        <v>19</v>
      </c>
      <c r="O2" s="47" t="s">
        <v>20</v>
      </c>
      <c r="P2" s="31" t="s">
        <v>30</v>
      </c>
      <c r="Q2" s="47" t="s">
        <v>31</v>
      </c>
      <c r="R2" s="44" t="s">
        <v>22</v>
      </c>
      <c r="S2" s="30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46"/>
      <c r="O3" s="47"/>
      <c r="P3" s="31"/>
      <c r="Q3" s="47"/>
      <c r="R3" s="44"/>
      <c r="S3" s="30"/>
    </row>
    <row r="4" spans="2:19" ht="15" customHeight="1" thickBot="1" x14ac:dyDescent="0.35">
      <c r="B4" s="32">
        <f>IF(L4&gt;0, C4/L4,"RF")</f>
        <v>-4.7041457286432165</v>
      </c>
      <c r="C4" s="33">
        <f>(D4/Q4)-1</f>
        <v>-1</v>
      </c>
      <c r="D4" s="34">
        <v>0</v>
      </c>
      <c r="E4" s="32">
        <f>IF(L4&gt;0, F4/L4,"RF")</f>
        <v>-4.7041457286432165</v>
      </c>
      <c r="F4" s="33">
        <f>(G4/Q4)-1</f>
        <v>-1</v>
      </c>
      <c r="G4" s="34">
        <v>0</v>
      </c>
      <c r="H4" s="32">
        <f>IF(L4&gt;0, I4/L4,"RF")</f>
        <v>0.56030150753768826</v>
      </c>
      <c r="I4" s="33">
        <f>(J4/Q4)-1</f>
        <v>0.11910802510348506</v>
      </c>
      <c r="J4" s="34">
        <v>8381</v>
      </c>
      <c r="K4" s="39">
        <f>IF(L4&gt;0, N4-M4*R4, 0)</f>
        <v>2146016</v>
      </c>
      <c r="L4" s="40">
        <f>IF(1-(M4/Q4)&gt;0, 1-(M4/Q4), 0)</f>
        <v>0.2125784483909734</v>
      </c>
      <c r="M4" s="35">
        <v>5897</v>
      </c>
      <c r="N4" s="49">
        <f>R4*Q4</f>
        <v>10095172</v>
      </c>
      <c r="O4" s="33">
        <f>IF( (Q4-M4)*R4/P4&gt;0, (Q4-M4)*R4/P4, "Risk free")</f>
        <v>1.462965318291286E-3</v>
      </c>
      <c r="P4" s="50">
        <f>'[1]مدیریت سرمایه'!$B$5</f>
        <v>1466894651</v>
      </c>
      <c r="Q4" s="50">
        <f>(SUM('تاریخچه خرید'!M4:M17)-SUMPRODUCT('تاریخچه فروش'!G4:G7*'تاریخچه فروش'!F4:F7))/R4</f>
        <v>7489</v>
      </c>
      <c r="R4" s="45">
        <f>SUM('تاریخچه خرید'!Q4:Q17)-SUM('تاریخچه فروش'!G4:G11)</f>
        <v>1348</v>
      </c>
      <c r="S4" s="48" t="s">
        <v>41</v>
      </c>
    </row>
    <row r="5" spans="2:19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39"/>
      <c r="L5" s="40"/>
      <c r="M5" s="35"/>
      <c r="N5" s="49"/>
      <c r="O5" s="33"/>
      <c r="P5" s="50"/>
      <c r="Q5" s="50"/>
      <c r="R5" s="45"/>
      <c r="S5" s="48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D8" sqref="D8:D9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51" t="s">
        <v>54</v>
      </c>
      <c r="C2" s="52"/>
      <c r="D2" s="109" t="s">
        <v>7</v>
      </c>
      <c r="E2" s="107" t="s">
        <v>6</v>
      </c>
      <c r="F2" s="108"/>
      <c r="G2" s="118" t="s">
        <v>5</v>
      </c>
      <c r="H2" s="119"/>
      <c r="I2" s="57" t="s">
        <v>16</v>
      </c>
      <c r="J2" s="58"/>
      <c r="K2" s="111" t="s">
        <v>13</v>
      </c>
      <c r="L2" s="112"/>
      <c r="M2" s="57" t="s">
        <v>4</v>
      </c>
      <c r="N2" s="58"/>
      <c r="O2" s="41" t="s">
        <v>1</v>
      </c>
      <c r="P2" s="42"/>
      <c r="Q2" s="43"/>
      <c r="R2" s="57" t="s">
        <v>35</v>
      </c>
      <c r="S2" s="58"/>
      <c r="T2" s="109" t="s">
        <v>0</v>
      </c>
    </row>
    <row r="3" spans="1:20" ht="19.2" thickBot="1" x14ac:dyDescent="0.35">
      <c r="B3" s="29" t="s">
        <v>56</v>
      </c>
      <c r="C3" s="20" t="s">
        <v>55</v>
      </c>
      <c r="D3" s="115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110"/>
    </row>
    <row r="4" spans="1:20" ht="16.8" customHeight="1" x14ac:dyDescent="0.3">
      <c r="A4" s="22"/>
      <c r="B4" s="82" t="s">
        <v>58</v>
      </c>
      <c r="C4" s="106" t="s">
        <v>57</v>
      </c>
      <c r="D4" s="92" t="s">
        <v>64</v>
      </c>
      <c r="E4" s="82" t="s">
        <v>50</v>
      </c>
      <c r="F4" s="114" t="s">
        <v>63</v>
      </c>
      <c r="G4" s="59"/>
      <c r="H4" s="91" t="s">
        <v>42</v>
      </c>
      <c r="I4" s="76" t="s">
        <v>42</v>
      </c>
      <c r="J4" s="78" t="s">
        <v>42</v>
      </c>
      <c r="K4" s="113">
        <v>8000</v>
      </c>
      <c r="L4" s="114" t="s">
        <v>62</v>
      </c>
      <c r="M4" s="59"/>
      <c r="N4" s="78" t="s">
        <v>61</v>
      </c>
      <c r="O4" s="82" t="s">
        <v>42</v>
      </c>
      <c r="P4" s="63" t="s">
        <v>60</v>
      </c>
      <c r="Q4" s="65" t="s">
        <v>59</v>
      </c>
      <c r="R4" s="59" t="s">
        <v>65</v>
      </c>
      <c r="S4" s="116" t="s">
        <v>45</v>
      </c>
      <c r="T4" s="80" t="s">
        <v>51</v>
      </c>
    </row>
    <row r="5" spans="1:20" ht="17.399999999999999" customHeight="1" thickBot="1" x14ac:dyDescent="0.35">
      <c r="A5" s="22"/>
      <c r="B5" s="83"/>
      <c r="C5" s="99"/>
      <c r="D5" s="93"/>
      <c r="E5" s="83"/>
      <c r="F5" s="79"/>
      <c r="G5" s="60"/>
      <c r="H5" s="79"/>
      <c r="I5" s="77"/>
      <c r="J5" s="79"/>
      <c r="K5" s="56"/>
      <c r="L5" s="79"/>
      <c r="M5" s="60"/>
      <c r="N5" s="79"/>
      <c r="O5" s="83"/>
      <c r="P5" s="64"/>
      <c r="Q5" s="66"/>
      <c r="R5" s="60"/>
      <c r="S5" s="117"/>
      <c r="T5" s="90"/>
    </row>
    <row r="6" spans="1:20" ht="14.4" customHeight="1" x14ac:dyDescent="0.3">
      <c r="A6" s="22"/>
      <c r="B6" s="86" t="s">
        <v>58</v>
      </c>
      <c r="C6" s="104" t="s">
        <v>57</v>
      </c>
      <c r="D6" s="96" t="s">
        <v>42</v>
      </c>
      <c r="E6" s="86" t="s">
        <v>52</v>
      </c>
      <c r="F6" s="88" t="s">
        <v>68</v>
      </c>
      <c r="G6" s="61"/>
      <c r="H6" s="73" t="s">
        <v>42</v>
      </c>
      <c r="I6" s="94" t="s">
        <v>42</v>
      </c>
      <c r="J6" s="88" t="s">
        <v>42</v>
      </c>
      <c r="K6" s="100">
        <v>8000</v>
      </c>
      <c r="L6" s="101">
        <v>6080</v>
      </c>
      <c r="M6" s="53"/>
      <c r="N6" s="73" t="s">
        <v>42</v>
      </c>
      <c r="O6" s="86" t="s">
        <v>42</v>
      </c>
      <c r="P6" s="69" t="s">
        <v>67</v>
      </c>
      <c r="Q6" s="67" t="s">
        <v>53</v>
      </c>
      <c r="R6" s="61" t="s">
        <v>46</v>
      </c>
      <c r="S6" s="102" t="s">
        <v>66</v>
      </c>
      <c r="T6" s="84" t="s">
        <v>44</v>
      </c>
    </row>
    <row r="7" spans="1:20" ht="15" customHeight="1" thickBot="1" x14ac:dyDescent="0.35">
      <c r="A7" s="22"/>
      <c r="B7" s="87"/>
      <c r="C7" s="105"/>
      <c r="D7" s="97"/>
      <c r="E7" s="87"/>
      <c r="F7" s="89"/>
      <c r="G7" s="62"/>
      <c r="H7" s="74"/>
      <c r="I7" s="95"/>
      <c r="J7" s="89"/>
      <c r="K7" s="87"/>
      <c r="L7" s="89"/>
      <c r="M7" s="54"/>
      <c r="N7" s="74"/>
      <c r="O7" s="87"/>
      <c r="P7" s="70"/>
      <c r="Q7" s="68"/>
      <c r="R7" s="62"/>
      <c r="S7" s="103"/>
      <c r="T7" s="85"/>
    </row>
    <row r="8" spans="1:20" ht="14.4" customHeight="1" x14ac:dyDescent="0.3">
      <c r="A8" s="22"/>
      <c r="B8" s="82"/>
      <c r="C8" s="98"/>
      <c r="D8" s="92"/>
      <c r="E8" s="82"/>
      <c r="F8" s="78"/>
      <c r="G8" s="55"/>
      <c r="H8" s="71"/>
      <c r="I8" s="76"/>
      <c r="J8" s="78"/>
      <c r="K8" s="82"/>
      <c r="L8" s="78"/>
      <c r="M8" s="55"/>
      <c r="N8" s="71"/>
      <c r="O8" s="82"/>
      <c r="P8" s="63"/>
      <c r="Q8" s="65"/>
      <c r="R8" s="55"/>
      <c r="S8" s="71"/>
      <c r="T8" s="80"/>
    </row>
    <row r="9" spans="1:20" ht="15" customHeight="1" thickBot="1" x14ac:dyDescent="0.35">
      <c r="A9" s="22"/>
      <c r="B9" s="83"/>
      <c r="C9" s="99"/>
      <c r="D9" s="93"/>
      <c r="E9" s="83"/>
      <c r="F9" s="79"/>
      <c r="G9" s="56"/>
      <c r="H9" s="72"/>
      <c r="I9" s="77"/>
      <c r="J9" s="79"/>
      <c r="K9" s="83"/>
      <c r="L9" s="79"/>
      <c r="M9" s="56"/>
      <c r="N9" s="72"/>
      <c r="O9" s="83"/>
      <c r="P9" s="64"/>
      <c r="Q9" s="66"/>
      <c r="R9" s="56"/>
      <c r="S9" s="72"/>
      <c r="T9" s="90"/>
    </row>
    <row r="10" spans="1:20" ht="14.4" customHeight="1" x14ac:dyDescent="0.3">
      <c r="A10" s="22"/>
      <c r="B10" s="86"/>
      <c r="C10" s="88"/>
      <c r="D10" s="96"/>
      <c r="E10" s="86"/>
      <c r="F10" s="88"/>
      <c r="G10" s="53"/>
      <c r="H10" s="73"/>
      <c r="I10" s="94"/>
      <c r="J10" s="88"/>
      <c r="K10" s="86"/>
      <c r="L10" s="88"/>
      <c r="M10" s="53"/>
      <c r="N10" s="73"/>
      <c r="O10" s="86"/>
      <c r="P10" s="69"/>
      <c r="Q10" s="67"/>
      <c r="R10" s="53"/>
      <c r="S10" s="73"/>
      <c r="T10" s="84"/>
    </row>
    <row r="11" spans="1:20" ht="15" customHeight="1" thickBot="1" x14ac:dyDescent="0.35">
      <c r="A11" s="22"/>
      <c r="B11" s="87"/>
      <c r="C11" s="89"/>
      <c r="D11" s="97"/>
      <c r="E11" s="87"/>
      <c r="F11" s="89"/>
      <c r="G11" s="54"/>
      <c r="H11" s="74"/>
      <c r="I11" s="95"/>
      <c r="J11" s="89"/>
      <c r="K11" s="87"/>
      <c r="L11" s="89"/>
      <c r="M11" s="54"/>
      <c r="N11" s="74"/>
      <c r="O11" s="87"/>
      <c r="P11" s="70"/>
      <c r="Q11" s="68"/>
      <c r="R11" s="54"/>
      <c r="S11" s="74"/>
      <c r="T11" s="85"/>
    </row>
    <row r="12" spans="1:20" ht="14.4" customHeight="1" x14ac:dyDescent="0.3">
      <c r="A12" s="22"/>
      <c r="B12" s="82"/>
      <c r="C12" s="91"/>
      <c r="D12" s="92"/>
      <c r="E12" s="82"/>
      <c r="F12" s="78"/>
      <c r="G12" s="55"/>
      <c r="H12" s="71"/>
      <c r="I12" s="76"/>
      <c r="J12" s="78"/>
      <c r="K12" s="82"/>
      <c r="L12" s="78"/>
      <c r="M12" s="55"/>
      <c r="N12" s="71"/>
      <c r="O12" s="82"/>
      <c r="P12" s="63"/>
      <c r="Q12" s="65"/>
      <c r="R12" s="55"/>
      <c r="S12" s="71"/>
      <c r="T12" s="80"/>
    </row>
    <row r="13" spans="1:20" ht="15" customHeight="1" thickBot="1" x14ac:dyDescent="0.35">
      <c r="A13" s="22"/>
      <c r="B13" s="83"/>
      <c r="C13" s="79"/>
      <c r="D13" s="93"/>
      <c r="E13" s="83"/>
      <c r="F13" s="79"/>
      <c r="G13" s="56"/>
      <c r="H13" s="72"/>
      <c r="I13" s="77"/>
      <c r="J13" s="79"/>
      <c r="K13" s="83"/>
      <c r="L13" s="79"/>
      <c r="M13" s="56"/>
      <c r="N13" s="72"/>
      <c r="O13" s="83"/>
      <c r="P13" s="64"/>
      <c r="Q13" s="66"/>
      <c r="R13" s="56"/>
      <c r="S13" s="72"/>
      <c r="T13" s="90"/>
    </row>
    <row r="14" spans="1:20" ht="14.4" customHeight="1" x14ac:dyDescent="0.3">
      <c r="A14" s="22"/>
      <c r="B14" s="86"/>
      <c r="C14" s="88"/>
      <c r="D14" s="96"/>
      <c r="E14" s="86"/>
      <c r="F14" s="88"/>
      <c r="G14" s="53"/>
      <c r="H14" s="73"/>
      <c r="I14" s="94"/>
      <c r="J14" s="88"/>
      <c r="K14" s="86"/>
      <c r="L14" s="88"/>
      <c r="M14" s="53"/>
      <c r="N14" s="73"/>
      <c r="O14" s="86"/>
      <c r="P14" s="69"/>
      <c r="Q14" s="67"/>
      <c r="R14" s="53"/>
      <c r="S14" s="73"/>
      <c r="T14" s="84"/>
    </row>
    <row r="15" spans="1:20" ht="15" customHeight="1" thickBot="1" x14ac:dyDescent="0.35">
      <c r="A15" s="22"/>
      <c r="B15" s="87"/>
      <c r="C15" s="89"/>
      <c r="D15" s="97"/>
      <c r="E15" s="87"/>
      <c r="F15" s="89"/>
      <c r="G15" s="54"/>
      <c r="H15" s="74"/>
      <c r="I15" s="95"/>
      <c r="J15" s="89"/>
      <c r="K15" s="87"/>
      <c r="L15" s="89"/>
      <c r="M15" s="54"/>
      <c r="N15" s="74"/>
      <c r="O15" s="87"/>
      <c r="P15" s="70"/>
      <c r="Q15" s="68"/>
      <c r="R15" s="54"/>
      <c r="S15" s="74"/>
      <c r="T15" s="85"/>
    </row>
    <row r="16" spans="1:20" ht="14.4" customHeight="1" x14ac:dyDescent="0.3">
      <c r="A16" s="22"/>
      <c r="B16" s="82"/>
      <c r="C16" s="91"/>
      <c r="D16" s="92"/>
      <c r="E16" s="82"/>
      <c r="F16" s="78"/>
      <c r="G16" s="55"/>
      <c r="H16" s="71"/>
      <c r="I16" s="76"/>
      <c r="J16" s="78"/>
      <c r="K16" s="82"/>
      <c r="L16" s="78"/>
      <c r="M16" s="55"/>
      <c r="N16" s="71"/>
      <c r="O16" s="82"/>
      <c r="P16" s="63"/>
      <c r="Q16" s="65"/>
      <c r="R16" s="55"/>
      <c r="S16" s="71"/>
      <c r="T16" s="80"/>
    </row>
    <row r="17" spans="1:20" ht="15" customHeight="1" thickBot="1" x14ac:dyDescent="0.35">
      <c r="A17" s="22"/>
      <c r="B17" s="83"/>
      <c r="C17" s="79"/>
      <c r="D17" s="93"/>
      <c r="E17" s="83"/>
      <c r="F17" s="79"/>
      <c r="G17" s="56"/>
      <c r="H17" s="75"/>
      <c r="I17" s="77"/>
      <c r="J17" s="79"/>
      <c r="K17" s="83"/>
      <c r="L17" s="79"/>
      <c r="M17" s="56"/>
      <c r="N17" s="75"/>
      <c r="O17" s="83"/>
      <c r="P17" s="64"/>
      <c r="Q17" s="66"/>
      <c r="R17" s="56"/>
      <c r="S17" s="75"/>
      <c r="T17" s="81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E6:E7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L6:L7"/>
    <mergeCell ref="N6:N7"/>
    <mergeCell ref="O6:O7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G16:G17"/>
    <mergeCell ref="S8:S9"/>
    <mergeCell ref="S10:S11"/>
    <mergeCell ref="S12:S13"/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  <mergeCell ref="Q6:Q7"/>
    <mergeCell ref="G8:G9"/>
    <mergeCell ref="G10:G11"/>
    <mergeCell ref="G12:G13"/>
    <mergeCell ref="G14:G15"/>
  </mergeCells>
  <hyperlinks>
    <hyperlink ref="R6:R7" r:id="rId1" display="tech_990112.png"/>
    <hyperlink ref="R4:R5" r:id="rId2" display="sig_990107.png"/>
    <hyperlink ref="S4:S5" r:id="rId3" display="tot_990112.png"/>
    <hyperlink ref="S6:S7" r:id="rId4" display="tot_990112_2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G6" sqref="G6:G7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107" t="s">
        <v>18</v>
      </c>
      <c r="L2" s="108"/>
      <c r="M2" s="46" t="s">
        <v>19</v>
      </c>
      <c r="N2" s="47" t="s">
        <v>20</v>
      </c>
      <c r="O2" s="31" t="s">
        <v>30</v>
      </c>
      <c r="P2" s="47" t="s">
        <v>31</v>
      </c>
      <c r="Q2" s="44" t="s">
        <v>22</v>
      </c>
      <c r="R2" s="57" t="s">
        <v>39</v>
      </c>
      <c r="S2" s="58"/>
      <c r="T2" s="120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46"/>
      <c r="N3" s="47"/>
      <c r="O3" s="31"/>
      <c r="P3" s="47"/>
      <c r="Q3" s="44"/>
      <c r="R3" s="19" t="s">
        <v>35</v>
      </c>
      <c r="S3" s="20" t="s">
        <v>40</v>
      </c>
      <c r="T3" s="120"/>
    </row>
    <row r="4" spans="2:20" ht="15" customHeight="1" thickBot="1" x14ac:dyDescent="0.35">
      <c r="B4" s="32">
        <f>IF(K4&gt;0, C4/K4,"RF")</f>
        <v>-4.7041457286432165</v>
      </c>
      <c r="C4" s="33">
        <f>(D4/P4)-1</f>
        <v>-1</v>
      </c>
      <c r="D4" s="34">
        <v>0</v>
      </c>
      <c r="E4" s="32">
        <f>IF(K4&gt;0, F4/K4,"RF")</f>
        <v>-4.7041457286432165</v>
      </c>
      <c r="F4" s="33">
        <f>(G4/P4)-1</f>
        <v>-1</v>
      </c>
      <c r="G4" s="34">
        <v>0</v>
      </c>
      <c r="H4" s="32">
        <f>IF(K4&gt;0, I4/K4,"RF")</f>
        <v>0.56030150753768826</v>
      </c>
      <c r="I4" s="33">
        <f>(J4/P4)-1</f>
        <v>0.11910802510348506</v>
      </c>
      <c r="J4" s="34">
        <v>8381</v>
      </c>
      <c r="K4" s="127">
        <f>IF(1-(L4/P4)&gt;0, 1-(L4/P4), 0)</f>
        <v>0.2125784483909734</v>
      </c>
      <c r="L4" s="35">
        <v>5897</v>
      </c>
      <c r="M4" s="49">
        <f>P4*Q4</f>
        <v>10095172</v>
      </c>
      <c r="N4" s="33">
        <f>IF( (P4-L4)*Q4/O4&gt;0, (P4-L4)*Q4/O4, "Risk free")</f>
        <v>1.462965318291286E-3</v>
      </c>
      <c r="O4" s="50">
        <f>'[1]مدیریت سرمایه'!$B$5</f>
        <v>1466894651</v>
      </c>
      <c r="P4" s="121">
        <v>7489</v>
      </c>
      <c r="Q4" s="122">
        <v>1348</v>
      </c>
      <c r="R4" s="59" t="s">
        <v>49</v>
      </c>
      <c r="S4" s="123" t="s">
        <v>43</v>
      </c>
      <c r="T4" s="48" t="s">
        <v>41</v>
      </c>
    </row>
    <row r="5" spans="2:20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127"/>
      <c r="L5" s="35"/>
      <c r="M5" s="49"/>
      <c r="N5" s="33"/>
      <c r="O5" s="50"/>
      <c r="P5" s="121"/>
      <c r="Q5" s="122"/>
      <c r="R5" s="60"/>
      <c r="S5" s="124"/>
      <c r="T5" s="48"/>
    </row>
    <row r="6" spans="2:20" ht="15" customHeight="1" thickBot="1" x14ac:dyDescent="0.35">
      <c r="B6" s="125"/>
      <c r="C6" s="126"/>
      <c r="D6" s="34"/>
      <c r="E6" s="125"/>
      <c r="F6" s="126"/>
      <c r="G6" s="34"/>
      <c r="H6" s="125"/>
      <c r="I6" s="126"/>
      <c r="J6" s="34"/>
      <c r="K6" s="136"/>
      <c r="L6" s="35"/>
      <c r="M6" s="137"/>
      <c r="N6" s="126"/>
      <c r="O6" s="121"/>
      <c r="P6" s="121"/>
      <c r="Q6" s="122"/>
      <c r="R6" s="128"/>
      <c r="S6" s="123"/>
      <c r="T6" s="48"/>
    </row>
    <row r="7" spans="2:20" ht="15" customHeight="1" thickBot="1" x14ac:dyDescent="0.35">
      <c r="B7" s="125"/>
      <c r="C7" s="126"/>
      <c r="D7" s="34"/>
      <c r="E7" s="125"/>
      <c r="F7" s="126"/>
      <c r="G7" s="34"/>
      <c r="H7" s="125"/>
      <c r="I7" s="126"/>
      <c r="J7" s="34"/>
      <c r="K7" s="136"/>
      <c r="L7" s="35"/>
      <c r="M7" s="137"/>
      <c r="N7" s="126"/>
      <c r="O7" s="121"/>
      <c r="P7" s="121"/>
      <c r="Q7" s="122"/>
      <c r="R7" s="129"/>
      <c r="S7" s="124"/>
      <c r="T7" s="48"/>
    </row>
    <row r="8" spans="2:20" ht="15" customHeight="1" x14ac:dyDescent="0.3">
      <c r="B8" s="130"/>
      <c r="C8" s="132"/>
      <c r="D8" s="134"/>
      <c r="E8" s="130"/>
      <c r="F8" s="132"/>
      <c r="G8" s="134"/>
      <c r="H8" s="130"/>
      <c r="I8" s="132"/>
      <c r="J8" s="134"/>
      <c r="K8" s="130"/>
      <c r="L8" s="134"/>
      <c r="M8" s="130"/>
      <c r="N8" s="132"/>
      <c r="O8" s="132"/>
      <c r="P8" s="132"/>
      <c r="Q8" s="134"/>
      <c r="R8" s="146"/>
      <c r="S8" s="71"/>
      <c r="T8" s="138"/>
    </row>
    <row r="9" spans="2:20" ht="15" customHeight="1" thickBot="1" x14ac:dyDescent="0.35">
      <c r="B9" s="131"/>
      <c r="C9" s="133"/>
      <c r="D9" s="135"/>
      <c r="E9" s="131"/>
      <c r="F9" s="133"/>
      <c r="G9" s="135"/>
      <c r="H9" s="131"/>
      <c r="I9" s="133"/>
      <c r="J9" s="135"/>
      <c r="K9" s="131"/>
      <c r="L9" s="135"/>
      <c r="M9" s="131"/>
      <c r="N9" s="133"/>
      <c r="O9" s="133"/>
      <c r="P9" s="133"/>
      <c r="Q9" s="135"/>
      <c r="R9" s="147"/>
      <c r="S9" s="72"/>
      <c r="T9" s="139"/>
    </row>
    <row r="10" spans="2:20" ht="15" customHeight="1" x14ac:dyDescent="0.3">
      <c r="B10" s="140"/>
      <c r="C10" s="142"/>
      <c r="D10" s="144"/>
      <c r="E10" s="140"/>
      <c r="F10" s="142"/>
      <c r="G10" s="144"/>
      <c r="H10" s="140"/>
      <c r="I10" s="142"/>
      <c r="J10" s="144"/>
      <c r="K10" s="140"/>
      <c r="L10" s="144"/>
      <c r="M10" s="140"/>
      <c r="N10" s="142"/>
      <c r="O10" s="142"/>
      <c r="P10" s="142"/>
      <c r="Q10" s="144"/>
      <c r="R10" s="150"/>
      <c r="S10" s="152"/>
      <c r="T10" s="148"/>
    </row>
    <row r="11" spans="2:20" ht="15" customHeight="1" thickBot="1" x14ac:dyDescent="0.35">
      <c r="B11" s="141"/>
      <c r="C11" s="143"/>
      <c r="D11" s="145"/>
      <c r="E11" s="141"/>
      <c r="F11" s="143"/>
      <c r="G11" s="145"/>
      <c r="H11" s="141"/>
      <c r="I11" s="143"/>
      <c r="J11" s="145"/>
      <c r="K11" s="141"/>
      <c r="L11" s="145"/>
      <c r="M11" s="141"/>
      <c r="N11" s="143"/>
      <c r="O11" s="143"/>
      <c r="P11" s="143"/>
      <c r="Q11" s="145"/>
      <c r="R11" s="151"/>
      <c r="S11" s="153"/>
      <c r="T11" s="149"/>
    </row>
    <row r="12" spans="2:20" ht="15" customHeight="1" x14ac:dyDescent="0.3">
      <c r="B12" s="130"/>
      <c r="C12" s="132"/>
      <c r="D12" s="134"/>
      <c r="E12" s="130"/>
      <c r="F12" s="132"/>
      <c r="G12" s="134"/>
      <c r="H12" s="130"/>
      <c r="I12" s="132"/>
      <c r="J12" s="134"/>
      <c r="K12" s="130"/>
      <c r="L12" s="134"/>
      <c r="M12" s="130"/>
      <c r="N12" s="132"/>
      <c r="O12" s="132"/>
      <c r="P12" s="132"/>
      <c r="Q12" s="134"/>
      <c r="R12" s="146"/>
      <c r="S12" s="154"/>
      <c r="T12" s="138"/>
    </row>
    <row r="13" spans="2:20" ht="15" customHeight="1" thickBot="1" x14ac:dyDescent="0.35">
      <c r="B13" s="131"/>
      <c r="C13" s="133"/>
      <c r="D13" s="135"/>
      <c r="E13" s="131"/>
      <c r="F13" s="133"/>
      <c r="G13" s="135"/>
      <c r="H13" s="131"/>
      <c r="I13" s="133"/>
      <c r="J13" s="135"/>
      <c r="K13" s="131"/>
      <c r="L13" s="135"/>
      <c r="M13" s="131"/>
      <c r="N13" s="133"/>
      <c r="O13" s="133"/>
      <c r="P13" s="133"/>
      <c r="Q13" s="135"/>
      <c r="R13" s="147"/>
      <c r="S13" s="155"/>
      <c r="T13" s="139"/>
    </row>
    <row r="14" spans="2:20" ht="15" customHeight="1" x14ac:dyDescent="0.3">
      <c r="B14" s="140"/>
      <c r="C14" s="142"/>
      <c r="D14" s="144"/>
      <c r="E14" s="140"/>
      <c r="F14" s="142"/>
      <c r="G14" s="144"/>
      <c r="H14" s="140"/>
      <c r="I14" s="142"/>
      <c r="J14" s="144"/>
      <c r="K14" s="140"/>
      <c r="L14" s="144"/>
      <c r="M14" s="140"/>
      <c r="N14" s="142"/>
      <c r="O14" s="142"/>
      <c r="P14" s="142"/>
      <c r="Q14" s="144"/>
      <c r="R14" s="150"/>
      <c r="S14" s="152"/>
      <c r="T14" s="148"/>
    </row>
    <row r="15" spans="2:20" ht="15" customHeight="1" thickBot="1" x14ac:dyDescent="0.35">
      <c r="B15" s="141"/>
      <c r="C15" s="143"/>
      <c r="D15" s="145"/>
      <c r="E15" s="141"/>
      <c r="F15" s="143"/>
      <c r="G15" s="145"/>
      <c r="H15" s="141"/>
      <c r="I15" s="143"/>
      <c r="J15" s="145"/>
      <c r="K15" s="141"/>
      <c r="L15" s="145"/>
      <c r="M15" s="141"/>
      <c r="N15" s="143"/>
      <c r="O15" s="143"/>
      <c r="P15" s="143"/>
      <c r="Q15" s="145"/>
      <c r="R15" s="151"/>
      <c r="S15" s="153"/>
      <c r="T15" s="149"/>
    </row>
    <row r="16" spans="2:20" ht="15" customHeight="1" x14ac:dyDescent="0.3">
      <c r="B16" s="130"/>
      <c r="C16" s="132"/>
      <c r="D16" s="134"/>
      <c r="E16" s="130"/>
      <c r="F16" s="132"/>
      <c r="G16" s="134"/>
      <c r="H16" s="130"/>
      <c r="I16" s="132"/>
      <c r="J16" s="134"/>
      <c r="K16" s="130"/>
      <c r="L16" s="134"/>
      <c r="M16" s="130"/>
      <c r="N16" s="132"/>
      <c r="O16" s="132"/>
      <c r="P16" s="132"/>
      <c r="Q16" s="134"/>
      <c r="R16" s="146"/>
      <c r="S16" s="154"/>
      <c r="T16" s="138"/>
    </row>
    <row r="17" spans="2:20" ht="15" customHeight="1" thickBot="1" x14ac:dyDescent="0.35">
      <c r="B17" s="131"/>
      <c r="C17" s="133"/>
      <c r="D17" s="135"/>
      <c r="E17" s="131"/>
      <c r="F17" s="133"/>
      <c r="G17" s="135"/>
      <c r="H17" s="131"/>
      <c r="I17" s="133"/>
      <c r="J17" s="135"/>
      <c r="K17" s="131"/>
      <c r="L17" s="135"/>
      <c r="M17" s="131"/>
      <c r="N17" s="133"/>
      <c r="O17" s="133"/>
      <c r="P17" s="133"/>
      <c r="Q17" s="135"/>
      <c r="R17" s="147"/>
      <c r="S17" s="155"/>
      <c r="T17" s="139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I18" sqref="I18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0" t="s">
        <v>32</v>
      </c>
      <c r="C2" s="120" t="s">
        <v>33</v>
      </c>
      <c r="D2" s="30" t="s">
        <v>19</v>
      </c>
      <c r="E2" s="120" t="s">
        <v>34</v>
      </c>
      <c r="F2" s="157" t="s">
        <v>21</v>
      </c>
      <c r="G2" s="120" t="s">
        <v>22</v>
      </c>
      <c r="H2" s="36" t="s">
        <v>47</v>
      </c>
      <c r="I2" s="38"/>
      <c r="J2" s="120" t="s">
        <v>0</v>
      </c>
    </row>
    <row r="3" spans="2:10" ht="15" customHeight="1" thickBot="1" x14ac:dyDescent="0.35">
      <c r="B3" s="30"/>
      <c r="C3" s="120"/>
      <c r="D3" s="30"/>
      <c r="E3" s="120"/>
      <c r="F3" s="158"/>
      <c r="G3" s="46"/>
      <c r="H3" s="24" t="s">
        <v>38</v>
      </c>
      <c r="I3" s="25" t="s">
        <v>40</v>
      </c>
      <c r="J3" s="120"/>
    </row>
    <row r="4" spans="2:10" ht="17.399999999999999" customHeight="1" thickBot="1" x14ac:dyDescent="0.35">
      <c r="B4" s="169">
        <f>D4-(F4*G4)</f>
        <v>0</v>
      </c>
      <c r="C4" s="170">
        <f>E4/F4-1</f>
        <v>7.8531308508425157E-2</v>
      </c>
      <c r="D4" s="169">
        <f>E4*G4</f>
        <v>0</v>
      </c>
      <c r="E4" s="166">
        <v>10369</v>
      </c>
      <c r="F4" s="159">
        <v>9614</v>
      </c>
      <c r="G4" s="156">
        <v>0</v>
      </c>
      <c r="H4" s="164"/>
      <c r="I4" s="163"/>
      <c r="J4" s="156"/>
    </row>
    <row r="5" spans="2:10" ht="15" customHeight="1" thickBot="1" x14ac:dyDescent="0.35">
      <c r="B5" s="169"/>
      <c r="C5" s="170"/>
      <c r="D5" s="169"/>
      <c r="E5" s="166"/>
      <c r="F5" s="160"/>
      <c r="G5" s="156"/>
      <c r="H5" s="165"/>
      <c r="I5" s="163"/>
      <c r="J5" s="156"/>
    </row>
    <row r="6" spans="2:10" ht="15" customHeight="1" thickBot="1" x14ac:dyDescent="0.35">
      <c r="B6" s="166"/>
      <c r="C6" s="171"/>
      <c r="D6" s="166"/>
      <c r="E6" s="166"/>
      <c r="F6" s="159"/>
      <c r="G6" s="156"/>
      <c r="H6" s="164"/>
      <c r="I6" s="163"/>
      <c r="J6" s="156"/>
    </row>
    <row r="7" spans="2:10" ht="15" customHeight="1" thickBot="1" x14ac:dyDescent="0.35">
      <c r="B7" s="166"/>
      <c r="C7" s="171"/>
      <c r="D7" s="166"/>
      <c r="E7" s="166"/>
      <c r="F7" s="160"/>
      <c r="G7" s="156"/>
      <c r="H7" s="165"/>
      <c r="I7" s="163"/>
      <c r="J7" s="156"/>
    </row>
    <row r="8" spans="2:10" ht="15" thickBot="1" x14ac:dyDescent="0.35">
      <c r="B8" s="156"/>
      <c r="C8" s="156"/>
      <c r="D8" s="156"/>
      <c r="E8" s="156"/>
      <c r="F8" s="161"/>
      <c r="G8" s="156"/>
      <c r="H8" s="167"/>
      <c r="I8" s="163"/>
      <c r="J8" s="156"/>
    </row>
    <row r="9" spans="2:10" ht="15" thickBot="1" x14ac:dyDescent="0.35">
      <c r="B9" s="156"/>
      <c r="C9" s="156"/>
      <c r="D9" s="156"/>
      <c r="E9" s="156"/>
      <c r="F9" s="162"/>
      <c r="G9" s="156"/>
      <c r="H9" s="168"/>
      <c r="I9" s="163"/>
      <c r="J9" s="156"/>
    </row>
    <row r="10" spans="2:10" ht="15" thickBot="1" x14ac:dyDescent="0.35">
      <c r="B10" s="156"/>
      <c r="C10" s="156"/>
      <c r="D10" s="156"/>
      <c r="E10" s="156"/>
      <c r="F10" s="161"/>
      <c r="G10" s="156"/>
      <c r="H10" s="167"/>
      <c r="I10" s="163"/>
      <c r="J10" s="156"/>
    </row>
    <row r="11" spans="2:10" ht="15" thickBot="1" x14ac:dyDescent="0.35">
      <c r="B11" s="156"/>
      <c r="C11" s="156"/>
      <c r="D11" s="156"/>
      <c r="E11" s="156"/>
      <c r="F11" s="162"/>
      <c r="G11" s="156"/>
      <c r="H11" s="168"/>
      <c r="I11" s="163"/>
      <c r="J11" s="156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2020-04-01T17:19:40Z</dcterms:modified>
</cp:coreProperties>
</file>