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D6177504-3CB5-4645-9FFB-E3D2493E9E84}" xr6:coauthVersionLast="47" xr6:coauthVersionMax="47" xr10:uidLastSave="{00000000-0000-0000-0000-000000000000}"/>
  <bookViews>
    <workbookView xWindow="-108" yWindow="-108" windowWidth="23256" windowHeight="12456" xr2:uid="{98E1551F-3DA1-43C2-8C1F-902306AA9BD3}"/>
  </bookViews>
  <sheets>
    <sheet name="Rth Module 22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M24" i="1"/>
  <c r="O24" i="1"/>
  <c r="M2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<sst xmlns="http://schemas.openxmlformats.org/spreadsheetml/2006/main" count="49" uniqueCount="37">
  <si>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</si>
  <si>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</si>
  <si>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</si>
  <si>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</si>
  <si>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</si>
  <si>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</si>
  <si>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</si>
  <si>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</si>
  <si>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</si>
  <si>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</si>
  <si>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</si>
  <si>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</si>
  <si>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</si>
  <si>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</si>
  <si>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</si>
  <si>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</si>
  <si>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</si>
  <si>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</si>
  <si>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</si>
  <si>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</si>
  <si>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</si>
  <si>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</si>
  <si>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</si>
  <si>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</si>
  <si>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</si>
  <si>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</si>
  <si>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</si>
  <si>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</si>
  <si>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</si>
  <si>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</si>
  <si>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</si>
  <si>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</si>
  <si>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</si>
  <si>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</si>
  <si>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</si>
  <si>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%Vce corrigé</t>
  </si>
  <si>
    <t>N° de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</si>
</sst>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40.200000000000003</v>
          </cell>
        </row>
        <row r="6">
          <cell r="M6">
            <v>39.6</v>
          </cell>
        </row>
        <row r="7">
          <cell r="M7">
            <v>40.6</v>
          </cell>
        </row>
        <row r="8">
          <cell r="M8">
            <v>39.799999999999997</v>
          </cell>
        </row>
        <row r="9">
          <cell r="M9">
            <v>39.4</v>
          </cell>
        </row>
        <row r="10">
          <cell r="M10">
            <v>39.4</v>
          </cell>
        </row>
        <row r="11">
          <cell r="M11">
            <v>39.700000000000003</v>
          </cell>
        </row>
        <row r="12">
          <cell r="M12">
            <v>39.1</v>
          </cell>
        </row>
        <row r="13">
          <cell r="M13">
            <v>39.6</v>
          </cell>
        </row>
        <row r="14">
          <cell r="M14">
            <v>40.1</v>
          </cell>
        </row>
        <row r="15">
          <cell r="M15">
            <v>39.799999999999997</v>
          </cell>
        </row>
        <row r="16">
          <cell r="M16">
            <v>39.4</v>
          </cell>
        </row>
        <row r="17">
          <cell r="M17">
            <v>39.4</v>
          </cell>
        </row>
        <row r="18">
          <cell r="M18">
            <v>40.1</v>
          </cell>
        </row>
        <row r="19">
          <cell r="M19">
            <v>39.299999999999997</v>
          </cell>
        </row>
        <row r="20">
          <cell r="M20">
            <v>40.200000000000003</v>
          </cell>
        </row>
        <row r="21">
          <cell r="M21">
            <v>39.700000000000003</v>
          </cell>
        </row>
        <row r="22">
          <cell r="M22">
            <v>39.299999999999997</v>
          </cell>
        </row>
        <row r="23">
          <cell r="M23">
            <v>39.6</v>
          </cell>
        </row>
        <row r="24">
          <cell r="M24">
            <v>39.299999999999997</v>
          </cell>
        </row>
        <row r="25">
          <cell r="M25">
            <v>39.5</v>
          </cell>
        </row>
        <row r="26">
          <cell r="M26">
            <v>39.4</v>
          </cell>
        </row>
        <row r="27">
          <cell r="M27">
            <v>39.6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9A78-5B1F-4DC6-AFD4-5F7F766D7A10}">
  <dimension ref="B1:AA241"/>
  <sheetViews>
    <sheetView tabSelected="1" workbookViewId="0">
      <selection activeCell="G7" sqref="G7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35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</v>
      </c>
      <c r="E2" s="3">
        <v>14.77</v>
      </c>
      <c r="F2" s="4">
        <v>1.476</v>
      </c>
      <c r="G2" s="4">
        <f>F2-[1]Calibration!$C$16*(H2-$H$2)+[1]Calibration!$C$17*(150-D2)</f>
        <v>1.4775160000000001</v>
      </c>
      <c r="H2" s="3">
        <v>92.2</v>
      </c>
      <c r="I2" s="5">
        <v>66.3</v>
      </c>
      <c r="J2" s="5">
        <v>73.3</v>
      </c>
      <c r="K2" s="5">
        <v>72.099999999999994</v>
      </c>
      <c r="L2" s="5">
        <v>70</v>
      </c>
      <c r="M2" s="5">
        <f>'[1]Rth Module 22L'!M5</f>
        <v>40.200000000000003</v>
      </c>
      <c r="N2" s="6">
        <f t="shared" ref="N2:N24" si="0">(H2-(I2+J2+K2+L2)/4)/(F2*D2)</f>
        <v>9.861437183890559E-2</v>
      </c>
      <c r="O2" s="6">
        <f t="shared" ref="O2:O24" si="1">(H2-M2)/(D2*F2)</f>
        <v>0.2354970073764909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 t="shared" ref="S2:S24" si="5">$G$2*1.05</f>
        <v>1.5513918000000002</v>
      </c>
      <c r="T2" s="6">
        <f>$N$2*1.2</f>
        <v>0.1183372462066867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14.86</v>
      </c>
      <c r="F3" s="8">
        <v>1.4863</v>
      </c>
      <c r="G3" s="9">
        <f>F3-[1]Calibration!$C$16*(H3-$H$2)+[1]Calibration!$C$17*(150-D3)</f>
        <v>1.4860149426208733</v>
      </c>
      <c r="H3" s="8">
        <v>93.4</v>
      </c>
      <c r="I3" s="10">
        <v>66.3</v>
      </c>
      <c r="J3" s="10">
        <v>73.5</v>
      </c>
      <c r="K3" s="10">
        <v>72.2</v>
      </c>
      <c r="L3" s="10">
        <v>70.099999999999994</v>
      </c>
      <c r="M3" s="10">
        <f>'[1]Rth Module 22L'!M6</f>
        <v>39.6</v>
      </c>
      <c r="N3" s="11">
        <f t="shared" si="0"/>
        <v>0.10280940000164496</v>
      </c>
      <c r="O3" s="11">
        <f t="shared" si="1"/>
        <v>0.24179872000386882</v>
      </c>
      <c r="P3" s="12">
        <f t="shared" si="2"/>
        <v>0.57521831376941102</v>
      </c>
      <c r="Q3" s="12">
        <f t="shared" si="3"/>
        <v>4.2539724023109722</v>
      </c>
      <c r="R3" s="12">
        <f t="shared" si="4"/>
        <v>2.6759204703197428</v>
      </c>
      <c r="S3" s="9">
        <f t="shared" si="5"/>
        <v>1.5513918000000002</v>
      </c>
      <c r="T3" s="11">
        <f>$N$2*1.2</f>
        <v>0.1183372462066867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6">C3+2500</f>
        <v>9358</v>
      </c>
      <c r="D4" s="3">
        <v>149.69999999999999</v>
      </c>
      <c r="E4" s="7">
        <v>14.86</v>
      </c>
      <c r="F4" s="4">
        <v>1.4882</v>
      </c>
      <c r="G4" s="4">
        <f>F4-[1]Calibration!$C$16*(H4-$H$2)+[1]Calibration!$C$17*(150-D4)</f>
        <v>1.4880334474024672</v>
      </c>
      <c r="H4" s="5">
        <v>93.3</v>
      </c>
      <c r="I4" s="5">
        <v>66.2</v>
      </c>
      <c r="J4" s="5">
        <v>73.3</v>
      </c>
      <c r="K4" s="5">
        <v>72.099999999999994</v>
      </c>
      <c r="L4" s="5">
        <v>70.099999999999994</v>
      </c>
      <c r="M4" s="5">
        <f>'[1]Rth Module 22L'!M7</f>
        <v>40.6</v>
      </c>
      <c r="N4" s="6">
        <f t="shared" si="0"/>
        <v>0.10267814220027208</v>
      </c>
      <c r="O4" s="6">
        <f t="shared" si="1"/>
        <v>0.23655248498161038</v>
      </c>
      <c r="P4" s="7">
        <f t="shared" si="2"/>
        <v>0.71183306322687423</v>
      </c>
      <c r="Q4" s="7">
        <f t="shared" si="3"/>
        <v>4.120870300735656</v>
      </c>
      <c r="R4" s="7">
        <f t="shared" si="4"/>
        <v>0.4481915149911358</v>
      </c>
      <c r="S4" s="4">
        <f t="shared" si="5"/>
        <v>1.5513918000000002</v>
      </c>
      <c r="T4" s="6">
        <f>$N$2*1.2</f>
        <v>0.1183372462066867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6"/>
        <v>11858</v>
      </c>
      <c r="D5" s="8">
        <v>149.69999999999999</v>
      </c>
      <c r="E5" s="12">
        <v>14.77</v>
      </c>
      <c r="F5" s="9">
        <v>1.4899</v>
      </c>
      <c r="G5" s="9">
        <f>F5-[1]Calibration!$C$16*(H5-$H$2)+[1]Calibration!$C$17*(150-D5)</f>
        <v>1.4893779330576855</v>
      </c>
      <c r="H5" s="10">
        <v>93.6</v>
      </c>
      <c r="I5" s="10">
        <v>66.400000000000006</v>
      </c>
      <c r="J5" s="10">
        <v>73.599999999999994</v>
      </c>
      <c r="K5" s="10">
        <v>72.400000000000006</v>
      </c>
      <c r="L5" s="10">
        <v>70.5</v>
      </c>
      <c r="M5" s="10">
        <f>'[1]Rth Module 22L'!M8</f>
        <v>39.799999999999997</v>
      </c>
      <c r="N5" s="11">
        <f t="shared" si="0"/>
        <v>0.10256098477914283</v>
      </c>
      <c r="O5" s="11">
        <f t="shared" si="1"/>
        <v>0.24121446911990749</v>
      </c>
      <c r="P5" s="12">
        <f t="shared" si="2"/>
        <v>0.80282941488860082</v>
      </c>
      <c r="Q5" s="12">
        <f t="shared" si="3"/>
        <v>4.0020667035068103</v>
      </c>
      <c r="R5" s="12">
        <f t="shared" si="4"/>
        <v>2.4278277703444591</v>
      </c>
      <c r="S5" s="9">
        <f t="shared" si="5"/>
        <v>1.5513918000000002</v>
      </c>
      <c r="T5" s="11">
        <f>$N$2*1.2</f>
        <v>0.1183372462066867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6"/>
        <v>14358</v>
      </c>
      <c r="D6" s="8">
        <v>149.69999999999999</v>
      </c>
      <c r="E6" s="12">
        <v>14.77</v>
      </c>
      <c r="F6" s="9">
        <v>1.4917</v>
      </c>
      <c r="G6" s="9">
        <f>F6-[1]Calibration!$C$16*(H6-$H$2)+[1]Calibration!$C$17*(150-D6)</f>
        <v>1.4909409234944979</v>
      </c>
      <c r="H6" s="10">
        <v>93.8</v>
      </c>
      <c r="I6" s="10">
        <v>66.599999999999994</v>
      </c>
      <c r="J6" s="10">
        <v>73.8</v>
      </c>
      <c r="K6" s="10">
        <v>72.5</v>
      </c>
      <c r="L6" s="10">
        <v>70.8</v>
      </c>
      <c r="M6" s="10">
        <f>'[1]Rth Module 22L'!M9</f>
        <v>39.4</v>
      </c>
      <c r="N6" s="11">
        <f t="shared" si="0"/>
        <v>0.10243722680327473</v>
      </c>
      <c r="O6" s="11">
        <f t="shared" si="1"/>
        <v>0.24361027926112108</v>
      </c>
      <c r="P6" s="12">
        <f t="shared" si="2"/>
        <v>0.90861442410761462</v>
      </c>
      <c r="Q6" s="12">
        <f t="shared" si="3"/>
        <v>3.876569807303623</v>
      </c>
      <c r="R6" s="12">
        <f t="shared" si="4"/>
        <v>3.4451698452623769</v>
      </c>
      <c r="S6" s="9">
        <f t="shared" si="5"/>
        <v>1.5513918000000002</v>
      </c>
      <c r="T6" s="11">
        <f t="shared" ref="T6:T24" si="7">$N$2*1.2</f>
        <v>0.1183372462066867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6"/>
        <v>16858</v>
      </c>
      <c r="D7" s="8">
        <v>149.69999999999999</v>
      </c>
      <c r="E7" s="12">
        <v>14.77</v>
      </c>
      <c r="F7" s="9">
        <v>1.4926999999999999</v>
      </c>
      <c r="G7" s="9">
        <f>F7-[1]Calibration!$C$16*(H7-$H$2)+[1]Calibration!$C$17*(150-D7)</f>
        <v>1.49170391393131</v>
      </c>
      <c r="H7" s="10">
        <v>94</v>
      </c>
      <c r="I7" s="10">
        <v>66.3</v>
      </c>
      <c r="J7" s="10">
        <v>73.599999999999994</v>
      </c>
      <c r="K7" s="10">
        <v>72.3</v>
      </c>
      <c r="L7" s="10">
        <v>70.7</v>
      </c>
      <c r="M7" s="10">
        <f>'[1]Rth Module 22L'!M10</f>
        <v>39.4</v>
      </c>
      <c r="N7" s="11">
        <f t="shared" si="0"/>
        <v>0.1041586533868076</v>
      </c>
      <c r="O7" s="11">
        <f t="shared" si="1"/>
        <v>0.24434210418559371</v>
      </c>
      <c r="P7" s="12">
        <f t="shared" si="2"/>
        <v>0.96025450359318709</v>
      </c>
      <c r="Q7" s="12">
        <f t="shared" si="3"/>
        <v>5.6221841142577453</v>
      </c>
      <c r="R7" s="12">
        <f t="shared" si="4"/>
        <v>3.7559274776524374</v>
      </c>
      <c r="S7" s="9">
        <f t="shared" si="5"/>
        <v>1.5513918000000002</v>
      </c>
      <c r="T7" s="11">
        <f t="shared" si="7"/>
        <v>0.1183372462066867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6"/>
        <v>19358</v>
      </c>
      <c r="D8" s="8">
        <v>149.69999999999999</v>
      </c>
      <c r="E8" s="12">
        <v>14.77</v>
      </c>
      <c r="F8" s="9">
        <v>1.4941</v>
      </c>
      <c r="G8" s="9">
        <f>F8-[1]Calibration!$C$16*(H8-$H$2)+[1]Calibration!$C$17*(150-D8)</f>
        <v>1.4929854091497161</v>
      </c>
      <c r="H8" s="10">
        <v>94.1</v>
      </c>
      <c r="I8" s="10">
        <v>66.599999999999994</v>
      </c>
      <c r="J8" s="10">
        <v>74</v>
      </c>
      <c r="K8" s="10">
        <v>72.599999999999994</v>
      </c>
      <c r="L8" s="10">
        <v>70.900000000000006</v>
      </c>
      <c r="M8" s="10">
        <f>'[1]Rth Module 22L'!M11</f>
        <v>39.700000000000003</v>
      </c>
      <c r="N8" s="11">
        <f t="shared" si="0"/>
        <v>0.10316686738937568</v>
      </c>
      <c r="O8" s="11">
        <f t="shared" si="1"/>
        <v>0.24321896363952497</v>
      </c>
      <c r="P8" s="12">
        <f t="shared" si="2"/>
        <v>1.0469875892860763</v>
      </c>
      <c r="Q8" s="12">
        <f t="shared" si="3"/>
        <v>4.6164625556880825</v>
      </c>
      <c r="R8" s="12">
        <f t="shared" si="4"/>
        <v>3.2790039878039372</v>
      </c>
      <c r="S8" s="9">
        <f t="shared" si="5"/>
        <v>1.5513918000000002</v>
      </c>
      <c r="T8" s="11">
        <f t="shared" si="7"/>
        <v>0.1183372462066867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6"/>
        <v>21858</v>
      </c>
      <c r="D9" s="8">
        <v>149.69999999999999</v>
      </c>
      <c r="E9" s="12">
        <v>14.77</v>
      </c>
      <c r="F9" s="9">
        <v>1.4947999999999999</v>
      </c>
      <c r="G9" s="9">
        <f>F9-[1]Calibration!$C$16*(H9-$H$2)+[1]Calibration!$C$17*(150-D9)</f>
        <v>1.4934483995865284</v>
      </c>
      <c r="H9" s="10">
        <v>94.3</v>
      </c>
      <c r="I9" s="10">
        <v>66.400000000000006</v>
      </c>
      <c r="J9" s="10">
        <v>73.8</v>
      </c>
      <c r="K9" s="10">
        <v>72.3</v>
      </c>
      <c r="L9" s="10">
        <v>70.7</v>
      </c>
      <c r="M9" s="10">
        <f>'[1]Rth Module 22L'!M12</f>
        <v>39.1</v>
      </c>
      <c r="N9" s="11">
        <f t="shared" si="0"/>
        <v>0.10501781370250984</v>
      </c>
      <c r="O9" s="11">
        <f t="shared" si="1"/>
        <v>0.24668014112249118</v>
      </c>
      <c r="P9" s="12">
        <f t="shared" si="2"/>
        <v>1.0783233201216345</v>
      </c>
      <c r="Q9" s="12">
        <f t="shared" si="3"/>
        <v>6.4934164708413746</v>
      </c>
      <c r="R9" s="12">
        <f t="shared" si="4"/>
        <v>4.7487370946169651</v>
      </c>
      <c r="S9" s="9">
        <f t="shared" si="5"/>
        <v>1.5513918000000002</v>
      </c>
      <c r="T9" s="11">
        <f t="shared" si="7"/>
        <v>0.1183372462066867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6"/>
        <v>24358</v>
      </c>
      <c r="D10" s="8">
        <v>149.69999999999999</v>
      </c>
      <c r="E10" s="12">
        <v>14.77</v>
      </c>
      <c r="F10" s="9">
        <v>1.496</v>
      </c>
      <c r="G10" s="9">
        <f>F10-[1]Calibration!$C$16*(H10-$H$2)+[1]Calibration!$C$17*(150-D10)</f>
        <v>1.4944113900233407</v>
      </c>
      <c r="H10" s="10">
        <v>94.5</v>
      </c>
      <c r="I10" s="10">
        <v>66.599999999999994</v>
      </c>
      <c r="J10" s="10">
        <v>74.2</v>
      </c>
      <c r="K10" s="10">
        <v>72.599999999999994</v>
      </c>
      <c r="L10" s="10">
        <v>71</v>
      </c>
      <c r="M10" s="10">
        <f>'[1]Rth Module 22L'!M13</f>
        <v>39.6</v>
      </c>
      <c r="N10" s="11">
        <f t="shared" si="0"/>
        <v>0.10448704896423867</v>
      </c>
      <c r="O10" s="11">
        <f t="shared" si="1"/>
        <v>0.24514269180071374</v>
      </c>
      <c r="P10" s="12">
        <f t="shared" si="2"/>
        <v>1.1434996320405746</v>
      </c>
      <c r="Q10" s="12">
        <f t="shared" si="3"/>
        <v>5.9551939700296108</v>
      </c>
      <c r="R10" s="12">
        <f t="shared" si="4"/>
        <v>4.0958840758439905</v>
      </c>
      <c r="S10" s="9">
        <f t="shared" si="5"/>
        <v>1.5513918000000002</v>
      </c>
      <c r="T10" s="11">
        <f t="shared" si="7"/>
        <v>0.1183372462066867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6"/>
        <v>26858</v>
      </c>
      <c r="D11" s="3">
        <v>149.69999999999999</v>
      </c>
      <c r="E11" s="7">
        <v>14.78</v>
      </c>
      <c r="F11" s="4">
        <v>1.4968999999999999</v>
      </c>
      <c r="G11" s="4">
        <f>F11-[1]Calibration!$C$16*(H11-$H$2)+[1]Calibration!$C$17*(150-D11)</f>
        <v>1.4953113900233406</v>
      </c>
      <c r="H11" s="5">
        <v>94.5</v>
      </c>
      <c r="I11" s="5">
        <v>66.599999999999994</v>
      </c>
      <c r="J11" s="5">
        <v>74.099999999999994</v>
      </c>
      <c r="K11" s="5">
        <v>72.5</v>
      </c>
      <c r="L11" s="5">
        <v>70.8</v>
      </c>
      <c r="M11" s="5">
        <f>'[1]Rth Module 22L'!M14</f>
        <v>40.1</v>
      </c>
      <c r="N11" s="6">
        <f t="shared" si="0"/>
        <v>0.10487048428252503</v>
      </c>
      <c r="O11" s="6">
        <f t="shared" si="1"/>
        <v>0.24276401467954731</v>
      </c>
      <c r="P11" s="7">
        <f t="shared" si="2"/>
        <v>1.2044126779906625</v>
      </c>
      <c r="Q11" s="7">
        <f t="shared" si="3"/>
        <v>6.3440169287284993</v>
      </c>
      <c r="R11" s="7">
        <f t="shared" si="4"/>
        <v>3.0858172611249297</v>
      </c>
      <c r="S11" s="4">
        <f t="shared" si="5"/>
        <v>1.5513918000000002</v>
      </c>
      <c r="T11" s="6">
        <f t="shared" si="7"/>
        <v>0.1183372462066867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6"/>
        <v>29358</v>
      </c>
      <c r="D12" s="8">
        <v>149.69999999999999</v>
      </c>
      <c r="E12" s="12">
        <v>14.78</v>
      </c>
      <c r="F12" s="9">
        <v>1.4977</v>
      </c>
      <c r="G12" s="9">
        <f>F12-[1]Calibration!$C$16*(H12-$H$2)+[1]Calibration!$C$17*(150-D12)</f>
        <v>1.4959928852417468</v>
      </c>
      <c r="H12" s="10">
        <v>94.6</v>
      </c>
      <c r="I12" s="10">
        <v>66.7</v>
      </c>
      <c r="J12" s="10">
        <v>74.2</v>
      </c>
      <c r="K12" s="10">
        <v>72.5</v>
      </c>
      <c r="L12" s="10">
        <v>71.2</v>
      </c>
      <c r="M12" s="10">
        <f>'[1]Rth Module 22L'!M15</f>
        <v>39.799999999999997</v>
      </c>
      <c r="N12" s="11">
        <f t="shared" si="0"/>
        <v>0.104591457959876</v>
      </c>
      <c r="O12" s="11">
        <f t="shared" si="1"/>
        <v>0.24441841774845233</v>
      </c>
      <c r="P12" s="12">
        <f t="shared" si="2"/>
        <v>1.2505370663834932</v>
      </c>
      <c r="Q12" s="12">
        <f t="shared" si="3"/>
        <v>6.0610700139473099</v>
      </c>
      <c r="R12" s="12">
        <f t="shared" si="4"/>
        <v>3.7883327993627947</v>
      </c>
      <c r="S12" s="9">
        <f t="shared" si="5"/>
        <v>1.5513918000000002</v>
      </c>
      <c r="T12" s="11">
        <f t="shared" si="7"/>
        <v>0.1183372462066867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6"/>
        <v>31858</v>
      </c>
      <c r="D13" s="8">
        <v>149.69999999999999</v>
      </c>
      <c r="E13" s="12">
        <v>14.77</v>
      </c>
      <c r="F13" s="9">
        <v>1.4984999999999999</v>
      </c>
      <c r="G13" s="9">
        <f>F13-[1]Calibration!$C$16*(H13-$H$2)+[1]Calibration!$C$17*(150-D13)</f>
        <v>1.4967928852417467</v>
      </c>
      <c r="H13" s="10">
        <v>94.6</v>
      </c>
      <c r="I13" s="10">
        <v>66.7</v>
      </c>
      <c r="J13" s="10">
        <v>74.3</v>
      </c>
      <c r="K13" s="10">
        <v>72.599999999999994</v>
      </c>
      <c r="L13" s="10">
        <v>71.099999999999994</v>
      </c>
      <c r="M13" s="10">
        <f>'[1]Rth Module 22L'!M16</f>
        <v>39.4</v>
      </c>
      <c r="N13" s="11">
        <f t="shared" si="0"/>
        <v>0.10442417478712292</v>
      </c>
      <c r="O13" s="11">
        <f t="shared" si="1"/>
        <v>0.2460710543542875</v>
      </c>
      <c r="P13" s="12">
        <f t="shared" si="2"/>
        <v>1.3046819961169045</v>
      </c>
      <c r="Q13" s="12">
        <f t="shared" si="3"/>
        <v>5.89143634936711</v>
      </c>
      <c r="R13" s="12">
        <f t="shared" si="4"/>
        <v>4.4900982375932212</v>
      </c>
      <c r="S13" s="9">
        <f t="shared" si="5"/>
        <v>1.5513918000000002</v>
      </c>
      <c r="T13" s="11">
        <f t="shared" si="7"/>
        <v>0.1183372462066867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6"/>
        <v>34358</v>
      </c>
      <c r="D14" s="8">
        <v>149.69999999999999</v>
      </c>
      <c r="E14" s="12">
        <v>14.78</v>
      </c>
      <c r="F14" s="9">
        <v>1.4986999999999999</v>
      </c>
      <c r="G14" s="9">
        <f>F14-[1]Calibration!$C$16*(H14-$H$2)+[1]Calibration!$C$17*(150-D14)</f>
        <v>1.4971113900233406</v>
      </c>
      <c r="H14" s="10">
        <v>94.5</v>
      </c>
      <c r="I14" s="10">
        <v>66.5</v>
      </c>
      <c r="J14" s="10">
        <v>74.099999999999994</v>
      </c>
      <c r="K14" s="10">
        <v>72.3</v>
      </c>
      <c r="L14" s="10">
        <v>70.8</v>
      </c>
      <c r="M14" s="10">
        <f>'[1]Rth Module 22L'!M17</f>
        <v>39.4</v>
      </c>
      <c r="N14" s="11">
        <f t="shared" si="0"/>
        <v>0.10507882159639671</v>
      </c>
      <c r="O14" s="11">
        <f t="shared" si="1"/>
        <v>0.24559249501427183</v>
      </c>
      <c r="P14" s="12">
        <f t="shared" si="2"/>
        <v>1.3262387698908533</v>
      </c>
      <c r="Q14" s="12">
        <f t="shared" si="3"/>
        <v>6.5552815851743347</v>
      </c>
      <c r="R14" s="12">
        <f t="shared" si="4"/>
        <v>4.2868857444295205</v>
      </c>
      <c r="S14" s="9">
        <f t="shared" si="5"/>
        <v>1.5513918000000002</v>
      </c>
      <c r="T14" s="11">
        <f t="shared" si="7"/>
        <v>0.1183372462066867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6"/>
        <v>36858</v>
      </c>
      <c r="D15" s="8">
        <v>149.69999999999999</v>
      </c>
      <c r="E15" s="12">
        <v>14.78</v>
      </c>
      <c r="F15" s="9">
        <v>1.5003</v>
      </c>
      <c r="G15" s="9">
        <f>F15-[1]Calibration!$C$16*(H15-$H$2)+[1]Calibration!$C$17*(150-D15)</f>
        <v>1.4982373708969652</v>
      </c>
      <c r="H15" s="10">
        <v>94.9</v>
      </c>
      <c r="I15" s="10">
        <v>66.7</v>
      </c>
      <c r="J15" s="10">
        <v>74.400000000000006</v>
      </c>
      <c r="K15" s="10">
        <v>72.7</v>
      </c>
      <c r="L15" s="10">
        <v>71.099999999999994</v>
      </c>
      <c r="M15" s="10">
        <f>'[1]Rth Module 22L'!M18</f>
        <v>40.1</v>
      </c>
      <c r="N15" s="11">
        <f t="shared" si="0"/>
        <v>0.10541200599782076</v>
      </c>
      <c r="O15" s="11">
        <f t="shared" si="1"/>
        <v>0.24399484387246359</v>
      </c>
      <c r="P15" s="12">
        <f t="shared" si="2"/>
        <v>1.4024464639953225</v>
      </c>
      <c r="Q15" s="12">
        <f t="shared" si="3"/>
        <v>6.8931475525896415</v>
      </c>
      <c r="R15" s="12">
        <f t="shared" si="4"/>
        <v>3.6084689952714051</v>
      </c>
      <c r="S15" s="9">
        <f t="shared" si="5"/>
        <v>1.5513918000000002</v>
      </c>
      <c r="T15" s="11">
        <f t="shared" si="7"/>
        <v>0.1183372462066867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6"/>
        <v>39358</v>
      </c>
      <c r="D16" s="8">
        <v>149.69999999999999</v>
      </c>
      <c r="E16" s="12">
        <v>14.78</v>
      </c>
      <c r="F16" s="9">
        <v>1.5005999999999999</v>
      </c>
      <c r="G16" s="9">
        <f>F16-[1]Calibration!$C$16*(H16-$H$2)+[1]Calibration!$C$17*(150-D16)</f>
        <v>1.4986558756785588</v>
      </c>
      <c r="H16" s="10">
        <v>94.8</v>
      </c>
      <c r="I16" s="10">
        <v>66.599999999999994</v>
      </c>
      <c r="J16" s="10">
        <v>74.3</v>
      </c>
      <c r="K16" s="10">
        <v>72.400000000000006</v>
      </c>
      <c r="L16" s="10">
        <v>70.900000000000006</v>
      </c>
      <c r="M16" s="10">
        <f>'[1]Rth Module 22L'!M19</f>
        <v>39.299999999999997</v>
      </c>
      <c r="N16" s="11">
        <f t="shared" si="0"/>
        <v>0.10572479981509958</v>
      </c>
      <c r="O16" s="11">
        <f t="shared" si="1"/>
        <v>0.2470621637784432</v>
      </c>
      <c r="P16" s="12">
        <f t="shared" si="2"/>
        <v>1.4307713539859328</v>
      </c>
      <c r="Q16" s="12">
        <f t="shared" si="3"/>
        <v>7.2103364282535196</v>
      </c>
      <c r="R16" s="12">
        <f t="shared" si="4"/>
        <v>4.9109568443317801</v>
      </c>
      <c r="S16" s="9">
        <f t="shared" si="5"/>
        <v>1.5513918000000002</v>
      </c>
      <c r="T16" s="11">
        <f t="shared" si="7"/>
        <v>0.1183372462066867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6"/>
        <v>41858</v>
      </c>
      <c r="D17" s="8">
        <v>149.6</v>
      </c>
      <c r="E17" s="12">
        <v>14.78</v>
      </c>
      <c r="F17" s="9">
        <v>1.5018</v>
      </c>
      <c r="G17" s="9">
        <f>F17-[1]Calibration!$C$16*(H17-$H$2)+[1]Calibration!$C$17*(150-D17)</f>
        <v>1.5001163708969654</v>
      </c>
      <c r="H17" s="10">
        <v>94.9</v>
      </c>
      <c r="I17" s="10">
        <v>66.7</v>
      </c>
      <c r="J17" s="10">
        <v>74.5</v>
      </c>
      <c r="K17" s="10">
        <v>72.7</v>
      </c>
      <c r="L17" s="10">
        <v>71.099999999999994</v>
      </c>
      <c r="M17" s="10">
        <f>'[1]Rth Module 22L'!M20</f>
        <v>40.200000000000003</v>
      </c>
      <c r="N17" s="11">
        <f t="shared" si="0"/>
        <v>0.10526583785731634</v>
      </c>
      <c r="O17" s="11">
        <f t="shared" si="1"/>
        <v>0.24346897804630879</v>
      </c>
      <c r="P17" s="12">
        <f t="shared" si="2"/>
        <v>1.5296193677066992</v>
      </c>
      <c r="Q17" s="12">
        <f t="shared" si="3"/>
        <v>6.7449256070671444</v>
      </c>
      <c r="R17" s="12">
        <f t="shared" si="4"/>
        <v>3.3851685669504237</v>
      </c>
      <c r="S17" s="9">
        <f t="shared" si="5"/>
        <v>1.5513918000000002</v>
      </c>
      <c r="T17" s="11">
        <f t="shared" si="7"/>
        <v>0.1183372462066867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6"/>
        <v>44358</v>
      </c>
      <c r="D18" s="8">
        <v>149.6</v>
      </c>
      <c r="E18" s="12">
        <v>14.78</v>
      </c>
      <c r="F18" s="9">
        <v>1.5059</v>
      </c>
      <c r="G18" s="9">
        <f>F18-[1]Calibration!$C$16*(H18-$H$2)+[1]Calibration!$C$17*(150-D18)</f>
        <v>1.5042163708969654</v>
      </c>
      <c r="H18" s="10">
        <v>94.9</v>
      </c>
      <c r="I18" s="10">
        <v>66.7</v>
      </c>
      <c r="J18" s="10">
        <v>74.3</v>
      </c>
      <c r="K18" s="10">
        <v>72.5</v>
      </c>
      <c r="L18" s="10">
        <v>71</v>
      </c>
      <c r="M18" s="10">
        <f>'[1]Rth Module 22L'!M21</f>
        <v>39.700000000000003</v>
      </c>
      <c r="N18" s="11">
        <f t="shared" si="0"/>
        <v>0.10553409707911807</v>
      </c>
      <c r="O18" s="11">
        <f t="shared" si="1"/>
        <v>0.24502553769788923</v>
      </c>
      <c r="P18" s="12">
        <f t="shared" si="2"/>
        <v>1.8071121325904631</v>
      </c>
      <c r="Q18" s="12">
        <f t="shared" si="3"/>
        <v>7.0169541327266147</v>
      </c>
      <c r="R18" s="12">
        <f t="shared" si="4"/>
        <v>4.0461364785689176</v>
      </c>
      <c r="S18" s="9">
        <f t="shared" si="5"/>
        <v>1.5513918000000002</v>
      </c>
      <c r="T18" s="11">
        <f t="shared" si="7"/>
        <v>0.1183372462066867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6"/>
        <v>46858</v>
      </c>
      <c r="D19" s="8">
        <v>149.6</v>
      </c>
      <c r="E19" s="12">
        <v>14.78</v>
      </c>
      <c r="F19" s="9">
        <v>1.5113000000000001</v>
      </c>
      <c r="G19" s="9">
        <f>F19-[1]Calibration!$C$16*(H19-$H$2)+[1]Calibration!$C$17*(150-D19)</f>
        <v>1.5093793613337776</v>
      </c>
      <c r="H19" s="10">
        <v>95.1</v>
      </c>
      <c r="I19" s="10">
        <v>66.900000000000006</v>
      </c>
      <c r="J19" s="10">
        <v>74.400000000000006</v>
      </c>
      <c r="K19" s="10">
        <v>72.599999999999994</v>
      </c>
      <c r="L19" s="10">
        <v>71.3</v>
      </c>
      <c r="M19" s="10">
        <f>'[1]Rth Module 22L'!M22</f>
        <v>39.299999999999997</v>
      </c>
      <c r="N19" s="11">
        <f t="shared" si="0"/>
        <v>0.10526759021432479</v>
      </c>
      <c r="O19" s="11">
        <f t="shared" si="1"/>
        <v>0.24680384596467747</v>
      </c>
      <c r="P19" s="12">
        <f t="shared" si="2"/>
        <v>2.156549325609844</v>
      </c>
      <c r="Q19" s="12">
        <f t="shared" si="3"/>
        <v>6.746702586401665</v>
      </c>
      <c r="R19" s="12">
        <f t="shared" si="4"/>
        <v>4.801266357542386</v>
      </c>
      <c r="S19" s="9">
        <f t="shared" si="5"/>
        <v>1.5513918000000002</v>
      </c>
      <c r="T19" s="11">
        <f t="shared" si="7"/>
        <v>0.1183372462066867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6"/>
        <v>49358</v>
      </c>
      <c r="D20" s="8">
        <v>149.69999999999999</v>
      </c>
      <c r="E20" s="12">
        <v>14.78</v>
      </c>
      <c r="F20" s="9">
        <v>1.518</v>
      </c>
      <c r="G20" s="9">
        <f>F20-[1]Calibration!$C$16*(H20-$H$2)+[1]Calibration!$C$17*(150-D20)</f>
        <v>1.5149893326442141</v>
      </c>
      <c r="H20" s="10">
        <v>95.7</v>
      </c>
      <c r="I20" s="10">
        <v>67.099999999999994</v>
      </c>
      <c r="J20" s="10">
        <v>74.599999999999994</v>
      </c>
      <c r="K20" s="10">
        <v>72.8</v>
      </c>
      <c r="L20" s="10">
        <v>71.8</v>
      </c>
      <c r="M20" s="10">
        <f>'[1]Rth Module 22L'!M23</f>
        <v>39.6</v>
      </c>
      <c r="N20" s="11">
        <f t="shared" si="0"/>
        <v>0.10616313875005171</v>
      </c>
      <c r="O20" s="11">
        <f t="shared" si="1"/>
        <v>0.24687055269960212</v>
      </c>
      <c r="P20" s="12">
        <f t="shared" si="2"/>
        <v>2.5362387036224341</v>
      </c>
      <c r="Q20" s="12">
        <f t="shared" si="3"/>
        <v>7.6548344530122101</v>
      </c>
      <c r="R20" s="12">
        <f t="shared" si="4"/>
        <v>4.8295922949578047</v>
      </c>
      <c r="S20" s="9">
        <f t="shared" si="5"/>
        <v>1.5513918000000002</v>
      </c>
      <c r="T20" s="11">
        <f t="shared" si="7"/>
        <v>0.1183372462066867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6"/>
        <v>51858</v>
      </c>
      <c r="D21" s="8">
        <v>149.69999999999999</v>
      </c>
      <c r="E21" s="12">
        <v>14.78</v>
      </c>
      <c r="F21" s="9">
        <v>1.5199</v>
      </c>
      <c r="G21" s="9">
        <f>F21-[1]Calibration!$C$16*(H21-$H$2)+[1]Calibration!$C$17*(150-D21)</f>
        <v>1.5173633517705896</v>
      </c>
      <c r="H21" s="10">
        <v>95.3</v>
      </c>
      <c r="I21" s="10">
        <v>66.900000000000006</v>
      </c>
      <c r="J21" s="10">
        <v>74.400000000000006</v>
      </c>
      <c r="K21" s="10">
        <v>72.599999999999994</v>
      </c>
      <c r="L21" s="10">
        <v>71.7</v>
      </c>
      <c r="M21" s="10">
        <f>'[1]Rth Module 22L'!M24</f>
        <v>39.299999999999997</v>
      </c>
      <c r="N21" s="11">
        <f t="shared" si="0"/>
        <v>0.10504154129255504</v>
      </c>
      <c r="O21" s="11">
        <f t="shared" si="1"/>
        <v>0.24612243984866461</v>
      </c>
      <c r="P21" s="12">
        <f t="shared" si="2"/>
        <v>2.6969150771016701</v>
      </c>
      <c r="Q21" s="12">
        <f t="shared" si="3"/>
        <v>6.517477456682216</v>
      </c>
      <c r="R21" s="12">
        <f t="shared" si="4"/>
        <v>4.5119182577070909</v>
      </c>
      <c r="S21" s="9">
        <f t="shared" si="5"/>
        <v>1.5513918000000002</v>
      </c>
      <c r="T21" s="11">
        <f t="shared" si="7"/>
        <v>0.1183372462066867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6"/>
        <v>54358</v>
      </c>
      <c r="D22" s="8">
        <v>149.6</v>
      </c>
      <c r="E22" s="12">
        <v>14.78</v>
      </c>
      <c r="F22" s="9">
        <v>1.5235000000000001</v>
      </c>
      <c r="G22" s="9">
        <f>F22-[1]Calibration!$C$16*(H22-$H$2)+[1]Calibration!$C$17*(150-D22)</f>
        <v>1.5205128182994325</v>
      </c>
      <c r="H22" s="10">
        <v>96</v>
      </c>
      <c r="I22" s="10">
        <v>67</v>
      </c>
      <c r="J22" s="10">
        <v>74.8</v>
      </c>
      <c r="K22" s="10">
        <v>73</v>
      </c>
      <c r="L22" s="10">
        <v>72.099999999999994</v>
      </c>
      <c r="M22" s="10">
        <f>'[1]Rth Module 22L'!M25</f>
        <v>39.5</v>
      </c>
      <c r="N22" s="11">
        <f t="shared" si="0"/>
        <v>0.10650872515966439</v>
      </c>
      <c r="O22" s="11">
        <f t="shared" si="1"/>
        <v>0.24789878358480066</v>
      </c>
      <c r="P22" s="12">
        <f t="shared" si="2"/>
        <v>2.9100746319791102</v>
      </c>
      <c r="Q22" s="12">
        <f t="shared" si="3"/>
        <v>8.0052766889342006</v>
      </c>
      <c r="R22" s="12">
        <f t="shared" si="4"/>
        <v>5.2662139304738362</v>
      </c>
      <c r="S22" s="9">
        <f t="shared" si="5"/>
        <v>1.5513918000000002</v>
      </c>
      <c r="T22" s="11">
        <f t="shared" si="7"/>
        <v>0.1183372462066867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6"/>
        <v>56858</v>
      </c>
      <c r="D23" s="8">
        <v>149.6</v>
      </c>
      <c r="E23" s="12">
        <v>14.78</v>
      </c>
      <c r="F23" s="9">
        <v>1.5248999999999999</v>
      </c>
      <c r="G23" s="9">
        <f>F23-[1]Calibration!$C$16*(H23-$H$2)+[1]Calibration!$C$17*(150-D23)</f>
        <v>1.522505342207402</v>
      </c>
      <c r="H23" s="10">
        <v>95.5</v>
      </c>
      <c r="I23" s="10">
        <v>66.8</v>
      </c>
      <c r="J23" s="10">
        <v>74.400000000000006</v>
      </c>
      <c r="K23" s="10">
        <v>72.8</v>
      </c>
      <c r="L23" s="10">
        <v>71.7</v>
      </c>
      <c r="M23" s="10">
        <f>'[1]Rth Module 22L'!M26</f>
        <v>39.4</v>
      </c>
      <c r="N23" s="11">
        <f t="shared" si="0"/>
        <v>0.10553422807071071</v>
      </c>
      <c r="O23" s="11">
        <f t="shared" si="1"/>
        <v>0.24591776509935079</v>
      </c>
      <c r="P23" s="12">
        <f t="shared" si="2"/>
        <v>3.0449309657155603</v>
      </c>
      <c r="Q23" s="12">
        <f t="shared" si="3"/>
        <v>7.0170869648789669</v>
      </c>
      <c r="R23" s="12">
        <f t="shared" si="4"/>
        <v>4.4250064316953885</v>
      </c>
      <c r="S23" s="9">
        <f t="shared" si="5"/>
        <v>1.5513918000000002</v>
      </c>
      <c r="T23" s="11">
        <f t="shared" si="7"/>
        <v>0.1183372462066867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14.79</v>
      </c>
      <c r="F24" s="3">
        <v>1.5259</v>
      </c>
      <c r="G24" s="4">
        <f>F24-[1]Calibration!$C$16*(H24-$H$2)+[1]Calibration!$C$17*(150-D24)</f>
        <v>1.5232918182994324</v>
      </c>
      <c r="H24" s="5">
        <v>96</v>
      </c>
      <c r="I24" s="5">
        <v>66.900000000000006</v>
      </c>
      <c r="J24" s="5">
        <v>74.5</v>
      </c>
      <c r="K24" s="5">
        <v>72.8</v>
      </c>
      <c r="L24" s="5">
        <v>71.900000000000006</v>
      </c>
      <c r="M24" s="5">
        <f>'[1]Rth Module 22L'!M27</f>
        <v>39.6</v>
      </c>
      <c r="N24" s="6">
        <f t="shared" si="0"/>
        <v>0.10728905864207337</v>
      </c>
      <c r="O24" s="6">
        <f t="shared" si="1"/>
        <v>0.24723607384731111</v>
      </c>
      <c r="P24" s="7">
        <f t="shared" si="2"/>
        <v>3.0981605816405597</v>
      </c>
      <c r="Q24" s="7">
        <f t="shared" si="3"/>
        <v>8.7965746182904994</v>
      </c>
      <c r="R24" s="7">
        <f t="shared" si="4"/>
        <v>4.9848049457600414</v>
      </c>
      <c r="S24" s="4">
        <f t="shared" si="5"/>
        <v>1.5513918000000002</v>
      </c>
      <c r="T24" s="6">
        <f t="shared" si="7"/>
        <v>0.1183372462066867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3"/>
      <c r="P25" s="14"/>
      <c r="Q25" s="13"/>
      <c r="R25" s="13"/>
      <c r="S25" s="15"/>
    </row>
    <row r="26" spans="2:27" x14ac:dyDescent="0.3">
      <c r="H26" s="13"/>
      <c r="I26" s="13"/>
      <c r="J26" s="13"/>
      <c r="K26" s="13"/>
      <c r="L26" s="13"/>
      <c r="M26" s="13"/>
      <c r="N26" s="13"/>
      <c r="O26" s="13"/>
      <c r="P26" s="14"/>
      <c r="Q26" s="13"/>
      <c r="R26" s="13"/>
      <c r="S26" s="15"/>
    </row>
    <row r="27" spans="2:27" x14ac:dyDescent="0.3">
      <c r="H27" s="13"/>
      <c r="I27" s="13"/>
      <c r="J27" s="13"/>
      <c r="K27" s="13"/>
      <c r="L27" s="13"/>
      <c r="M27" s="13"/>
      <c r="N27" s="13"/>
      <c r="O27" s="13"/>
      <c r="P27" s="14"/>
      <c r="Q27" s="13"/>
      <c r="R27" s="13"/>
      <c r="S27" s="15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4"/>
      <c r="Q28" s="13"/>
      <c r="R28" s="13"/>
      <c r="S28" s="15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4"/>
      <c r="Q29" s="13"/>
      <c r="R29" s="13"/>
      <c r="S29" s="15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4"/>
      <c r="Q30" s="13"/>
      <c r="R30" s="13"/>
      <c r="S30" s="15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4"/>
      <c r="Q31" s="13"/>
      <c r="R31" s="13"/>
      <c r="S31" s="15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5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5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4"/>
      <c r="Q34" s="13"/>
      <c r="R34" s="13"/>
      <c r="S34" s="15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4"/>
      <c r="Q35" s="13"/>
      <c r="R35" s="13"/>
      <c r="S35" s="15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4"/>
      <c r="Q36" s="13"/>
      <c r="R36" s="13"/>
      <c r="S36" s="15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5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5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4"/>
      <c r="Q39" s="13"/>
      <c r="R39" s="13"/>
      <c r="S39" s="15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4"/>
      <c r="Q40" s="13"/>
      <c r="R40" s="13"/>
      <c r="S40" s="15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4"/>
      <c r="Q41" s="13"/>
      <c r="R41" s="13"/>
      <c r="S41" s="15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5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5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4"/>
      <c r="Q44" s="13"/>
      <c r="R44" s="13"/>
      <c r="S44" s="15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4"/>
      <c r="Q45" s="13"/>
      <c r="R45" s="13"/>
      <c r="S45" s="15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4"/>
      <c r="Q46" s="13"/>
      <c r="R46" s="13"/>
      <c r="S46" s="15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5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5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4"/>
      <c r="Q49" s="13"/>
      <c r="R49" s="13"/>
      <c r="S49" s="15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4"/>
      <c r="Q50" s="13"/>
      <c r="R50" s="13"/>
      <c r="S50" s="15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4"/>
      <c r="Q51" s="13"/>
      <c r="R51" s="13"/>
      <c r="S51" s="15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5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5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4"/>
      <c r="Q54" s="13"/>
      <c r="R54" s="13"/>
      <c r="S54" s="15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4"/>
      <c r="Q55" s="13"/>
      <c r="R55" s="13"/>
      <c r="S55" s="15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4"/>
      <c r="Q56" s="13"/>
      <c r="R56" s="13"/>
      <c r="S56" s="15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4"/>
      <c r="Q57" s="13"/>
      <c r="R57" s="13"/>
      <c r="S57" s="15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4"/>
      <c r="Q58" s="13"/>
      <c r="R58" s="13"/>
      <c r="S58" s="15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4"/>
      <c r="Q59" s="13"/>
      <c r="R59" s="13"/>
      <c r="S59" s="15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4"/>
      <c r="Q60" s="13"/>
      <c r="R60" s="13"/>
      <c r="S60" s="15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4"/>
      <c r="Q61" s="13"/>
      <c r="R61" s="13"/>
      <c r="S61" s="15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4"/>
      <c r="Q62" s="13"/>
      <c r="R62" s="13"/>
      <c r="S62" s="15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4"/>
      <c r="Q63" s="13"/>
      <c r="R63" s="13"/>
      <c r="S63" s="15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4"/>
      <c r="Q64" s="13"/>
      <c r="R64" s="13"/>
      <c r="S64" s="15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4"/>
      <c r="Q65" s="13"/>
      <c r="R65" s="13"/>
      <c r="S65" s="15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4"/>
      <c r="Q66" s="13"/>
      <c r="R66" s="13"/>
      <c r="S66" s="15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5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5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4"/>
      <c r="Q69" s="13"/>
      <c r="R69" s="13"/>
      <c r="S69" s="15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4"/>
      <c r="Q70" s="13"/>
      <c r="R70" s="13"/>
      <c r="S70" s="15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4"/>
      <c r="Q71" s="13"/>
      <c r="R71" s="13"/>
      <c r="S71" s="15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5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5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4"/>
      <c r="Q74" s="13"/>
      <c r="R74" s="13"/>
      <c r="S74" s="15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4"/>
      <c r="Q75" s="13"/>
      <c r="R75" s="13"/>
      <c r="S75" s="15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4"/>
      <c r="Q76" s="13"/>
      <c r="R76" s="13"/>
      <c r="S76" s="15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5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5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5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4"/>
      <c r="Q80" s="13"/>
      <c r="R80" s="13"/>
      <c r="S80" s="15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4"/>
      <c r="Q81" s="13"/>
      <c r="R81" s="13"/>
      <c r="S81" s="15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5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5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4"/>
      <c r="Q84" s="13"/>
      <c r="R84" s="13"/>
      <c r="S84" s="15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4"/>
      <c r="Q85" s="13"/>
      <c r="R85" s="13"/>
      <c r="S85" s="15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4"/>
      <c r="Q86" s="13"/>
      <c r="R86" s="13"/>
      <c r="S86" s="15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5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5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4"/>
      <c r="Q89" s="13"/>
      <c r="R89" s="13"/>
      <c r="S89" s="15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4"/>
      <c r="Q90" s="13"/>
      <c r="R90" s="13"/>
      <c r="S90" s="15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4"/>
      <c r="Q91" s="13"/>
      <c r="R91" s="13"/>
      <c r="S91" s="15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5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4"/>
      <c r="Q93" s="13"/>
      <c r="R93" s="13"/>
      <c r="S93" s="15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4"/>
      <c r="Q94" s="13"/>
      <c r="R94" s="13"/>
      <c r="S94" s="15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4"/>
      <c r="Q95" s="13"/>
      <c r="R95" s="13"/>
      <c r="S95" s="15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4"/>
      <c r="Q96" s="13"/>
      <c r="R96" s="13"/>
      <c r="S96" s="15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4"/>
      <c r="Q97" s="13"/>
      <c r="R97" s="13"/>
      <c r="S97" s="15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4"/>
      <c r="Q98" s="13"/>
      <c r="R98" s="13"/>
      <c r="S98" s="15"/>
    </row>
    <row r="99" spans="8:19" x14ac:dyDescent="0.3">
      <c r="I99" s="13"/>
      <c r="J99" s="13"/>
      <c r="K99" s="13"/>
      <c r="L99" s="13"/>
      <c r="M99" s="13"/>
      <c r="N99" s="13"/>
      <c r="O99" s="13"/>
      <c r="P99" s="14"/>
      <c r="Q99" s="13"/>
      <c r="R99" s="13"/>
      <c r="S99" s="15"/>
    </row>
    <row r="100" spans="8:19" x14ac:dyDescent="0.3">
      <c r="I100" s="13"/>
      <c r="J100" s="13"/>
      <c r="K100" s="13"/>
      <c r="L100" s="13"/>
      <c r="M100" s="13"/>
      <c r="N100" s="13"/>
      <c r="O100" s="13"/>
      <c r="P100" s="14"/>
      <c r="Q100" s="13"/>
      <c r="R100" s="13"/>
      <c r="S100" s="15"/>
    </row>
    <row r="101" spans="8:19" x14ac:dyDescent="0.3">
      <c r="I101" s="13"/>
      <c r="J101" s="13"/>
      <c r="K101" s="13"/>
      <c r="L101" s="13"/>
      <c r="M101" s="13"/>
      <c r="N101" s="13"/>
      <c r="O101" s="13"/>
      <c r="P101" s="14"/>
      <c r="Q101" s="13"/>
      <c r="R101" s="13"/>
      <c r="S101" s="15"/>
    </row>
    <row r="102" spans="8:19" x14ac:dyDescent="0.3">
      <c r="I102" s="13"/>
      <c r="J102" s="13"/>
      <c r="K102" s="13"/>
      <c r="L102" s="13"/>
      <c r="M102" s="13"/>
      <c r="N102" s="13"/>
      <c r="O102" s="13"/>
      <c r="P102" s="14"/>
      <c r="Q102" s="13"/>
      <c r="R102" s="13"/>
      <c r="S102" s="15"/>
    </row>
    <row r="103" spans="8:19" x14ac:dyDescent="0.3">
      <c r="I103" s="13"/>
      <c r="J103" s="13"/>
      <c r="K103" s="13"/>
      <c r="L103" s="13"/>
      <c r="M103" s="13"/>
      <c r="N103" s="13"/>
      <c r="O103" s="13"/>
      <c r="P103" s="14"/>
      <c r="Q103" s="13"/>
      <c r="R103" s="13"/>
      <c r="S103" s="15"/>
    </row>
    <row r="104" spans="8:19" x14ac:dyDescent="0.3">
      <c r="I104" s="13"/>
      <c r="J104" s="13"/>
      <c r="K104" s="13"/>
      <c r="L104" s="13"/>
      <c r="M104" s="13"/>
      <c r="N104" s="13"/>
      <c r="O104" s="13"/>
      <c r="P104" s="14"/>
      <c r="Q104" s="13"/>
      <c r="R104" s="13"/>
      <c r="S104" s="15"/>
    </row>
    <row r="105" spans="8:19" x14ac:dyDescent="0.3">
      <c r="I105" s="13"/>
      <c r="J105" s="13"/>
      <c r="K105" s="13"/>
      <c r="L105" s="13"/>
      <c r="M105" s="13"/>
      <c r="N105" s="13"/>
      <c r="O105" s="13"/>
      <c r="P105" s="14"/>
      <c r="Q105" s="13"/>
      <c r="R105" s="13"/>
      <c r="S105" s="15"/>
    </row>
    <row r="106" spans="8:19" x14ac:dyDescent="0.3">
      <c r="I106" s="13"/>
      <c r="J106" s="13"/>
      <c r="K106" s="13"/>
      <c r="L106" s="13"/>
      <c r="M106" s="13"/>
      <c r="N106" s="13"/>
      <c r="O106" s="13"/>
      <c r="P106" s="14"/>
      <c r="Q106" s="13"/>
      <c r="R106" s="13"/>
      <c r="S106" s="15"/>
    </row>
    <row r="107" spans="8:19" x14ac:dyDescent="0.3">
      <c r="I107" s="13"/>
      <c r="J107" s="13"/>
      <c r="K107" s="13"/>
      <c r="L107" s="13"/>
      <c r="M107" s="13"/>
      <c r="N107" s="13"/>
      <c r="O107" s="13"/>
      <c r="P107" s="14"/>
      <c r="Q107" s="13"/>
      <c r="R107" s="13"/>
      <c r="S107" s="15"/>
    </row>
    <row r="108" spans="8:19" x14ac:dyDescent="0.3">
      <c r="I108" s="13"/>
      <c r="J108" s="13"/>
      <c r="K108" s="13"/>
      <c r="L108" s="13"/>
      <c r="M108" s="13"/>
      <c r="N108" s="13"/>
      <c r="O108" s="13"/>
      <c r="P108" s="14"/>
      <c r="Q108" s="13"/>
      <c r="R108" s="13"/>
      <c r="S108" s="15"/>
    </row>
    <row r="109" spans="8:19" x14ac:dyDescent="0.3">
      <c r="I109" s="13"/>
      <c r="J109" s="13"/>
      <c r="K109" s="13"/>
      <c r="L109" s="13"/>
      <c r="M109" s="13"/>
      <c r="N109" s="13"/>
      <c r="O109" s="13"/>
      <c r="P109" s="14"/>
      <c r="Q109" s="13"/>
      <c r="R109" s="13"/>
      <c r="S109" s="15"/>
    </row>
    <row r="110" spans="8:19" x14ac:dyDescent="0.3">
      <c r="I110" s="13"/>
      <c r="J110" s="13"/>
      <c r="K110" s="13"/>
      <c r="L110" s="13"/>
      <c r="M110" s="13"/>
      <c r="N110" s="13"/>
      <c r="O110" s="13"/>
      <c r="P110" s="14"/>
      <c r="Q110" s="13"/>
      <c r="R110" s="13"/>
      <c r="S110" s="15"/>
    </row>
    <row r="111" spans="8:19" x14ac:dyDescent="0.3">
      <c r="I111" s="13"/>
      <c r="J111" s="13"/>
      <c r="K111" s="13"/>
      <c r="L111" s="13"/>
      <c r="M111" s="13"/>
      <c r="N111" s="13"/>
      <c r="O111" s="13"/>
      <c r="P111" s="14"/>
      <c r="Q111" s="13"/>
      <c r="R111" s="13"/>
      <c r="S111" s="15"/>
    </row>
    <row r="112" spans="8:19" x14ac:dyDescent="0.3">
      <c r="I112" s="13"/>
      <c r="J112" s="13"/>
      <c r="K112" s="13"/>
      <c r="L112" s="13"/>
      <c r="M112" s="13"/>
      <c r="N112" s="13"/>
      <c r="O112" s="13"/>
      <c r="P112" s="14"/>
      <c r="Q112" s="13"/>
      <c r="R112" s="13"/>
      <c r="S112" s="15"/>
    </row>
    <row r="113" spans="9:19" x14ac:dyDescent="0.3"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5"/>
    </row>
    <row r="114" spans="9:19" x14ac:dyDescent="0.3">
      <c r="I114" s="13"/>
      <c r="J114" s="13"/>
      <c r="K114" s="13"/>
      <c r="L114" s="13"/>
      <c r="M114" s="13"/>
      <c r="N114" s="13"/>
      <c r="O114" s="13"/>
      <c r="P114" s="14"/>
      <c r="Q114" s="13"/>
      <c r="R114" s="13"/>
      <c r="S114" s="15"/>
    </row>
    <row r="115" spans="9:19" x14ac:dyDescent="0.3">
      <c r="I115" s="13"/>
      <c r="J115" s="13"/>
      <c r="K115" s="13"/>
      <c r="L115" s="13"/>
      <c r="M115" s="13"/>
      <c r="N115" s="13"/>
      <c r="O115" s="13"/>
      <c r="P115" s="14"/>
      <c r="Q115" s="13"/>
      <c r="R115" s="13"/>
      <c r="S115" s="15"/>
    </row>
    <row r="116" spans="9:19" x14ac:dyDescent="0.3">
      <c r="I116" s="13"/>
      <c r="J116" s="13"/>
      <c r="K116" s="13"/>
      <c r="L116" s="13"/>
      <c r="M116" s="13"/>
      <c r="N116" s="13"/>
      <c r="O116" s="13"/>
      <c r="P116" s="14"/>
      <c r="Q116" s="13"/>
      <c r="R116" s="13"/>
      <c r="S116" s="15"/>
    </row>
    <row r="117" spans="9:19" x14ac:dyDescent="0.3">
      <c r="I117" s="13"/>
      <c r="J117" s="13"/>
      <c r="K117" s="13"/>
      <c r="L117" s="13"/>
      <c r="M117" s="13"/>
      <c r="N117" s="13"/>
      <c r="O117" s="13"/>
      <c r="P117" s="14"/>
      <c r="Q117" s="13"/>
      <c r="R117" s="13"/>
      <c r="S117" s="15"/>
    </row>
    <row r="118" spans="9:19" x14ac:dyDescent="0.3">
      <c r="I118" s="13"/>
      <c r="J118" s="13"/>
      <c r="K118" s="13"/>
      <c r="L118" s="13"/>
      <c r="M118" s="13"/>
      <c r="N118" s="13"/>
      <c r="O118" s="13"/>
      <c r="P118" s="14"/>
      <c r="Q118" s="13"/>
      <c r="R118" s="13"/>
      <c r="S118" s="15"/>
    </row>
    <row r="119" spans="9:19" x14ac:dyDescent="0.3">
      <c r="I119" s="13"/>
      <c r="J119" s="13"/>
      <c r="K119" s="13"/>
      <c r="L119" s="13"/>
      <c r="M119" s="13"/>
      <c r="N119" s="13"/>
      <c r="O119" s="13"/>
      <c r="P119" s="14"/>
      <c r="Q119" s="13"/>
      <c r="R119" s="13"/>
      <c r="S119" s="15"/>
    </row>
    <row r="120" spans="9:19" x14ac:dyDescent="0.3">
      <c r="I120" s="13"/>
      <c r="J120" s="13"/>
      <c r="K120" s="13"/>
      <c r="L120" s="13"/>
      <c r="M120" s="13"/>
      <c r="N120" s="13"/>
      <c r="O120" s="13"/>
      <c r="P120" s="14"/>
      <c r="Q120" s="13"/>
      <c r="R120" s="13"/>
      <c r="S120" s="15"/>
    </row>
    <row r="121" spans="9:19" x14ac:dyDescent="0.3">
      <c r="I121" s="13"/>
      <c r="J121" s="13"/>
      <c r="K121" s="13"/>
      <c r="L121" s="13"/>
      <c r="M121" s="13"/>
      <c r="N121" s="13"/>
      <c r="O121" s="13"/>
      <c r="P121" s="14"/>
      <c r="Q121" s="13"/>
      <c r="R121" s="13"/>
      <c r="S121" s="15"/>
    </row>
    <row r="122" spans="9:19" x14ac:dyDescent="0.3">
      <c r="I122" s="13"/>
      <c r="J122" s="13"/>
      <c r="K122" s="13"/>
      <c r="L122" s="13"/>
      <c r="M122" s="13"/>
      <c r="N122" s="13"/>
      <c r="O122" s="13"/>
      <c r="P122" s="14"/>
      <c r="Q122" s="13"/>
      <c r="R122" s="13"/>
      <c r="S122" s="15"/>
    </row>
    <row r="123" spans="9:19" x14ac:dyDescent="0.3">
      <c r="I123" s="13"/>
      <c r="J123" s="13"/>
      <c r="K123" s="13"/>
      <c r="L123" s="13"/>
      <c r="M123" s="13"/>
      <c r="N123" s="13"/>
      <c r="O123" s="13"/>
      <c r="P123" s="14"/>
      <c r="Q123" s="13"/>
      <c r="R123" s="13"/>
      <c r="S123" s="15"/>
    </row>
    <row r="124" spans="9:19" x14ac:dyDescent="0.3">
      <c r="I124" s="13"/>
      <c r="J124" s="13"/>
      <c r="K124" s="13"/>
      <c r="L124" s="13"/>
      <c r="M124" s="13"/>
      <c r="N124" s="13"/>
      <c r="O124" s="13"/>
      <c r="P124" s="14"/>
      <c r="Q124" s="13"/>
      <c r="R124" s="13"/>
      <c r="S124" s="15"/>
    </row>
    <row r="125" spans="9:19" x14ac:dyDescent="0.3">
      <c r="I125" s="13"/>
      <c r="J125" s="13"/>
      <c r="K125" s="13"/>
      <c r="L125" s="13"/>
      <c r="M125" s="13"/>
      <c r="N125" s="13"/>
      <c r="O125" s="13"/>
      <c r="P125" s="14"/>
      <c r="Q125" s="13"/>
      <c r="R125" s="13"/>
      <c r="S125" s="15"/>
    </row>
    <row r="126" spans="9:19" x14ac:dyDescent="0.3">
      <c r="I126" s="13"/>
      <c r="J126" s="13"/>
      <c r="K126" s="13"/>
      <c r="L126" s="13"/>
      <c r="M126" s="13"/>
      <c r="N126" s="13"/>
      <c r="O126" s="13"/>
      <c r="P126" s="14"/>
      <c r="Q126" s="13"/>
      <c r="R126" s="13"/>
      <c r="S126" s="15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5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5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5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5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5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5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5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5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5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5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5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5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5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5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5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5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5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5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5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5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5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5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5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5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5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5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5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5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5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5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5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5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5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5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5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5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5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5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5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5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5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5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5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5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5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5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5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5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5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5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5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5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5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5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5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5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5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5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5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5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5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5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5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5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5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5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5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5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5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5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5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5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5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5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5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5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5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5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5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5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5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5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5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5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5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5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5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5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5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5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5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5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5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5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5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5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5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5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5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5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5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5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5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2024-05-23T16:18:53Z</dcterms:created>
  <dcterms:modified xsi:type="dcterms:W3CDTF">2024-11-11T22:35:58Z</dcterms:modified>
</cp:coreProperties>
</file>