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ownloads\"/>
    </mc:Choice>
  </mc:AlternateContent>
  <xr:revisionPtr revIDLastSave="0" documentId="13_ncr:1_{010ED97A-A727-40C5-AA70-E17EBE8B8C87}" xr6:coauthVersionLast="47" xr6:coauthVersionMax="47" xr10:uidLastSave="{00000000-0000-0000-0000-000000000000}"/>
  <bookViews>
    <workbookView xWindow="-108" yWindow="-108" windowWidth="23256" windowHeight="12456" xr2:uid="{905BA015-7B9C-4667-B1F1-7D0533F04D86}"/>
  </bookViews>
  <sheets>
    <sheet name="Rth Module 21H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M2" i="1"/>
  <c r="P2" i="1" s="1"/>
  <c r="L27" i="1"/>
  <c r="N27" i="1" s="1"/>
  <c r="L2" i="1"/>
  <c r="N2" i="1" s="1"/>
  <c r="M27" i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L26" i="1"/>
  <c r="N26" i="1" s="1"/>
  <c r="M26" i="1"/>
  <c r="L25" i="1"/>
  <c r="N25" i="1" s="1"/>
  <c r="M25" i="1"/>
  <c r="L24" i="1"/>
  <c r="N24" i="1" s="1"/>
  <c r="M24" i="1"/>
  <c r="L23" i="1"/>
  <c r="N23" i="1" s="1"/>
  <c r="M23" i="1"/>
  <c r="L22" i="1"/>
  <c r="N22" i="1" s="1"/>
  <c r="M22" i="1"/>
  <c r="L21" i="1"/>
  <c r="N21" i="1" s="1"/>
  <c r="M21" i="1"/>
  <c r="P21" i="1" s="1"/>
  <c r="L20" i="1"/>
  <c r="N20" i="1" s="1"/>
  <c r="M20" i="1"/>
  <c r="L19" i="1"/>
  <c r="N19" i="1" s="1"/>
  <c r="M19" i="1"/>
  <c r="L18" i="1"/>
  <c r="N18" i="1" s="1"/>
  <c r="M18" i="1"/>
  <c r="L17" i="1"/>
  <c r="N17" i="1" s="1"/>
  <c r="M17" i="1"/>
  <c r="L16" i="1"/>
  <c r="N16" i="1" s="1"/>
  <c r="M16" i="1"/>
  <c r="L15" i="1"/>
  <c r="N15" i="1" s="1"/>
  <c r="M15" i="1"/>
  <c r="P15" i="1" s="1"/>
  <c r="L14" i="1"/>
  <c r="N14" i="1" s="1"/>
  <c r="M14" i="1"/>
  <c r="L13" i="1"/>
  <c r="N13" i="1" s="1"/>
  <c r="M13" i="1"/>
  <c r="L12" i="1"/>
  <c r="N12" i="1" s="1"/>
  <c r="M12" i="1"/>
  <c r="P12" i="1" s="1"/>
  <c r="L11" i="1"/>
  <c r="N11" i="1" s="1"/>
  <c r="M11" i="1"/>
  <c r="L10" i="1"/>
  <c r="N10" i="1" s="1"/>
  <c r="M10" i="1"/>
  <c r="P10" i="1" s="1"/>
  <c r="L9" i="1"/>
  <c r="N9" i="1" s="1"/>
  <c r="M9" i="1"/>
  <c r="P9" i="1" s="1"/>
  <c r="L8" i="1"/>
  <c r="N8" i="1" s="1"/>
  <c r="M8" i="1"/>
  <c r="L7" i="1"/>
  <c r="N7" i="1" s="1"/>
  <c r="M7" i="1"/>
  <c r="L6" i="1"/>
  <c r="N6" i="1" s="1"/>
  <c r="M6" i="1"/>
  <c r="P6" i="1" s="1"/>
  <c r="L5" i="1"/>
  <c r="N5" i="1" s="1"/>
  <c r="M5" i="1"/>
  <c r="P5" i="1" s="1"/>
  <c r="L4" i="1"/>
  <c r="N4" i="1" s="1"/>
  <c r="M4" i="1"/>
  <c r="L3" i="1"/>
  <c r="N3" i="1" s="1"/>
  <c r="M3" i="1"/>
  <c r="P3" i="1" s="1"/>
  <c r="P7" i="1" l="1"/>
  <c r="P13" i="1"/>
  <c r="P19" i="1"/>
  <c r="P25" i="1"/>
  <c r="P18" i="1"/>
  <c r="P8" i="1"/>
  <c r="P14" i="1"/>
  <c r="P20" i="1"/>
  <c r="P26" i="1"/>
  <c r="P4" i="1"/>
  <c r="P22" i="1"/>
  <c r="P27" i="1"/>
  <c r="P11" i="1"/>
  <c r="P17" i="1"/>
  <c r="P23" i="1"/>
  <c r="P24" i="1"/>
  <c r="O21" i="1"/>
  <c r="P16" i="1"/>
  <c r="Q15" i="1"/>
  <c r="O10" i="1"/>
  <c r="O3" i="1"/>
  <c r="Q6" i="1"/>
  <c r="O4" i="1"/>
  <c r="Q4" i="1"/>
  <c r="O12" i="1"/>
  <c r="O23" i="1"/>
  <c r="Q3" i="1"/>
  <c r="Q19" i="1"/>
  <c r="Q12" i="1"/>
  <c r="O13" i="1"/>
  <c r="Q9" i="1"/>
  <c r="Q23" i="1"/>
  <c r="Q17" i="1"/>
  <c r="Q8" i="1"/>
  <c r="Q14" i="1"/>
  <c r="Q26" i="1"/>
  <c r="Q21" i="1"/>
  <c r="O15" i="1"/>
  <c r="O24" i="1"/>
  <c r="Q18" i="1"/>
  <c r="Q11" i="1"/>
  <c r="O19" i="1"/>
  <c r="Q5" i="1"/>
  <c r="O27" i="1"/>
  <c r="O22" i="1"/>
  <c r="O7" i="1"/>
  <c r="Q7" i="1"/>
  <c r="Q10" i="1"/>
  <c r="Q16" i="1"/>
  <c r="Q25" i="1"/>
  <c r="Q27" i="1"/>
  <c r="Q22" i="1"/>
  <c r="O8" i="1"/>
  <c r="O17" i="1"/>
  <c r="O6" i="1"/>
  <c r="O26" i="1"/>
  <c r="O11" i="1"/>
  <c r="O20" i="1"/>
  <c r="Q24" i="1"/>
  <c r="O2" i="1"/>
  <c r="O18" i="1"/>
  <c r="Q13" i="1"/>
  <c r="Q20" i="1"/>
  <c r="O14" i="1"/>
  <c r="O9" i="1"/>
  <c r="O16" i="1"/>
  <c r="O25" i="1"/>
  <c r="Q2" i="1"/>
  <c r="O5" i="1"/>
</calcChain>
</file>

<file path=xl/sharedStrings.xml><?xml version="1.0" encoding="utf-8"?>
<sst xmlns="http://schemas.openxmlformats.org/spreadsheetml/2006/main" count="23" uniqueCount="23">
  <si>
    <t>Ic
(A)</t>
  </si>
  <si>
    <t>Vge
(V)</t>
  </si>
  <si>
    <t>Tj (st)
(°C)</t>
  </si>
  <si>
    <t>Tc2
(°C)</t>
  </si>
  <si>
    <t>Tc4
(°C)</t>
  </si>
  <si>
    <t>Tc6
(°C)</t>
  </si>
  <si>
    <t>Tc8
(°C)</t>
  </si>
  <si>
    <t>Tw123
(°C)</t>
  </si>
  <si>
    <t>Rth(j-c)
(°C/W)</t>
  </si>
  <si>
    <t>Rth(jw)
(°C/W)</t>
  </si>
  <si>
    <t>%Rth
jc</t>
  </si>
  <si>
    <t>%Rth
jw</t>
  </si>
  <si>
    <t>Number of cycles</t>
  </si>
  <si>
    <t>delta Vce / Vce %</t>
  </si>
  <si>
    <t>Vce
(V)</t>
  </si>
  <si>
    <r>
      <t>Corrected Vce at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</si>
  <si>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DeltaT 
(°C)</t>
  </si>
  <si>
    <t>Tref
(°C)</t>
  </si>
  <si>
    <t>ton
(s)</t>
  </si>
  <si>
    <t>toff
(s)</t>
  </si>
  <si>
    <t>Ip
(A)</t>
  </si>
  <si>
    <t>Is
(A)</t>
  </si>
  <si>
    <t>Tvulcatherm
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</si>
</sst>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110C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21L"/>
      <sheetName val="Rth Module 21H"/>
      <sheetName val="Rth Module 22L"/>
      <sheetName val="Rth Module 22H"/>
      <sheetName val="Rth Module 23L"/>
      <sheetName val="Rth Module 23H"/>
      <sheetName val="Rth Module 24L"/>
      <sheetName val="Rth Module 24H"/>
      <sheetName val="Rth Module 25L"/>
      <sheetName val="Rth Module 25H"/>
      <sheetName val="Rth Module 26L"/>
      <sheetName val="Rth Module 26H"/>
      <sheetName val="Suivi vieillissement"/>
      <sheetName val="T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39.5</v>
          </cell>
        </row>
        <row r="6">
          <cell r="M6">
            <v>39.4</v>
          </cell>
        </row>
        <row r="7">
          <cell r="M7">
            <v>39.700000000000003</v>
          </cell>
        </row>
        <row r="8">
          <cell r="M8">
            <v>40.200000000000003</v>
          </cell>
        </row>
        <row r="9">
          <cell r="M9">
            <v>39.9</v>
          </cell>
        </row>
        <row r="10">
          <cell r="M10">
            <v>39.799999999999997</v>
          </cell>
        </row>
        <row r="11">
          <cell r="M11">
            <v>39.4</v>
          </cell>
        </row>
        <row r="12">
          <cell r="M12">
            <v>39.4</v>
          </cell>
        </row>
        <row r="13">
          <cell r="M13">
            <v>39.6</v>
          </cell>
        </row>
        <row r="14">
          <cell r="M14">
            <v>39.700000000000003</v>
          </cell>
        </row>
        <row r="15">
          <cell r="M15">
            <v>39.5</v>
          </cell>
        </row>
        <row r="16">
          <cell r="M16">
            <v>39</v>
          </cell>
        </row>
        <row r="17">
          <cell r="M17">
            <v>39.5</v>
          </cell>
        </row>
        <row r="18">
          <cell r="M18">
            <v>39.9</v>
          </cell>
        </row>
        <row r="19">
          <cell r="M19">
            <v>39.6</v>
          </cell>
        </row>
        <row r="20">
          <cell r="M20">
            <v>39.700000000000003</v>
          </cell>
        </row>
        <row r="21">
          <cell r="M21">
            <v>39.6</v>
          </cell>
        </row>
        <row r="22">
          <cell r="M22">
            <v>39.5</v>
          </cell>
        </row>
        <row r="23">
          <cell r="M23">
            <v>39.5</v>
          </cell>
        </row>
        <row r="24">
          <cell r="M24">
            <v>39.5</v>
          </cell>
        </row>
        <row r="25">
          <cell r="M25">
            <v>39.4</v>
          </cell>
        </row>
        <row r="26">
          <cell r="M26">
            <v>39.4</v>
          </cell>
        </row>
        <row r="27">
          <cell r="M27">
            <v>39.299999999999997</v>
          </cell>
        </row>
        <row r="28">
          <cell r="M28">
            <v>39.299999999999997</v>
          </cell>
        </row>
        <row r="29">
          <cell r="M29">
            <v>39.5</v>
          </cell>
        </row>
        <row r="30">
          <cell r="M30">
            <v>39.6</v>
          </cell>
        </row>
      </sheetData>
      <sheetData sheetId="2"/>
      <sheetData sheetId="3">
        <row r="5">
          <cell r="M5">
            <v>40.200000000000003</v>
          </cell>
        </row>
      </sheetData>
      <sheetData sheetId="4"/>
      <sheetData sheetId="5">
        <row r="5">
          <cell r="M5">
            <v>39.299999999999997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F4775-6C23-4A72-909C-5F8D9683C3E0}">
  <dimension ref="B1:X241"/>
  <sheetViews>
    <sheetView tabSelected="1" workbookViewId="0">
      <selection activeCell="F1" sqref="F1"/>
    </sheetView>
  </sheetViews>
  <sheetFormatPr defaultColWidth="11.44140625" defaultRowHeight="14.4" x14ac:dyDescent="0.3"/>
  <cols>
    <col min="1" max="1" width="1" style="1" customWidth="1"/>
    <col min="2" max="2" width="10.6640625" style="1" bestFit="1" customWidth="1"/>
    <col min="3" max="3" width="6" style="1" bestFit="1" customWidth="1"/>
    <col min="4" max="4" width="6" style="1" customWidth="1"/>
    <col min="5" max="5" width="17.44140625" style="1" bestFit="1" customWidth="1"/>
    <col min="6" max="6" width="16.6640625" style="1" bestFit="1" customWidth="1"/>
    <col min="7" max="7" width="6.33203125" style="1" bestFit="1" customWidth="1"/>
    <col min="8" max="11" width="4.5546875" style="1" bestFit="1" customWidth="1"/>
    <col min="12" max="12" width="6.5546875" style="1" bestFit="1" customWidth="1"/>
    <col min="13" max="13" width="7.5546875" style="1" bestFit="1" customWidth="1"/>
    <col min="14" max="14" width="7.5546875" style="1" customWidth="1"/>
    <col min="15" max="15" width="12.44140625" style="1" bestFit="1" customWidth="1"/>
    <col min="16" max="16" width="5.5546875" style="1" bestFit="1" customWidth="1"/>
    <col min="17" max="17" width="5.5546875" style="1" customWidth="1"/>
    <col min="18" max="16384" width="11.44140625" style="1"/>
  </cols>
  <sheetData>
    <row r="1" spans="2:24" ht="44.4" x14ac:dyDescent="0.3">
      <c r="B1" s="2" t="s">
        <v>12</v>
      </c>
      <c r="C1" s="2" t="s">
        <v>0</v>
      </c>
      <c r="D1" s="2" t="s">
        <v>1</v>
      </c>
      <c r="E1" s="2" t="s">
        <v>14</v>
      </c>
      <c r="F1" s="2" t="s">
        <v>15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13</v>
      </c>
      <c r="P1" s="2" t="s">
        <v>10</v>
      </c>
      <c r="Q1" s="2" t="s">
        <v>11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2:24" x14ac:dyDescent="0.3">
      <c r="B2" s="3">
        <v>0</v>
      </c>
      <c r="C2" s="3">
        <v>149.6</v>
      </c>
      <c r="D2" s="4">
        <v>14.78</v>
      </c>
      <c r="E2" s="3">
        <v>1.4691000000000001</v>
      </c>
      <c r="F2" s="5">
        <f>E2-[1]Calibration!$C$16*(G2-$G$2)+[1]Calibration!$C$17*(150-C2)</f>
        <v>1.4706160000000001</v>
      </c>
      <c r="G2" s="6">
        <v>92.4</v>
      </c>
      <c r="H2" s="6">
        <v>70.8</v>
      </c>
      <c r="I2" s="6">
        <v>73</v>
      </c>
      <c r="J2" s="6">
        <v>68.099999999999994</v>
      </c>
      <c r="K2" s="6">
        <v>68.7</v>
      </c>
      <c r="L2" s="6">
        <f>'[1]Rth Module 21L'!M5</f>
        <v>39.5</v>
      </c>
      <c r="M2" s="7">
        <f>(G2-(H2+I2+J2+K2)/4)/(E2*C2)</f>
        <v>0.10123881731949096</v>
      </c>
      <c r="N2" s="7">
        <f>(G2-L2)/(C2*E2)</f>
        <v>0.24069813196409312</v>
      </c>
      <c r="O2" s="4">
        <f>(F2-$F$2)/$F$2*100</f>
        <v>0</v>
      </c>
      <c r="P2" s="4">
        <f t="shared" ref="P2:P27" si="0">(M2-$M$2)/$M$2*100</f>
        <v>0</v>
      </c>
      <c r="Q2" s="4">
        <f t="shared" ref="Q2:Q27" si="1">(N2-$N$2)/$N$2*100</f>
        <v>0</v>
      </c>
      <c r="R2" s="8">
        <v>110</v>
      </c>
      <c r="S2" s="8">
        <v>55</v>
      </c>
      <c r="T2" s="8">
        <v>3</v>
      </c>
      <c r="U2" s="8">
        <v>6</v>
      </c>
      <c r="V2" s="8">
        <v>260</v>
      </c>
      <c r="W2" s="8">
        <v>150</v>
      </c>
      <c r="X2" s="8">
        <v>40</v>
      </c>
    </row>
    <row r="3" spans="2:24" x14ac:dyDescent="0.3">
      <c r="B3" s="8">
        <f>7215-357</f>
        <v>6858</v>
      </c>
      <c r="C3" s="8">
        <v>149.69999999999999</v>
      </c>
      <c r="D3" s="9">
        <v>14.79</v>
      </c>
      <c r="E3" s="8">
        <v>1.4795</v>
      </c>
      <c r="F3" s="10">
        <f>E3-[1]Calibration!$C$16*(G3-$G$2)+[1]Calibration!$C$17*(150-C3)</f>
        <v>1.4787409234944979</v>
      </c>
      <c r="G3" s="11">
        <v>94</v>
      </c>
      <c r="H3" s="11">
        <v>70.7</v>
      </c>
      <c r="I3" s="11">
        <v>71.400000000000006</v>
      </c>
      <c r="J3" s="11">
        <v>73.599999999999994</v>
      </c>
      <c r="K3" s="11">
        <v>68.400000000000006</v>
      </c>
      <c r="L3" s="11">
        <f>'[1]Rth Module 21L'!M6</f>
        <v>39.4</v>
      </c>
      <c r="M3" s="12">
        <f>(G3-(H3+I3+J3+K3)/4)/(E3*C3)</f>
        <v>0.10373343284518793</v>
      </c>
      <c r="N3" s="12">
        <f>(G3-L3)/(C3*E3)</f>
        <v>0.24652210808910829</v>
      </c>
      <c r="O3" s="9">
        <f>(F3-$F$2)/$F$2*100</f>
        <v>0.55248436672100543</v>
      </c>
      <c r="P3" s="9">
        <f t="shared" si="0"/>
        <v>2.4640899525963773</v>
      </c>
      <c r="Q3" s="9">
        <f t="shared" si="1"/>
        <v>2.4196183316802737</v>
      </c>
      <c r="R3" s="8">
        <v>110</v>
      </c>
      <c r="S3" s="8">
        <v>55</v>
      </c>
      <c r="T3" s="8">
        <v>3</v>
      </c>
      <c r="U3" s="8">
        <v>6</v>
      </c>
      <c r="V3" s="8">
        <v>260</v>
      </c>
      <c r="W3" s="8">
        <v>150</v>
      </c>
      <c r="X3" s="8">
        <v>40</v>
      </c>
    </row>
    <row r="4" spans="2:24" x14ac:dyDescent="0.3">
      <c r="B4" s="3">
        <f t="shared" ref="B4:B23" si="2">B3+2500</f>
        <v>9358</v>
      </c>
      <c r="C4" s="3">
        <v>149.69999999999999</v>
      </c>
      <c r="D4" s="4">
        <v>14.79</v>
      </c>
      <c r="E4" s="5">
        <v>1.4817</v>
      </c>
      <c r="F4" s="5">
        <f>E4-[1]Calibration!$C$16*(G4-$G$2)+[1]Calibration!$C$17*(150-C4)</f>
        <v>1.4810594282760918</v>
      </c>
      <c r="G4" s="6">
        <v>93.9</v>
      </c>
      <c r="H4" s="6">
        <v>70.8</v>
      </c>
      <c r="I4" s="6">
        <v>71.599999999999994</v>
      </c>
      <c r="J4" s="6">
        <v>73.7</v>
      </c>
      <c r="K4" s="6">
        <v>68.5</v>
      </c>
      <c r="L4" s="6">
        <f>'[1]Rth Module 21L'!M7</f>
        <v>39.700000000000003</v>
      </c>
      <c r="M4" s="7">
        <f>(G4-(H4+I4+J4+K4)/4)/(E4*C4)</f>
        <v>0.10256503197842454</v>
      </c>
      <c r="N4" s="7">
        <f>(G4-L4)/(C4*E4)</f>
        <v>0.24435273552662007</v>
      </c>
      <c r="O4" s="4">
        <f>(F4-$F$2)/$F$2*100</f>
        <v>0.71013971533640874</v>
      </c>
      <c r="P4" s="4">
        <f t="shared" si="0"/>
        <v>1.3099863214998775</v>
      </c>
      <c r="Q4" s="4">
        <f t="shared" si="1"/>
        <v>1.5183348257443621</v>
      </c>
      <c r="R4" s="8">
        <v>110</v>
      </c>
      <c r="S4" s="8">
        <v>55</v>
      </c>
      <c r="T4" s="8">
        <v>3</v>
      </c>
      <c r="U4" s="8">
        <v>6</v>
      </c>
      <c r="V4" s="8">
        <v>260</v>
      </c>
      <c r="W4" s="8">
        <v>150</v>
      </c>
      <c r="X4" s="8">
        <v>40</v>
      </c>
    </row>
    <row r="5" spans="2:24" x14ac:dyDescent="0.3">
      <c r="B5" s="8">
        <f t="shared" si="2"/>
        <v>11858</v>
      </c>
      <c r="C5" s="8">
        <v>149.69999999999999</v>
      </c>
      <c r="D5" s="9">
        <v>14.79</v>
      </c>
      <c r="E5" s="10">
        <v>1.4834000000000001</v>
      </c>
      <c r="F5" s="10">
        <f>E5-[1]Calibration!$C$16*(G5-$G$2)+[1]Calibration!$C$17*(150-C5)</f>
        <v>1.4826409234944979</v>
      </c>
      <c r="G5" s="11">
        <v>94</v>
      </c>
      <c r="H5" s="11">
        <v>70.900000000000006</v>
      </c>
      <c r="I5" s="11">
        <v>71.8</v>
      </c>
      <c r="J5" s="11">
        <v>73.8</v>
      </c>
      <c r="K5" s="11">
        <v>68.599999999999994</v>
      </c>
      <c r="L5" s="11">
        <f>'[1]Rth Module 21L'!M8</f>
        <v>40.200000000000003</v>
      </c>
      <c r="M5" s="12">
        <f>(G5-(H5+I5+J5+K5)/4)/(E5*C5)</f>
        <v>0.10233491115978753</v>
      </c>
      <c r="N5" s="12">
        <f>(G5-L5)/(C5*E5)</f>
        <v>0.24227142884033312</v>
      </c>
      <c r="O5" s="9">
        <f>(F5-$F$2)/$F$2*100</f>
        <v>0.81767935983953621</v>
      </c>
      <c r="P5" s="9">
        <f t="shared" si="0"/>
        <v>1.0826813956523273</v>
      </c>
      <c r="Q5" s="9">
        <f t="shared" si="1"/>
        <v>0.65363900558841914</v>
      </c>
      <c r="R5" s="8">
        <v>110</v>
      </c>
      <c r="S5" s="8">
        <v>55</v>
      </c>
      <c r="T5" s="8">
        <v>3</v>
      </c>
      <c r="U5" s="8">
        <v>6</v>
      </c>
      <c r="V5" s="8">
        <v>260</v>
      </c>
      <c r="W5" s="8">
        <v>150</v>
      </c>
      <c r="X5" s="8">
        <v>40</v>
      </c>
    </row>
    <row r="6" spans="2:24" x14ac:dyDescent="0.3">
      <c r="B6" s="8">
        <f t="shared" si="2"/>
        <v>14358</v>
      </c>
      <c r="C6" s="8">
        <v>149.69999999999999</v>
      </c>
      <c r="D6" s="9">
        <v>14.79</v>
      </c>
      <c r="E6" s="10">
        <v>1.4844999999999999</v>
      </c>
      <c r="F6" s="10">
        <f>E6-[1]Calibration!$C$16*(G6-$G$2)+[1]Calibration!$C$17*(150-C6)</f>
        <v>1.4837409234944978</v>
      </c>
      <c r="G6" s="11">
        <v>94</v>
      </c>
      <c r="H6" s="11">
        <v>70.8</v>
      </c>
      <c r="I6" s="11">
        <v>71.5</v>
      </c>
      <c r="J6" s="11">
        <v>73.599999999999994</v>
      </c>
      <c r="K6" s="11">
        <v>68.3</v>
      </c>
      <c r="L6" s="11">
        <f>'[1]Rth Module 21L'!M9</f>
        <v>39.9</v>
      </c>
      <c r="M6" s="12">
        <f>(G6-(H6+I6+J6+K6)/4)/(E6*C6)</f>
        <v>0.10327154814850317</v>
      </c>
      <c r="N6" s="12">
        <f>(G6-L6)/(C6*E6)</f>
        <v>0.24344186295573075</v>
      </c>
      <c r="O6" s="9">
        <f>(F6-$F$2)/$F$2*100</f>
        <v>0.89247794764219046</v>
      </c>
      <c r="P6" s="9">
        <f t="shared" si="0"/>
        <v>2.0078571469254669</v>
      </c>
      <c r="Q6" s="9">
        <f t="shared" si="1"/>
        <v>1.1399053948814764</v>
      </c>
      <c r="R6" s="8">
        <v>110</v>
      </c>
      <c r="S6" s="8">
        <v>55</v>
      </c>
      <c r="T6" s="8">
        <v>3</v>
      </c>
      <c r="U6" s="8">
        <v>6</v>
      </c>
      <c r="V6" s="8">
        <v>260</v>
      </c>
      <c r="W6" s="8">
        <v>150</v>
      </c>
      <c r="X6" s="8">
        <v>40</v>
      </c>
    </row>
    <row r="7" spans="2:24" x14ac:dyDescent="0.3">
      <c r="B7" s="8">
        <f t="shared" si="2"/>
        <v>16858</v>
      </c>
      <c r="C7" s="8">
        <v>149.69999999999999</v>
      </c>
      <c r="D7" s="9">
        <v>14.8</v>
      </c>
      <c r="E7" s="10">
        <v>1.486</v>
      </c>
      <c r="F7" s="10">
        <f>E7-[1]Calibration!$C$16*(G7-$G$2)+[1]Calibration!$C$17*(150-C7)</f>
        <v>1.48500391393131</v>
      </c>
      <c r="G7" s="11">
        <v>94.2</v>
      </c>
      <c r="H7" s="11">
        <v>71</v>
      </c>
      <c r="I7" s="11">
        <v>71.7</v>
      </c>
      <c r="J7" s="11">
        <v>73.7</v>
      </c>
      <c r="K7" s="11">
        <v>68.5</v>
      </c>
      <c r="L7" s="11">
        <f>'[1]Rth Module 21L'!M10</f>
        <v>39.799999999999997</v>
      </c>
      <c r="M7" s="12">
        <f>(G7-(H7+I7+J7+K7)/4)/(E7*C7)</f>
        <v>0.10327968633543448</v>
      </c>
      <c r="N7" s="12">
        <f>(G7-L7)/(C7*E7)</f>
        <v>0.24454471976703523</v>
      </c>
      <c r="O7" s="9">
        <f>(F7-$F$2)/$F$2*100</f>
        <v>0.97835967589839157</v>
      </c>
      <c r="P7" s="9">
        <f t="shared" si="0"/>
        <v>2.015895750246588</v>
      </c>
      <c r="Q7" s="9">
        <f t="shared" si="1"/>
        <v>1.5980962426064611</v>
      </c>
      <c r="R7" s="8">
        <v>110</v>
      </c>
      <c r="S7" s="8">
        <v>55</v>
      </c>
      <c r="T7" s="8">
        <v>3</v>
      </c>
      <c r="U7" s="8">
        <v>6</v>
      </c>
      <c r="V7" s="8">
        <v>260</v>
      </c>
      <c r="W7" s="8">
        <v>150</v>
      </c>
      <c r="X7" s="8">
        <v>40</v>
      </c>
    </row>
    <row r="8" spans="2:24" x14ac:dyDescent="0.3">
      <c r="B8" s="8">
        <f t="shared" si="2"/>
        <v>19358</v>
      </c>
      <c r="C8" s="8">
        <v>149.69999999999999</v>
      </c>
      <c r="D8" s="9">
        <v>14.79</v>
      </c>
      <c r="E8" s="10">
        <v>1.4869000000000001</v>
      </c>
      <c r="F8" s="10">
        <f>E8-[1]Calibration!$C$16*(G8-$G$2)+[1]Calibration!$C$17*(150-C8)</f>
        <v>1.486140923494498</v>
      </c>
      <c r="G8" s="11">
        <v>94</v>
      </c>
      <c r="H8" s="11">
        <v>70.900000000000006</v>
      </c>
      <c r="I8" s="11">
        <v>71.7</v>
      </c>
      <c r="J8" s="11">
        <v>73.599999999999994</v>
      </c>
      <c r="K8" s="11">
        <v>68.3</v>
      </c>
      <c r="L8" s="11">
        <f>'[1]Rth Module 21L'!M11</f>
        <v>39.4</v>
      </c>
      <c r="M8" s="12">
        <f>(G8-(H8+I8+J8+K8)/4)/(E8*C8)</f>
        <v>0.10276791392995151</v>
      </c>
      <c r="N8" s="12">
        <f>(G8-L8)/(C8*E8)</f>
        <v>0.2452952175114908</v>
      </c>
      <c r="O8" s="9">
        <f>(F8-$F$2)/$F$2*100</f>
        <v>1.0556748664843749</v>
      </c>
      <c r="P8" s="9">
        <f t="shared" si="0"/>
        <v>1.5103856909301943</v>
      </c>
      <c r="Q8" s="9">
        <f t="shared" si="1"/>
        <v>1.9098966451818862</v>
      </c>
      <c r="R8" s="8">
        <v>110</v>
      </c>
      <c r="S8" s="8">
        <v>55</v>
      </c>
      <c r="T8" s="8">
        <v>3</v>
      </c>
      <c r="U8" s="8">
        <v>6</v>
      </c>
      <c r="V8" s="8">
        <v>260</v>
      </c>
      <c r="W8" s="8">
        <v>150</v>
      </c>
      <c r="X8" s="8">
        <v>40</v>
      </c>
    </row>
    <row r="9" spans="2:24" x14ac:dyDescent="0.3">
      <c r="B9" s="8">
        <f t="shared" si="2"/>
        <v>21858</v>
      </c>
      <c r="C9" s="8">
        <v>149.69999999999999</v>
      </c>
      <c r="D9" s="9">
        <v>14.79</v>
      </c>
      <c r="E9" s="10">
        <v>1.4878</v>
      </c>
      <c r="F9" s="10">
        <f>E9-[1]Calibration!$C$16*(G9-$G$2)+[1]Calibration!$C$17*(150-C9)</f>
        <v>1.4868039139313101</v>
      </c>
      <c r="G9" s="11">
        <v>94.2</v>
      </c>
      <c r="H9" s="11">
        <v>70.900000000000006</v>
      </c>
      <c r="I9" s="11">
        <v>71.7</v>
      </c>
      <c r="J9" s="11">
        <v>73.7</v>
      </c>
      <c r="K9" s="11">
        <v>68.3</v>
      </c>
      <c r="L9" s="11">
        <f>'[1]Rth Module 21L'!M12</f>
        <v>39.4</v>
      </c>
      <c r="M9" s="12">
        <f>(G9-(H9+I9+J9+K9)/4)/(E9*C9)</f>
        <v>0.10349147459232665</v>
      </c>
      <c r="N9" s="12">
        <f>(G9-L9)/(C9*E9)</f>
        <v>0.24604480727373107</v>
      </c>
      <c r="O9" s="9">
        <f>(F9-$F$2)/$F$2*100</f>
        <v>1.1007573650300224</v>
      </c>
      <c r="P9" s="9">
        <f t="shared" si="0"/>
        <v>2.225092442285967</v>
      </c>
      <c r="Q9" s="9">
        <f t="shared" si="1"/>
        <v>2.2213198191482251</v>
      </c>
      <c r="R9" s="8">
        <v>110</v>
      </c>
      <c r="S9" s="8">
        <v>55</v>
      </c>
      <c r="T9" s="8">
        <v>3</v>
      </c>
      <c r="U9" s="8">
        <v>6</v>
      </c>
      <c r="V9" s="8">
        <v>260</v>
      </c>
      <c r="W9" s="8">
        <v>150</v>
      </c>
      <c r="X9" s="8">
        <v>40</v>
      </c>
    </row>
    <row r="10" spans="2:24" x14ac:dyDescent="0.3">
      <c r="B10" s="8">
        <f t="shared" si="2"/>
        <v>24358</v>
      </c>
      <c r="C10" s="8">
        <v>149.69999999999999</v>
      </c>
      <c r="D10" s="9">
        <v>14.79</v>
      </c>
      <c r="E10" s="10">
        <v>1.4887999999999999</v>
      </c>
      <c r="F10" s="10">
        <f>E10-[1]Calibration!$C$16*(G10-$G$2)+[1]Calibration!$C$17*(150-C10)</f>
        <v>1.4880409234944978</v>
      </c>
      <c r="G10" s="11">
        <v>94</v>
      </c>
      <c r="H10" s="11">
        <v>71</v>
      </c>
      <c r="I10" s="11">
        <v>71.7</v>
      </c>
      <c r="J10" s="11">
        <v>73.7</v>
      </c>
      <c r="K10" s="11">
        <v>68.400000000000006</v>
      </c>
      <c r="L10" s="11">
        <f>'[1]Rth Module 21L'!M13</f>
        <v>39.6</v>
      </c>
      <c r="M10" s="12">
        <f>(G10-(H10+I10+J10+K10)/4)/(E10*C10)</f>
        <v>0.10230024799733811</v>
      </c>
      <c r="N10" s="12">
        <f>(G10-L10)/(C10*E10)</f>
        <v>0.24408480223926274</v>
      </c>
      <c r="O10" s="9">
        <f>(F10-$F$2)/$F$2*100</f>
        <v>1.1848724272344135</v>
      </c>
      <c r="P10" s="9">
        <f t="shared" si="0"/>
        <v>1.0484423919112733</v>
      </c>
      <c r="Q10" s="9">
        <f t="shared" si="1"/>
        <v>1.407019758539229</v>
      </c>
      <c r="R10" s="8">
        <v>110</v>
      </c>
      <c r="S10" s="8">
        <v>55</v>
      </c>
      <c r="T10" s="8">
        <v>3</v>
      </c>
      <c r="U10" s="8">
        <v>6</v>
      </c>
      <c r="V10" s="8">
        <v>260</v>
      </c>
      <c r="W10" s="8">
        <v>150</v>
      </c>
      <c r="X10" s="8">
        <v>40</v>
      </c>
    </row>
    <row r="11" spans="2:24" x14ac:dyDescent="0.3">
      <c r="B11" s="3">
        <f t="shared" si="2"/>
        <v>26858</v>
      </c>
      <c r="C11" s="3">
        <v>149.69999999999999</v>
      </c>
      <c r="D11" s="4">
        <v>14.79</v>
      </c>
      <c r="E11" s="5">
        <v>1.4897</v>
      </c>
      <c r="F11" s="5">
        <f>E11-[1]Calibration!$C$16*(G11-$G$2)+[1]Calibration!$C$17*(150-C11)</f>
        <v>1.4884669043681222</v>
      </c>
      <c r="G11" s="6">
        <v>94.4</v>
      </c>
      <c r="H11" s="6">
        <v>70.8</v>
      </c>
      <c r="I11" s="6">
        <v>71.599999999999994</v>
      </c>
      <c r="J11" s="6">
        <v>73.599999999999994</v>
      </c>
      <c r="K11" s="6">
        <v>68.2</v>
      </c>
      <c r="L11" s="6">
        <f>'[1]Rth Module 21L'!M14</f>
        <v>39.700000000000003</v>
      </c>
      <c r="M11" s="7">
        <f>(G11-(H11+I11+J11+K11)/4)/(E11*C11)</f>
        <v>0.1047047216986613</v>
      </c>
      <c r="N11" s="7">
        <f>(G11-L11)/(C11*E11)</f>
        <v>0.24528258145253837</v>
      </c>
      <c r="O11" s="4">
        <f>(F11-$F$2)/$F$2*100</f>
        <v>1.213838579759916</v>
      </c>
      <c r="P11" s="4">
        <f t="shared" si="0"/>
        <v>3.4234935481640285</v>
      </c>
      <c r="Q11" s="4">
        <f t="shared" si="1"/>
        <v>1.9046468915384629</v>
      </c>
      <c r="R11" s="8">
        <v>110</v>
      </c>
      <c r="S11" s="8">
        <v>55</v>
      </c>
      <c r="T11" s="8">
        <v>3</v>
      </c>
      <c r="U11" s="8">
        <v>6</v>
      </c>
      <c r="V11" s="8">
        <v>260</v>
      </c>
      <c r="W11" s="8">
        <v>150</v>
      </c>
      <c r="X11" s="8">
        <v>40</v>
      </c>
    </row>
    <row r="12" spans="2:24" x14ac:dyDescent="0.3">
      <c r="B12" s="8">
        <f t="shared" si="2"/>
        <v>29358</v>
      </c>
      <c r="C12" s="8">
        <v>149.69999999999999</v>
      </c>
      <c r="D12" s="9">
        <v>14.79</v>
      </c>
      <c r="E12" s="10">
        <v>1.4903999999999999</v>
      </c>
      <c r="F12" s="10">
        <f>E12-[1]Calibration!$C$16*(G12-$G$2)+[1]Calibration!$C$17*(150-C12)</f>
        <v>1.4891669043681222</v>
      </c>
      <c r="G12" s="11">
        <v>94.4</v>
      </c>
      <c r="H12" s="11">
        <v>70.900000000000006</v>
      </c>
      <c r="I12" s="11">
        <v>71.7</v>
      </c>
      <c r="J12" s="11">
        <v>73.7</v>
      </c>
      <c r="K12" s="11">
        <v>68.3</v>
      </c>
      <c r="L12" s="11">
        <f>'[1]Rth Module 21L'!M15</f>
        <v>39.5</v>
      </c>
      <c r="M12" s="12">
        <f>(G12-(H12+I12+J12+K12)/4)/(E12*C12)</f>
        <v>0.10420734114498456</v>
      </c>
      <c r="N12" s="12">
        <f>(G12-L12)/(C12*E12)</f>
        <v>0.24606378618751196</v>
      </c>
      <c r="O12" s="9">
        <f>(F12-$F$2)/$F$2*100</f>
        <v>1.2614376810888779</v>
      </c>
      <c r="P12" s="9">
        <f t="shared" si="0"/>
        <v>2.93219923354645</v>
      </c>
      <c r="Q12" s="9">
        <f t="shared" si="1"/>
        <v>2.229204763508208</v>
      </c>
      <c r="R12" s="8">
        <v>110</v>
      </c>
      <c r="S12" s="8">
        <v>55</v>
      </c>
      <c r="T12" s="8">
        <v>3</v>
      </c>
      <c r="U12" s="8">
        <v>6</v>
      </c>
      <c r="V12" s="8">
        <v>260</v>
      </c>
      <c r="W12" s="8">
        <v>150</v>
      </c>
      <c r="X12" s="8">
        <v>40</v>
      </c>
    </row>
    <row r="13" spans="2:24" x14ac:dyDescent="0.3">
      <c r="B13" s="8">
        <f t="shared" si="2"/>
        <v>31858</v>
      </c>
      <c r="C13" s="8">
        <v>149.69999999999999</v>
      </c>
      <c r="D13" s="9">
        <v>14.79</v>
      </c>
      <c r="E13" s="10">
        <v>1.4913000000000001</v>
      </c>
      <c r="F13" s="10">
        <f>E13-[1]Calibration!$C$16*(G13-$G$2)+[1]Calibration!$C$17*(150-C13)</f>
        <v>1.4900669043681223</v>
      </c>
      <c r="G13" s="11">
        <v>94.4</v>
      </c>
      <c r="H13" s="11">
        <v>71</v>
      </c>
      <c r="I13" s="11">
        <v>71.7</v>
      </c>
      <c r="J13" s="11">
        <v>73.5</v>
      </c>
      <c r="K13" s="11">
        <v>68.3</v>
      </c>
      <c r="L13" s="11">
        <f>'[1]Rth Module 21L'!M16</f>
        <v>39</v>
      </c>
      <c r="M13" s="12">
        <f>(G13-(H13+I13+J13+K13)/4)/(E13*C13)</f>
        <v>0.10425643526486132</v>
      </c>
      <c r="N13" s="12">
        <f>(G13-L13)/(C13*E13)</f>
        <v>0.24815495225234444</v>
      </c>
      <c r="O13" s="9">
        <f>(F13-$F$2)/$F$2*100</f>
        <v>1.3226365256547006</v>
      </c>
      <c r="P13" s="9">
        <f t="shared" si="0"/>
        <v>2.980692609088194</v>
      </c>
      <c r="Q13" s="9">
        <f t="shared" si="1"/>
        <v>3.0979967428096651</v>
      </c>
      <c r="R13" s="8">
        <v>110</v>
      </c>
      <c r="S13" s="8">
        <v>55</v>
      </c>
      <c r="T13" s="8">
        <v>3</v>
      </c>
      <c r="U13" s="8">
        <v>6</v>
      </c>
      <c r="V13" s="8">
        <v>260</v>
      </c>
      <c r="W13" s="8">
        <v>150</v>
      </c>
      <c r="X13" s="8">
        <v>40</v>
      </c>
    </row>
    <row r="14" spans="2:24" x14ac:dyDescent="0.3">
      <c r="B14" s="8">
        <f t="shared" si="2"/>
        <v>34358</v>
      </c>
      <c r="C14" s="8">
        <v>149.69999999999999</v>
      </c>
      <c r="D14" s="9">
        <v>14.79</v>
      </c>
      <c r="E14" s="10">
        <v>1.4931000000000001</v>
      </c>
      <c r="F14" s="10">
        <f>E14-[1]Calibration!$C$16*(G14-$G$2)+[1]Calibration!$C$17*(150-C14)</f>
        <v>1.4916298948049347</v>
      </c>
      <c r="G14" s="11">
        <v>94.6</v>
      </c>
      <c r="H14" s="11">
        <v>71.099999999999994</v>
      </c>
      <c r="I14" s="11">
        <v>71.7</v>
      </c>
      <c r="J14" s="11">
        <v>73.7</v>
      </c>
      <c r="K14" s="11">
        <v>68.5</v>
      </c>
      <c r="L14" s="11">
        <f>'[1]Rth Module 21L'!M17</f>
        <v>39.5</v>
      </c>
      <c r="M14" s="12">
        <f>(G14-(H14+I14+J14+K14)/4)/(E14*C14)</f>
        <v>0.10446629422978744</v>
      </c>
      <c r="N14" s="12">
        <f>(G14-L14)/(C14*E14)</f>
        <v>0.24651361079491602</v>
      </c>
      <c r="O14" s="9">
        <f>(F14-$F$2)/$F$2*100</f>
        <v>1.4289178687661863</v>
      </c>
      <c r="P14" s="9">
        <f t="shared" si="0"/>
        <v>3.18798361710525</v>
      </c>
      <c r="Q14" s="9">
        <f t="shared" si="1"/>
        <v>2.4160880615768288</v>
      </c>
      <c r="R14" s="8">
        <v>110</v>
      </c>
      <c r="S14" s="8">
        <v>55</v>
      </c>
      <c r="T14" s="8">
        <v>3</v>
      </c>
      <c r="U14" s="8">
        <v>6</v>
      </c>
      <c r="V14" s="8">
        <v>260</v>
      </c>
      <c r="W14" s="8">
        <v>150</v>
      </c>
      <c r="X14" s="8">
        <v>40</v>
      </c>
    </row>
    <row r="15" spans="2:24" x14ac:dyDescent="0.3">
      <c r="B15" s="8">
        <f t="shared" si="2"/>
        <v>36858</v>
      </c>
      <c r="C15" s="8">
        <v>149.69999999999999</v>
      </c>
      <c r="D15" s="9">
        <v>14.79</v>
      </c>
      <c r="E15" s="10">
        <v>1.4948999999999999</v>
      </c>
      <c r="F15" s="10">
        <f>E15-[1]Calibration!$C$16*(G15-$G$2)+[1]Calibration!$C$17*(150-C15)</f>
        <v>1.4931928852417466</v>
      </c>
      <c r="G15" s="11">
        <v>94.8</v>
      </c>
      <c r="H15" s="11">
        <v>71.599999999999994</v>
      </c>
      <c r="I15" s="11">
        <v>71.8</v>
      </c>
      <c r="J15" s="11">
        <v>73.900000000000006</v>
      </c>
      <c r="K15" s="11">
        <v>68.599999999999994</v>
      </c>
      <c r="L15" s="11">
        <f>'[1]Rth Module 21L'!M18</f>
        <v>39.9</v>
      </c>
      <c r="M15" s="12">
        <f>(G15-(H15+I15+J15+K15)/4)/(E15*C15)</f>
        <v>0.10422879339520572</v>
      </c>
      <c r="N15" s="12">
        <f>(G15-L15)/(C15*E15)</f>
        <v>0.24532307641572532</v>
      </c>
      <c r="O15" s="9">
        <f>(F15-$F$2)/$F$2*100</f>
        <v>1.5351992118776419</v>
      </c>
      <c r="P15" s="9">
        <f t="shared" si="0"/>
        <v>2.9533889814999994</v>
      </c>
      <c r="Q15" s="9">
        <f t="shared" si="1"/>
        <v>1.921470853925088</v>
      </c>
      <c r="R15" s="8">
        <v>110</v>
      </c>
      <c r="S15" s="8">
        <v>55</v>
      </c>
      <c r="T15" s="8">
        <v>3</v>
      </c>
      <c r="U15" s="8">
        <v>6</v>
      </c>
      <c r="V15" s="8">
        <v>260</v>
      </c>
      <c r="W15" s="8">
        <v>150</v>
      </c>
      <c r="X15" s="8">
        <v>40</v>
      </c>
    </row>
    <row r="16" spans="2:24" x14ac:dyDescent="0.3">
      <c r="B16" s="8">
        <f t="shared" si="2"/>
        <v>39358</v>
      </c>
      <c r="C16" s="8">
        <v>149.69999999999999</v>
      </c>
      <c r="D16" s="9">
        <v>14.79</v>
      </c>
      <c r="E16" s="10">
        <v>1.4950000000000001</v>
      </c>
      <c r="F16" s="10">
        <f>E16-[1]Calibration!$C$16*(G16-$G$2)+[1]Calibration!$C$17*(150-C16)</f>
        <v>1.4936483995865286</v>
      </c>
      <c r="G16" s="11">
        <v>94.5</v>
      </c>
      <c r="H16" s="11">
        <v>71.099999999999994</v>
      </c>
      <c r="I16" s="11">
        <v>71.599999999999994</v>
      </c>
      <c r="J16" s="11">
        <v>73.599999999999994</v>
      </c>
      <c r="K16" s="11">
        <v>68.3</v>
      </c>
      <c r="L16" s="11">
        <f>'[1]Rth Module 21L'!M19</f>
        <v>39.6</v>
      </c>
      <c r="M16" s="12">
        <f>(G16-(H16+I16+J16+K16)/4)/(E16*C16)</f>
        <v>0.10433352770200383</v>
      </c>
      <c r="N16" s="12">
        <f>(G16-L16)/(C16*E16)</f>
        <v>0.24530666684539645</v>
      </c>
      <c r="O16" s="9">
        <f>(F16-$F$2)/$F$2*100</f>
        <v>1.5661736025263204</v>
      </c>
      <c r="P16" s="9">
        <f t="shared" si="0"/>
        <v>3.0568416981270499</v>
      </c>
      <c r="Q16" s="9">
        <f t="shared" si="1"/>
        <v>1.914653364235841</v>
      </c>
      <c r="R16" s="8">
        <v>110</v>
      </c>
      <c r="S16" s="8">
        <v>55</v>
      </c>
      <c r="T16" s="8">
        <v>3</v>
      </c>
      <c r="U16" s="8">
        <v>6</v>
      </c>
      <c r="V16" s="8">
        <v>260</v>
      </c>
      <c r="W16" s="8">
        <v>150</v>
      </c>
      <c r="X16" s="8">
        <v>40</v>
      </c>
    </row>
    <row r="17" spans="2:24" x14ac:dyDescent="0.3">
      <c r="B17" s="8">
        <f t="shared" si="2"/>
        <v>41858</v>
      </c>
      <c r="C17" s="8">
        <v>149.5</v>
      </c>
      <c r="D17" s="9">
        <v>14.79</v>
      </c>
      <c r="E17" s="10">
        <v>1.4957</v>
      </c>
      <c r="F17" s="10">
        <f>E17-[1]Calibration!$C$16*(G17-$G$2)+[1]Calibration!$C$17*(150-C17)</f>
        <v>1.4952249043681223</v>
      </c>
      <c r="G17" s="11">
        <v>94.4</v>
      </c>
      <c r="H17" s="11">
        <v>71.8</v>
      </c>
      <c r="I17" s="11">
        <v>71.7</v>
      </c>
      <c r="J17" s="11">
        <v>73.7</v>
      </c>
      <c r="K17" s="11">
        <v>68.400000000000006</v>
      </c>
      <c r="L17" s="11">
        <f>'[1]Rth Module 21L'!M20</f>
        <v>39.700000000000003</v>
      </c>
      <c r="M17" s="12">
        <f>(G17-(H17+I17+J17+K17)/4)/(E17*C17)</f>
        <v>0.1028589649302359</v>
      </c>
      <c r="N17" s="12">
        <f>(G17-L17)/(C17*E17)</f>
        <v>0.24462545137756103</v>
      </c>
      <c r="O17" s="9">
        <f>(F17-$F$2)/$F$2*100</f>
        <v>1.6733739037330022</v>
      </c>
      <c r="P17" s="9">
        <f t="shared" si="0"/>
        <v>1.6003225379767696</v>
      </c>
      <c r="Q17" s="9">
        <f t="shared" si="1"/>
        <v>1.6316368479560039</v>
      </c>
      <c r="R17" s="8">
        <v>110</v>
      </c>
      <c r="S17" s="8">
        <v>55</v>
      </c>
      <c r="T17" s="8">
        <v>3</v>
      </c>
      <c r="U17" s="8">
        <v>6</v>
      </c>
      <c r="V17" s="8">
        <v>260</v>
      </c>
      <c r="W17" s="8">
        <v>150</v>
      </c>
      <c r="X17" s="8">
        <v>40</v>
      </c>
    </row>
    <row r="18" spans="2:24" x14ac:dyDescent="0.3">
      <c r="B18" s="8">
        <f t="shared" si="2"/>
        <v>44358</v>
      </c>
      <c r="C18" s="8">
        <v>149.6</v>
      </c>
      <c r="D18" s="9">
        <v>14.79</v>
      </c>
      <c r="E18" s="10">
        <v>1.4973000000000001</v>
      </c>
      <c r="F18" s="10">
        <f>E18-[1]Calibration!$C$16*(G18-$G$2)+[1]Calibration!$C$17*(150-C18)</f>
        <v>1.4963273995865287</v>
      </c>
      <c r="G18" s="11">
        <v>94.5</v>
      </c>
      <c r="H18" s="11">
        <v>72.2</v>
      </c>
      <c r="I18" s="11">
        <v>71.599999999999994</v>
      </c>
      <c r="J18" s="11">
        <v>73.599999999999994</v>
      </c>
      <c r="K18" s="11">
        <v>68.5</v>
      </c>
      <c r="L18" s="11">
        <f>'[1]Rth Module 21L'!M21</f>
        <v>39.6</v>
      </c>
      <c r="M18" s="12">
        <f>(G18-(H18+I18+J18+K18)/4)/(E18*C18)</f>
        <v>0.10279197743103363</v>
      </c>
      <c r="N18" s="12">
        <f>(G18-L18)/(C18*E18)</f>
        <v>0.2450935748518456</v>
      </c>
      <c r="O18" s="9">
        <f>(F18-$F$2)/$F$2*100</f>
        <v>1.7483421631839018</v>
      </c>
      <c r="P18" s="9">
        <f t="shared" si="0"/>
        <v>1.5341547369535049</v>
      </c>
      <c r="Q18" s="9">
        <f t="shared" si="1"/>
        <v>1.8261225593592001</v>
      </c>
      <c r="R18" s="8">
        <v>110</v>
      </c>
      <c r="S18" s="8">
        <v>55</v>
      </c>
      <c r="T18" s="8">
        <v>3</v>
      </c>
      <c r="U18" s="8">
        <v>6</v>
      </c>
      <c r="V18" s="8">
        <v>260</v>
      </c>
      <c r="W18" s="8">
        <v>150</v>
      </c>
      <c r="X18" s="8">
        <v>40</v>
      </c>
    </row>
    <row r="19" spans="2:24" x14ac:dyDescent="0.3">
      <c r="B19" s="8">
        <f t="shared" si="2"/>
        <v>46858</v>
      </c>
      <c r="C19" s="8">
        <v>149.6</v>
      </c>
      <c r="D19" s="9">
        <v>14.79</v>
      </c>
      <c r="E19" s="10">
        <v>1.5019</v>
      </c>
      <c r="F19" s="10">
        <f>E19-[1]Calibration!$C$16*(G19-$G$2)+[1]Calibration!$C$17*(150-C19)</f>
        <v>1.500453380460153</v>
      </c>
      <c r="G19" s="11">
        <v>94.9</v>
      </c>
      <c r="H19" s="11">
        <v>72.2</v>
      </c>
      <c r="I19" s="11">
        <v>71.7</v>
      </c>
      <c r="J19" s="11">
        <v>73.599999999999994</v>
      </c>
      <c r="K19" s="11">
        <v>68.599999999999994</v>
      </c>
      <c r="L19" s="11">
        <f>'[1]Rth Module 21L'!M22</f>
        <v>39.5</v>
      </c>
      <c r="M19" s="12">
        <f>(G19-(H19+I19+J19+K19)/4)/(E19*C19)</f>
        <v>0.10403488914042214</v>
      </c>
      <c r="N19" s="12">
        <f>(G19-L19)/(C19*E19)</f>
        <v>0.24656825062585613</v>
      </c>
      <c r="O19" s="9">
        <f>(F19-$F$2)/$F$2*100</f>
        <v>2.0289035655910741</v>
      </c>
      <c r="P19" s="9">
        <f t="shared" si="0"/>
        <v>2.7618574524703274</v>
      </c>
      <c r="Q19" s="9">
        <f t="shared" si="1"/>
        <v>2.438788624516083</v>
      </c>
      <c r="R19" s="8">
        <v>110</v>
      </c>
      <c r="S19" s="8">
        <v>55</v>
      </c>
      <c r="T19" s="8">
        <v>3</v>
      </c>
      <c r="U19" s="8">
        <v>6</v>
      </c>
      <c r="V19" s="8">
        <v>260</v>
      </c>
      <c r="W19" s="8">
        <v>150</v>
      </c>
      <c r="X19" s="8">
        <v>40</v>
      </c>
    </row>
    <row r="20" spans="2:24" x14ac:dyDescent="0.3">
      <c r="B20" s="8">
        <f t="shared" si="2"/>
        <v>49358</v>
      </c>
      <c r="C20" s="8">
        <v>149.6</v>
      </c>
      <c r="D20" s="9">
        <v>14.79</v>
      </c>
      <c r="E20" s="10">
        <v>1.5044999999999999</v>
      </c>
      <c r="F20" s="10">
        <f>E20-[1]Calibration!$C$16*(G20-$G$2)+[1]Calibration!$C$17*(150-C20)</f>
        <v>1.5032903900233408</v>
      </c>
      <c r="G20" s="11">
        <v>94.7</v>
      </c>
      <c r="H20" s="11">
        <v>72.400000000000006</v>
      </c>
      <c r="I20" s="11">
        <v>71.7</v>
      </c>
      <c r="J20" s="11">
        <v>73.599999999999994</v>
      </c>
      <c r="K20" s="11">
        <v>68.599999999999994</v>
      </c>
      <c r="L20" s="11">
        <f>'[1]Rth Module 21L'!M23</f>
        <v>39.5</v>
      </c>
      <c r="M20" s="12">
        <f>(G20-(H20+I20+J20+K20)/4)/(E20*C20)</f>
        <v>0.10274435161538557</v>
      </c>
      <c r="N20" s="12">
        <f>(G20-L20)/(C20*E20)</f>
        <v>0.24525354418029338</v>
      </c>
      <c r="O20" s="9">
        <f>(F20-$F$2)/$F$2*100</f>
        <v>2.2218165736902495</v>
      </c>
      <c r="P20" s="9">
        <f t="shared" si="0"/>
        <v>1.4871116986120352</v>
      </c>
      <c r="Q20" s="9">
        <f t="shared" si="1"/>
        <v>1.8925831202046173</v>
      </c>
      <c r="R20" s="8">
        <v>110</v>
      </c>
      <c r="S20" s="8">
        <v>55</v>
      </c>
      <c r="T20" s="8">
        <v>3</v>
      </c>
      <c r="U20" s="8">
        <v>6</v>
      </c>
      <c r="V20" s="8">
        <v>260</v>
      </c>
      <c r="W20" s="8">
        <v>150</v>
      </c>
      <c r="X20" s="8">
        <v>40</v>
      </c>
    </row>
    <row r="21" spans="2:24" x14ac:dyDescent="0.3">
      <c r="B21" s="8">
        <f t="shared" si="2"/>
        <v>51858</v>
      </c>
      <c r="C21" s="8">
        <v>149.69999999999999</v>
      </c>
      <c r="D21" s="9">
        <v>14.79</v>
      </c>
      <c r="E21" s="10">
        <v>1.5064</v>
      </c>
      <c r="F21" s="10">
        <f>E21-[1]Calibration!$C$16*(G21-$G$2)+[1]Calibration!$C$17*(150-C21)</f>
        <v>1.5042188661153713</v>
      </c>
      <c r="G21" s="11">
        <v>95.2</v>
      </c>
      <c r="H21" s="11">
        <v>72.3</v>
      </c>
      <c r="I21" s="11">
        <v>72.099999999999994</v>
      </c>
      <c r="J21" s="11">
        <v>73.900000000000006</v>
      </c>
      <c r="K21" s="11">
        <v>69</v>
      </c>
      <c r="L21" s="11">
        <f>'[1]Rth Module 21L'!M24</f>
        <v>39.5</v>
      </c>
      <c r="M21" s="12">
        <f>(G21-(H21+I21+J21+K21)/4)/(E21*C21)</f>
        <v>0.10365482247908818</v>
      </c>
      <c r="N21" s="12">
        <f>(G21-L21)/(C21*E21)</f>
        <v>0.24699780158653298</v>
      </c>
      <c r="O21" s="9">
        <f>(F21-$F$2)/$F$2*100</f>
        <v>2.284951755956083</v>
      </c>
      <c r="P21" s="9">
        <f t="shared" si="0"/>
        <v>2.3864415088658717</v>
      </c>
      <c r="Q21" s="9">
        <f t="shared" si="1"/>
        <v>2.6172490708733998</v>
      </c>
      <c r="R21" s="8">
        <v>110</v>
      </c>
      <c r="S21" s="8">
        <v>55</v>
      </c>
      <c r="T21" s="8">
        <v>3</v>
      </c>
      <c r="U21" s="8">
        <v>6</v>
      </c>
      <c r="V21" s="8">
        <v>260</v>
      </c>
      <c r="W21" s="8">
        <v>150</v>
      </c>
      <c r="X21" s="8">
        <v>40</v>
      </c>
    </row>
    <row r="22" spans="2:24" x14ac:dyDescent="0.3">
      <c r="B22" s="8">
        <f t="shared" si="2"/>
        <v>54358</v>
      </c>
      <c r="C22" s="8">
        <v>149.6</v>
      </c>
      <c r="D22" s="9">
        <v>14.79</v>
      </c>
      <c r="E22" s="10">
        <v>1.5116000000000001</v>
      </c>
      <c r="F22" s="10">
        <f>E22-[1]Calibration!$C$16*(G22-$G$2)+[1]Calibration!$C$17*(150-C22)</f>
        <v>1.5096793613337776</v>
      </c>
      <c r="G22" s="11">
        <v>95.3</v>
      </c>
      <c r="H22" s="11">
        <v>71.900000000000006</v>
      </c>
      <c r="I22" s="11">
        <v>72.099999999999994</v>
      </c>
      <c r="J22" s="11">
        <v>74</v>
      </c>
      <c r="K22" s="11">
        <v>69.099999999999994</v>
      </c>
      <c r="L22" s="11">
        <f>'[1]Rth Module 21L'!M25</f>
        <v>39.4</v>
      </c>
      <c r="M22" s="12">
        <f>(G22-(H22+I22+J22+K22)/4)/(E22*C22)</f>
        <v>0.10403061246149206</v>
      </c>
      <c r="N22" s="12">
        <f>(G22-L22)/(C22*E22)</f>
        <v>0.24719707700732871</v>
      </c>
      <c r="O22" s="9">
        <f>(F22-$F$2)/$F$2*100</f>
        <v>2.6562584205378839</v>
      </c>
      <c r="P22" s="9">
        <f t="shared" si="0"/>
        <v>2.7576331054823733</v>
      </c>
      <c r="Q22" s="9">
        <f t="shared" si="1"/>
        <v>2.7000396680291177</v>
      </c>
      <c r="R22" s="8">
        <v>110</v>
      </c>
      <c r="S22" s="8">
        <v>55</v>
      </c>
      <c r="T22" s="8">
        <v>3</v>
      </c>
      <c r="U22" s="8">
        <v>6</v>
      </c>
      <c r="V22" s="8">
        <v>260</v>
      </c>
      <c r="W22" s="8">
        <v>150</v>
      </c>
      <c r="X22" s="8">
        <v>40</v>
      </c>
    </row>
    <row r="23" spans="2:24" x14ac:dyDescent="0.3">
      <c r="B23" s="8">
        <f t="shared" si="2"/>
        <v>56858</v>
      </c>
      <c r="C23" s="8">
        <v>149.6</v>
      </c>
      <c r="D23" s="9">
        <v>14.8</v>
      </c>
      <c r="E23" s="10">
        <v>1.514</v>
      </c>
      <c r="F23" s="10">
        <f>E23-[1]Calibration!$C$16*(G23-$G$2)+[1]Calibration!$C$17*(150-C23)</f>
        <v>1.5118423517705897</v>
      </c>
      <c r="G23" s="11">
        <v>95.5</v>
      </c>
      <c r="H23" s="11">
        <v>71.599999999999994</v>
      </c>
      <c r="I23" s="11">
        <v>72.099999999999994</v>
      </c>
      <c r="J23" s="11">
        <v>73.8</v>
      </c>
      <c r="K23" s="11">
        <v>69</v>
      </c>
      <c r="L23" s="11">
        <f>'[1]Rth Module 21L'!M26</f>
        <v>39.4</v>
      </c>
      <c r="M23" s="12">
        <f>(G23-(H23+I23+J23+K23)/4)/(E23*C23)</f>
        <v>0.10541099470891996</v>
      </c>
      <c r="N23" s="12">
        <f>(G23-L23)/(C23*E23)</f>
        <v>0.24768824306472922</v>
      </c>
      <c r="O23" s="9">
        <f>(F23-$F$2)/$F$2*100</f>
        <v>2.8033389933598931</v>
      </c>
      <c r="P23" s="9">
        <f t="shared" si="0"/>
        <v>4.1211241892152719</v>
      </c>
      <c r="Q23" s="9">
        <f t="shared" si="1"/>
        <v>2.9040986083260818</v>
      </c>
      <c r="R23" s="8">
        <v>110</v>
      </c>
      <c r="S23" s="8">
        <v>55</v>
      </c>
      <c r="T23" s="8">
        <v>3</v>
      </c>
      <c r="U23" s="8">
        <v>6</v>
      </c>
      <c r="V23" s="8">
        <v>260</v>
      </c>
      <c r="W23" s="8">
        <v>150</v>
      </c>
      <c r="X23" s="8">
        <v>40</v>
      </c>
    </row>
    <row r="24" spans="2:24" x14ac:dyDescent="0.3">
      <c r="B24" s="8">
        <f>B23+40+50</f>
        <v>56948</v>
      </c>
      <c r="C24" s="8">
        <v>149.5</v>
      </c>
      <c r="D24" s="9">
        <v>14.8</v>
      </c>
      <c r="E24" s="8">
        <v>1.5274000000000001</v>
      </c>
      <c r="F24" s="10">
        <f>E24-[1]Calibration!$C$16*(G24-$G$2)+[1]Calibration!$C$17*(150-C24)</f>
        <v>1.5250288278626203</v>
      </c>
      <c r="G24" s="11">
        <v>96</v>
      </c>
      <c r="H24" s="11">
        <v>72</v>
      </c>
      <c r="I24" s="11">
        <v>72</v>
      </c>
      <c r="J24" s="11">
        <v>73.5</v>
      </c>
      <c r="K24" s="11">
        <v>69.2</v>
      </c>
      <c r="L24" s="11">
        <f>'[1]Rth Module 21L'!M27</f>
        <v>39.299999999999997</v>
      </c>
      <c r="M24" s="12">
        <f>(G24-(H24+I24+J24+K24)/4)/(E24*C24)</f>
        <v>0.10652679723735398</v>
      </c>
      <c r="N24" s="12">
        <f>(G24-L24)/(C24*E24)</f>
        <v>0.24830706694174592</v>
      </c>
      <c r="O24" s="9">
        <f>(F24-$F$2)/$F$2*100</f>
        <v>3.700002438612128</v>
      </c>
      <c r="P24" s="9">
        <f t="shared" si="0"/>
        <v>5.2232731059818045</v>
      </c>
      <c r="Q24" s="9">
        <f t="shared" si="1"/>
        <v>3.1611940298680383</v>
      </c>
      <c r="R24" s="8">
        <v>110</v>
      </c>
      <c r="S24" s="8">
        <v>55</v>
      </c>
      <c r="T24" s="8">
        <v>3</v>
      </c>
      <c r="U24" s="8">
        <v>6</v>
      </c>
      <c r="V24" s="8">
        <v>260</v>
      </c>
      <c r="W24" s="8">
        <v>150</v>
      </c>
      <c r="X24" s="8">
        <v>40</v>
      </c>
    </row>
    <row r="25" spans="2:24" x14ac:dyDescent="0.3">
      <c r="B25" s="8">
        <f>B24+250</f>
        <v>57198</v>
      </c>
      <c r="C25" s="8">
        <v>149.6</v>
      </c>
      <c r="D25" s="9">
        <v>14.8</v>
      </c>
      <c r="E25" s="8">
        <v>1.5284</v>
      </c>
      <c r="F25" s="10">
        <f>E25-[1]Calibration!$C$16*(G25-$G$2)+[1]Calibration!$C$17*(150-C25)</f>
        <v>1.5256498278626203</v>
      </c>
      <c r="G25" s="11">
        <v>96</v>
      </c>
      <c r="H25" s="11">
        <v>72</v>
      </c>
      <c r="I25" s="11">
        <v>72.099999999999994</v>
      </c>
      <c r="J25" s="11">
        <v>73.5</v>
      </c>
      <c r="K25" s="11">
        <v>69.3</v>
      </c>
      <c r="L25" s="11">
        <f>'[1]Rth Module 21L'!M28</f>
        <v>39.299999999999997</v>
      </c>
      <c r="M25" s="12">
        <f>(G25-(H25+I25+J25+K25)/4)/(E25*C25)</f>
        <v>0.10616726169899811</v>
      </c>
      <c r="N25" s="12">
        <f>(G25-L25)/(C25*E25)</f>
        <v>0.24797873278406554</v>
      </c>
      <c r="O25" s="9">
        <f>(F25-$F$2)/$F$2*100</f>
        <v>3.7422296413625391</v>
      </c>
      <c r="P25" s="9">
        <f t="shared" si="0"/>
        <v>4.8681370545389662</v>
      </c>
      <c r="Q25" s="9">
        <f t="shared" si="1"/>
        <v>3.0247849289742423</v>
      </c>
      <c r="R25" s="8">
        <v>110</v>
      </c>
      <c r="S25" s="8">
        <v>55</v>
      </c>
      <c r="T25" s="8">
        <v>3</v>
      </c>
      <c r="U25" s="8">
        <v>6</v>
      </c>
      <c r="V25" s="8">
        <v>260</v>
      </c>
      <c r="W25" s="8">
        <v>150</v>
      </c>
      <c r="X25" s="8">
        <v>40</v>
      </c>
    </row>
    <row r="26" spans="2:24" x14ac:dyDescent="0.3">
      <c r="B26" s="8">
        <f>B25+2000</f>
        <v>59198</v>
      </c>
      <c r="C26" s="8">
        <v>149.69999999999999</v>
      </c>
      <c r="D26" s="9">
        <v>14.8</v>
      </c>
      <c r="E26" s="8">
        <v>1.5351999999999999</v>
      </c>
      <c r="F26" s="10">
        <f>E26-[1]Calibration!$C$16*(G26-$G$2)+[1]Calibration!$C$17*(150-C26)</f>
        <v>1.5312412943914628</v>
      </c>
      <c r="G26" s="11">
        <v>96.7</v>
      </c>
      <c r="H26" s="11">
        <v>72.2</v>
      </c>
      <c r="I26" s="11">
        <v>72.7</v>
      </c>
      <c r="J26" s="11">
        <v>74.2</v>
      </c>
      <c r="K26" s="11">
        <v>70.2</v>
      </c>
      <c r="L26" s="11">
        <f>'[1]Rth Module 21L'!M29</f>
        <v>39.5</v>
      </c>
      <c r="M26" s="12">
        <f>(G26-(H26+I26+J26+K26)/4)/(E26*C26)</f>
        <v>0.10606152377710086</v>
      </c>
      <c r="N26" s="12">
        <f>(G26-L26)/(C26*E26)</f>
        <v>0.2488910424635967</v>
      </c>
      <c r="O26" s="9">
        <f>(F26-$F$2)/$F$2*100</f>
        <v>4.1224421869109742</v>
      </c>
      <c r="P26" s="9">
        <f t="shared" si="0"/>
        <v>4.7636930036335139</v>
      </c>
      <c r="Q26" s="9">
        <f t="shared" si="1"/>
        <v>3.4038114183311472</v>
      </c>
      <c r="R26" s="8">
        <v>110</v>
      </c>
      <c r="S26" s="8">
        <v>55</v>
      </c>
      <c r="T26" s="8">
        <v>3</v>
      </c>
      <c r="U26" s="8">
        <v>6</v>
      </c>
      <c r="V26" s="8">
        <v>260</v>
      </c>
      <c r="W26" s="8">
        <v>150</v>
      </c>
      <c r="X26" s="8">
        <v>40</v>
      </c>
    </row>
    <row r="27" spans="2:24" x14ac:dyDescent="0.3">
      <c r="B27" s="3">
        <f>B26+1000</f>
        <v>60198</v>
      </c>
      <c r="C27" s="3">
        <v>149.6</v>
      </c>
      <c r="D27" s="4">
        <v>14.8</v>
      </c>
      <c r="E27" s="3">
        <v>1.5354000000000001</v>
      </c>
      <c r="F27" s="5">
        <f>E27-[1]Calibration!$C$16*(G27-$G$2)+[1]Calibration!$C$17*(150-C27)</f>
        <v>1.532057303954651</v>
      </c>
      <c r="G27" s="6">
        <v>96.5</v>
      </c>
      <c r="H27" s="6">
        <v>72</v>
      </c>
      <c r="I27" s="6">
        <v>72.5</v>
      </c>
      <c r="J27" s="6">
        <v>73.900000000000006</v>
      </c>
      <c r="K27" s="6">
        <v>70</v>
      </c>
      <c r="L27" s="6">
        <f>'[1]Rth Module 21L'!M30</f>
        <v>39.6</v>
      </c>
      <c r="M27" s="7">
        <f>(G27-(H27+I27+J27+K27)/4)/(E27*C27)</f>
        <v>0.10622743537714921</v>
      </c>
      <c r="N27" s="7">
        <f>(G27-L27)/(C27*E27)</f>
        <v>0.24771889643277822</v>
      </c>
      <c r="O27" s="4">
        <f>(F27-$F$2)/$F$2*100</f>
        <v>4.1779297896018299</v>
      </c>
      <c r="P27" s="4">
        <f t="shared" si="0"/>
        <v>4.9275744124065559</v>
      </c>
      <c r="Q27" s="4">
        <f t="shared" si="1"/>
        <v>2.916833799828761</v>
      </c>
      <c r="R27" s="8">
        <v>110</v>
      </c>
      <c r="S27" s="8">
        <v>55</v>
      </c>
      <c r="T27" s="8">
        <v>3</v>
      </c>
      <c r="U27" s="8">
        <v>6</v>
      </c>
      <c r="V27" s="8">
        <v>260</v>
      </c>
      <c r="W27" s="8">
        <v>150</v>
      </c>
      <c r="X27" s="8">
        <v>40</v>
      </c>
    </row>
    <row r="28" spans="2:24" x14ac:dyDescent="0.3">
      <c r="H28" s="13"/>
      <c r="I28" s="13"/>
      <c r="J28" s="13"/>
      <c r="K28" s="13"/>
      <c r="L28" s="13"/>
      <c r="M28" s="14"/>
      <c r="N28" s="13"/>
      <c r="O28" s="15"/>
      <c r="P28" s="13"/>
      <c r="Q28" s="13"/>
    </row>
    <row r="29" spans="2:24" x14ac:dyDescent="0.3">
      <c r="H29" s="13"/>
      <c r="I29" s="13"/>
      <c r="J29" s="13"/>
      <c r="K29" s="13"/>
      <c r="L29" s="13"/>
      <c r="M29" s="14"/>
      <c r="N29" s="13"/>
      <c r="O29" s="15"/>
      <c r="P29" s="13"/>
      <c r="Q29" s="13"/>
    </row>
    <row r="30" spans="2:24" x14ac:dyDescent="0.3">
      <c r="H30" s="13"/>
      <c r="I30" s="13"/>
      <c r="J30" s="13"/>
      <c r="K30" s="13"/>
      <c r="L30" s="13"/>
      <c r="M30" s="14"/>
      <c r="N30" s="13"/>
      <c r="O30" s="15"/>
      <c r="P30" s="13"/>
      <c r="Q30" s="13"/>
    </row>
    <row r="31" spans="2:24" x14ac:dyDescent="0.3">
      <c r="H31" s="13"/>
      <c r="I31" s="13"/>
      <c r="J31" s="13"/>
      <c r="K31" s="13"/>
      <c r="L31" s="13"/>
      <c r="M31" s="14"/>
      <c r="N31" s="13"/>
      <c r="O31" s="15"/>
      <c r="P31" s="13"/>
      <c r="Q31" s="13"/>
    </row>
    <row r="32" spans="2:24" x14ac:dyDescent="0.3">
      <c r="H32" s="13"/>
      <c r="I32" s="13"/>
      <c r="J32" s="13"/>
      <c r="K32" s="13"/>
      <c r="L32" s="13"/>
      <c r="M32" s="14"/>
      <c r="N32" s="13"/>
      <c r="O32" s="15"/>
      <c r="P32" s="13"/>
      <c r="Q32" s="13"/>
    </row>
    <row r="33" spans="8:17" x14ac:dyDescent="0.3">
      <c r="H33" s="13"/>
      <c r="I33" s="13"/>
      <c r="J33" s="13"/>
      <c r="K33" s="13"/>
      <c r="L33" s="13"/>
      <c r="M33" s="14"/>
      <c r="N33" s="13"/>
      <c r="O33" s="15"/>
      <c r="P33" s="13"/>
      <c r="Q33" s="13"/>
    </row>
    <row r="34" spans="8:17" x14ac:dyDescent="0.3">
      <c r="H34" s="13"/>
      <c r="I34" s="13"/>
      <c r="J34" s="13"/>
      <c r="K34" s="13"/>
      <c r="L34" s="13"/>
      <c r="M34" s="14"/>
      <c r="N34" s="13"/>
      <c r="O34" s="15"/>
      <c r="P34" s="13"/>
      <c r="Q34" s="13"/>
    </row>
    <row r="35" spans="8:17" x14ac:dyDescent="0.3">
      <c r="H35" s="13"/>
      <c r="I35" s="13"/>
      <c r="J35" s="13"/>
      <c r="K35" s="13"/>
      <c r="L35" s="13"/>
      <c r="M35" s="14"/>
      <c r="N35" s="13"/>
      <c r="O35" s="15"/>
      <c r="P35" s="13"/>
      <c r="Q35" s="13"/>
    </row>
    <row r="36" spans="8:17" x14ac:dyDescent="0.3">
      <c r="H36" s="13"/>
      <c r="I36" s="13"/>
      <c r="J36" s="13"/>
      <c r="K36" s="13"/>
      <c r="L36" s="13"/>
      <c r="M36" s="14"/>
      <c r="N36" s="13"/>
      <c r="O36" s="15"/>
      <c r="P36" s="13"/>
      <c r="Q36" s="13"/>
    </row>
    <row r="37" spans="8:17" x14ac:dyDescent="0.3">
      <c r="H37" s="13"/>
      <c r="I37" s="13"/>
      <c r="J37" s="13"/>
      <c r="K37" s="13"/>
      <c r="L37" s="13"/>
      <c r="M37" s="14"/>
      <c r="N37" s="13"/>
      <c r="O37" s="15"/>
      <c r="P37" s="13"/>
      <c r="Q37" s="13"/>
    </row>
    <row r="38" spans="8:17" x14ac:dyDescent="0.3">
      <c r="H38" s="13"/>
      <c r="I38" s="13"/>
      <c r="J38" s="13"/>
      <c r="K38" s="13"/>
      <c r="L38" s="13"/>
      <c r="M38" s="14"/>
      <c r="N38" s="13"/>
      <c r="O38" s="15"/>
      <c r="P38" s="13"/>
      <c r="Q38" s="13"/>
    </row>
    <row r="39" spans="8:17" x14ac:dyDescent="0.3">
      <c r="H39" s="13"/>
      <c r="I39" s="13"/>
      <c r="J39" s="13"/>
      <c r="K39" s="13"/>
      <c r="L39" s="13"/>
      <c r="M39" s="14"/>
      <c r="N39" s="13"/>
      <c r="O39" s="15"/>
      <c r="P39" s="13"/>
      <c r="Q39" s="13"/>
    </row>
    <row r="40" spans="8:17" x14ac:dyDescent="0.3">
      <c r="H40" s="13"/>
      <c r="I40" s="13"/>
      <c r="J40" s="13"/>
      <c r="K40" s="13"/>
      <c r="L40" s="13"/>
      <c r="M40" s="14"/>
      <c r="N40" s="13"/>
      <c r="O40" s="15"/>
      <c r="P40" s="13"/>
      <c r="Q40" s="13"/>
    </row>
    <row r="41" spans="8:17" x14ac:dyDescent="0.3">
      <c r="H41" s="13"/>
      <c r="I41" s="13"/>
      <c r="J41" s="13"/>
      <c r="K41" s="13"/>
      <c r="L41" s="13"/>
      <c r="M41" s="14"/>
      <c r="N41" s="13"/>
      <c r="O41" s="15"/>
      <c r="P41" s="13"/>
      <c r="Q41" s="13"/>
    </row>
    <row r="42" spans="8:17" x14ac:dyDescent="0.3">
      <c r="H42" s="13"/>
      <c r="I42" s="13"/>
      <c r="J42" s="13"/>
      <c r="K42" s="13"/>
      <c r="L42" s="13"/>
      <c r="M42" s="14"/>
      <c r="N42" s="13"/>
      <c r="O42" s="15"/>
      <c r="P42" s="13"/>
      <c r="Q42" s="13"/>
    </row>
    <row r="43" spans="8:17" x14ac:dyDescent="0.3">
      <c r="H43" s="13"/>
      <c r="I43" s="13"/>
      <c r="J43" s="13"/>
      <c r="K43" s="13"/>
      <c r="L43" s="13"/>
      <c r="M43" s="14"/>
      <c r="N43" s="13"/>
      <c r="O43" s="15"/>
      <c r="P43" s="13"/>
      <c r="Q43" s="13"/>
    </row>
    <row r="44" spans="8:17" x14ac:dyDescent="0.3">
      <c r="H44" s="13"/>
      <c r="I44" s="13"/>
      <c r="J44" s="13"/>
      <c r="K44" s="13"/>
      <c r="L44" s="13"/>
      <c r="M44" s="14"/>
      <c r="N44" s="13"/>
      <c r="O44" s="15"/>
      <c r="P44" s="13"/>
      <c r="Q44" s="13"/>
    </row>
    <row r="45" spans="8:17" x14ac:dyDescent="0.3">
      <c r="H45" s="13"/>
      <c r="I45" s="13"/>
      <c r="J45" s="13"/>
      <c r="K45" s="13"/>
      <c r="L45" s="13"/>
      <c r="M45" s="14"/>
      <c r="N45" s="13"/>
      <c r="O45" s="15"/>
      <c r="P45" s="13"/>
      <c r="Q45" s="13"/>
    </row>
    <row r="46" spans="8:17" x14ac:dyDescent="0.3">
      <c r="H46" s="13"/>
      <c r="I46" s="13"/>
      <c r="J46" s="13"/>
      <c r="K46" s="13"/>
      <c r="L46" s="13"/>
      <c r="M46" s="14"/>
      <c r="N46" s="13"/>
      <c r="O46" s="15"/>
      <c r="P46" s="13"/>
      <c r="Q46" s="13"/>
    </row>
    <row r="47" spans="8:17" x14ac:dyDescent="0.3">
      <c r="H47" s="13"/>
      <c r="I47" s="13"/>
      <c r="J47" s="13"/>
      <c r="K47" s="13"/>
      <c r="L47" s="13"/>
      <c r="M47" s="14"/>
      <c r="N47" s="13"/>
      <c r="O47" s="15"/>
      <c r="P47" s="13"/>
      <c r="Q47" s="13"/>
    </row>
    <row r="48" spans="8:17" x14ac:dyDescent="0.3">
      <c r="H48" s="13"/>
      <c r="I48" s="13"/>
      <c r="J48" s="13"/>
      <c r="K48" s="13"/>
      <c r="L48" s="13"/>
      <c r="M48" s="14"/>
      <c r="N48" s="13"/>
      <c r="O48" s="15"/>
      <c r="P48" s="13"/>
      <c r="Q48" s="13"/>
    </row>
    <row r="49" spans="8:17" x14ac:dyDescent="0.3">
      <c r="H49" s="13"/>
      <c r="I49" s="13"/>
      <c r="J49" s="13"/>
      <c r="K49" s="13"/>
      <c r="L49" s="13"/>
      <c r="M49" s="14"/>
      <c r="N49" s="13"/>
      <c r="O49" s="15"/>
      <c r="P49" s="13"/>
      <c r="Q49" s="13"/>
    </row>
    <row r="50" spans="8:17" x14ac:dyDescent="0.3">
      <c r="H50" s="13"/>
      <c r="I50" s="13"/>
      <c r="J50" s="13"/>
      <c r="K50" s="13"/>
      <c r="L50" s="13"/>
      <c r="M50" s="14"/>
      <c r="N50" s="13"/>
      <c r="O50" s="15"/>
      <c r="P50" s="13"/>
      <c r="Q50" s="13"/>
    </row>
    <row r="51" spans="8:17" x14ac:dyDescent="0.3">
      <c r="H51" s="13"/>
      <c r="I51" s="13"/>
      <c r="J51" s="13"/>
      <c r="K51" s="13"/>
      <c r="L51" s="13"/>
      <c r="M51" s="14"/>
      <c r="N51" s="13"/>
      <c r="O51" s="15"/>
      <c r="P51" s="13"/>
      <c r="Q51" s="13"/>
    </row>
    <row r="52" spans="8:17" x14ac:dyDescent="0.3">
      <c r="H52" s="13"/>
      <c r="I52" s="13"/>
      <c r="J52" s="13"/>
      <c r="K52" s="13"/>
      <c r="L52" s="13"/>
      <c r="M52" s="14"/>
      <c r="N52" s="13"/>
      <c r="O52" s="15"/>
      <c r="P52" s="13"/>
      <c r="Q52" s="13"/>
    </row>
    <row r="53" spans="8:17" x14ac:dyDescent="0.3">
      <c r="H53" s="13"/>
      <c r="I53" s="13"/>
      <c r="J53" s="13"/>
      <c r="K53" s="13"/>
      <c r="L53" s="13"/>
      <c r="M53" s="14"/>
      <c r="N53" s="13"/>
      <c r="O53" s="15"/>
      <c r="P53" s="13"/>
      <c r="Q53" s="13"/>
    </row>
    <row r="54" spans="8:17" x14ac:dyDescent="0.3">
      <c r="H54" s="13"/>
      <c r="I54" s="13"/>
      <c r="J54" s="13"/>
      <c r="K54" s="13"/>
      <c r="L54" s="13"/>
      <c r="M54" s="14"/>
      <c r="N54" s="13"/>
      <c r="O54" s="15"/>
      <c r="P54" s="13"/>
      <c r="Q54" s="13"/>
    </row>
    <row r="55" spans="8:17" x14ac:dyDescent="0.3">
      <c r="H55" s="13"/>
      <c r="I55" s="13"/>
      <c r="J55" s="13"/>
      <c r="K55" s="13"/>
      <c r="L55" s="13"/>
      <c r="M55" s="14"/>
      <c r="N55" s="13"/>
      <c r="O55" s="15"/>
      <c r="P55" s="13"/>
      <c r="Q55" s="13"/>
    </row>
    <row r="56" spans="8:17" x14ac:dyDescent="0.3">
      <c r="H56" s="13"/>
      <c r="I56" s="13"/>
      <c r="J56" s="13"/>
      <c r="K56" s="13"/>
      <c r="L56" s="13"/>
      <c r="M56" s="14"/>
      <c r="N56" s="13"/>
      <c r="O56" s="15"/>
      <c r="P56" s="13"/>
      <c r="Q56" s="13"/>
    </row>
    <row r="57" spans="8:17" x14ac:dyDescent="0.3">
      <c r="H57" s="13"/>
      <c r="I57" s="13"/>
      <c r="J57" s="13"/>
      <c r="K57" s="13"/>
      <c r="L57" s="13"/>
      <c r="M57" s="14"/>
      <c r="N57" s="13"/>
      <c r="O57" s="15"/>
      <c r="P57" s="13"/>
      <c r="Q57" s="13"/>
    </row>
    <row r="58" spans="8:17" x14ac:dyDescent="0.3">
      <c r="H58" s="13"/>
      <c r="I58" s="13"/>
      <c r="J58" s="13"/>
      <c r="K58" s="13"/>
      <c r="L58" s="13"/>
      <c r="M58" s="14"/>
      <c r="N58" s="13"/>
      <c r="O58" s="15"/>
      <c r="P58" s="13"/>
      <c r="Q58" s="13"/>
    </row>
    <row r="59" spans="8:17" x14ac:dyDescent="0.3">
      <c r="H59" s="13"/>
      <c r="I59" s="13"/>
      <c r="J59" s="13"/>
      <c r="K59" s="13"/>
      <c r="L59" s="13"/>
      <c r="M59" s="14"/>
      <c r="N59" s="13"/>
      <c r="O59" s="15"/>
      <c r="P59" s="13"/>
      <c r="Q59" s="13"/>
    </row>
    <row r="60" spans="8:17" x14ac:dyDescent="0.3">
      <c r="H60" s="13"/>
      <c r="I60" s="13"/>
      <c r="J60" s="13"/>
      <c r="K60" s="13"/>
      <c r="L60" s="13"/>
      <c r="M60" s="14"/>
      <c r="N60" s="13"/>
      <c r="O60" s="15"/>
      <c r="P60" s="13"/>
      <c r="Q60" s="13"/>
    </row>
    <row r="61" spans="8:17" x14ac:dyDescent="0.3">
      <c r="H61" s="13"/>
      <c r="I61" s="13"/>
      <c r="J61" s="13"/>
      <c r="K61" s="13"/>
      <c r="L61" s="13"/>
      <c r="M61" s="14"/>
      <c r="N61" s="13"/>
      <c r="O61" s="15"/>
      <c r="P61" s="13"/>
      <c r="Q61" s="13"/>
    </row>
    <row r="62" spans="8:17" x14ac:dyDescent="0.3">
      <c r="H62" s="13"/>
      <c r="I62" s="13"/>
      <c r="J62" s="13"/>
      <c r="K62" s="13"/>
      <c r="L62" s="13"/>
      <c r="M62" s="14"/>
      <c r="N62" s="13"/>
      <c r="O62" s="15"/>
      <c r="P62" s="13"/>
      <c r="Q62" s="13"/>
    </row>
    <row r="63" spans="8:17" x14ac:dyDescent="0.3">
      <c r="H63" s="13"/>
      <c r="I63" s="13"/>
      <c r="J63" s="13"/>
      <c r="K63" s="13"/>
      <c r="L63" s="13"/>
      <c r="M63" s="14"/>
      <c r="N63" s="13"/>
      <c r="O63" s="15"/>
      <c r="P63" s="13"/>
      <c r="Q63" s="13"/>
    </row>
    <row r="64" spans="8:17" x14ac:dyDescent="0.3">
      <c r="H64" s="13"/>
      <c r="I64" s="13"/>
      <c r="J64" s="13"/>
      <c r="K64" s="13"/>
      <c r="L64" s="13"/>
      <c r="M64" s="14"/>
      <c r="N64" s="13"/>
      <c r="O64" s="15"/>
      <c r="P64" s="13"/>
      <c r="Q64" s="13"/>
    </row>
    <row r="65" spans="8:17" x14ac:dyDescent="0.3">
      <c r="H65" s="13"/>
      <c r="I65" s="13"/>
      <c r="J65" s="13"/>
      <c r="K65" s="13"/>
      <c r="L65" s="13"/>
      <c r="M65" s="14"/>
      <c r="N65" s="13"/>
      <c r="O65" s="15"/>
      <c r="P65" s="13"/>
      <c r="Q65" s="13"/>
    </row>
    <row r="66" spans="8:17" x14ac:dyDescent="0.3">
      <c r="H66" s="13"/>
      <c r="I66" s="13"/>
      <c r="J66" s="13"/>
      <c r="K66" s="13"/>
      <c r="L66" s="13"/>
      <c r="M66" s="14"/>
      <c r="N66" s="13"/>
      <c r="O66" s="15"/>
      <c r="P66" s="13"/>
      <c r="Q66" s="13"/>
    </row>
    <row r="67" spans="8:17" x14ac:dyDescent="0.3">
      <c r="H67" s="13"/>
      <c r="I67" s="13"/>
      <c r="J67" s="13"/>
      <c r="K67" s="13"/>
      <c r="L67" s="13"/>
      <c r="M67" s="14"/>
      <c r="N67" s="13"/>
      <c r="O67" s="15"/>
      <c r="P67" s="13"/>
      <c r="Q67" s="13"/>
    </row>
    <row r="68" spans="8:17" x14ac:dyDescent="0.3">
      <c r="H68" s="13"/>
      <c r="I68" s="13"/>
      <c r="J68" s="13"/>
      <c r="K68" s="13"/>
      <c r="L68" s="13"/>
      <c r="M68" s="14"/>
      <c r="N68" s="13"/>
      <c r="O68" s="15"/>
      <c r="P68" s="13"/>
      <c r="Q68" s="13"/>
    </row>
    <row r="69" spans="8:17" x14ac:dyDescent="0.3">
      <c r="H69" s="13"/>
      <c r="I69" s="13"/>
      <c r="J69" s="13"/>
      <c r="K69" s="13"/>
      <c r="L69" s="13"/>
      <c r="M69" s="14"/>
      <c r="N69" s="13"/>
      <c r="O69" s="15"/>
      <c r="P69" s="13"/>
      <c r="Q69" s="13"/>
    </row>
    <row r="70" spans="8:17" x14ac:dyDescent="0.3">
      <c r="H70" s="13"/>
      <c r="I70" s="13"/>
      <c r="J70" s="13"/>
      <c r="K70" s="13"/>
      <c r="L70" s="13"/>
      <c r="M70" s="14"/>
      <c r="N70" s="13"/>
      <c r="O70" s="15"/>
      <c r="P70" s="13"/>
      <c r="Q70" s="13"/>
    </row>
    <row r="71" spans="8:17" x14ac:dyDescent="0.3">
      <c r="H71" s="13"/>
      <c r="I71" s="13"/>
      <c r="J71" s="13"/>
      <c r="K71" s="13"/>
      <c r="L71" s="13"/>
      <c r="M71" s="14"/>
      <c r="N71" s="13"/>
      <c r="O71" s="15"/>
      <c r="P71" s="13"/>
      <c r="Q71" s="13"/>
    </row>
    <row r="72" spans="8:17" x14ac:dyDescent="0.3">
      <c r="H72" s="13"/>
      <c r="I72" s="13"/>
      <c r="J72" s="13"/>
      <c r="K72" s="13"/>
      <c r="L72" s="13"/>
      <c r="M72" s="14"/>
      <c r="N72" s="13"/>
      <c r="O72" s="15"/>
      <c r="P72" s="13"/>
      <c r="Q72" s="13"/>
    </row>
    <row r="73" spans="8:17" x14ac:dyDescent="0.3">
      <c r="H73" s="13"/>
      <c r="I73" s="13"/>
      <c r="J73" s="13"/>
      <c r="K73" s="13"/>
      <c r="L73" s="13"/>
      <c r="M73" s="14"/>
      <c r="N73" s="13"/>
      <c r="O73" s="15"/>
      <c r="P73" s="13"/>
      <c r="Q73" s="13"/>
    </row>
    <row r="74" spans="8:17" x14ac:dyDescent="0.3">
      <c r="H74" s="13"/>
      <c r="I74" s="13"/>
      <c r="J74" s="13"/>
      <c r="K74" s="13"/>
      <c r="L74" s="13"/>
      <c r="M74" s="14"/>
      <c r="N74" s="13"/>
      <c r="O74" s="15"/>
      <c r="P74" s="13"/>
      <c r="Q74" s="13"/>
    </row>
    <row r="75" spans="8:17" x14ac:dyDescent="0.3">
      <c r="H75" s="13"/>
      <c r="I75" s="13"/>
      <c r="J75" s="13"/>
      <c r="K75" s="13"/>
      <c r="L75" s="13"/>
      <c r="M75" s="14"/>
      <c r="N75" s="13"/>
      <c r="O75" s="15"/>
      <c r="P75" s="13"/>
      <c r="Q75" s="13"/>
    </row>
    <row r="76" spans="8:17" x14ac:dyDescent="0.3">
      <c r="H76" s="13"/>
      <c r="I76" s="13"/>
      <c r="J76" s="13"/>
      <c r="K76" s="13"/>
      <c r="L76" s="13"/>
      <c r="M76" s="14"/>
      <c r="N76" s="13"/>
      <c r="O76" s="15"/>
      <c r="P76" s="13"/>
      <c r="Q76" s="13"/>
    </row>
    <row r="77" spans="8:17" x14ac:dyDescent="0.3">
      <c r="H77" s="13"/>
      <c r="I77" s="13"/>
      <c r="J77" s="13"/>
      <c r="K77" s="13"/>
      <c r="L77" s="13"/>
      <c r="M77" s="14"/>
      <c r="N77" s="13"/>
      <c r="O77" s="15"/>
      <c r="P77" s="13"/>
      <c r="Q77" s="13"/>
    </row>
    <row r="78" spans="8:17" x14ac:dyDescent="0.3">
      <c r="H78" s="13"/>
      <c r="I78" s="13"/>
      <c r="J78" s="13"/>
      <c r="K78" s="13"/>
      <c r="L78" s="13"/>
      <c r="M78" s="14"/>
      <c r="N78" s="13"/>
      <c r="O78" s="15"/>
      <c r="P78" s="13"/>
      <c r="Q78" s="13"/>
    </row>
    <row r="79" spans="8:17" x14ac:dyDescent="0.3">
      <c r="H79" s="13"/>
      <c r="I79" s="13"/>
      <c r="J79" s="13"/>
      <c r="K79" s="13"/>
      <c r="L79" s="13"/>
      <c r="M79" s="14"/>
      <c r="N79" s="13"/>
      <c r="O79" s="15"/>
      <c r="P79" s="13"/>
      <c r="Q79" s="13"/>
    </row>
    <row r="80" spans="8:17" x14ac:dyDescent="0.3">
      <c r="H80" s="13"/>
      <c r="I80" s="13"/>
      <c r="J80" s="13"/>
      <c r="K80" s="13"/>
      <c r="L80" s="13"/>
      <c r="M80" s="14"/>
      <c r="N80" s="13"/>
      <c r="O80" s="15"/>
      <c r="P80" s="13"/>
      <c r="Q80" s="13"/>
    </row>
    <row r="81" spans="8:17" x14ac:dyDescent="0.3">
      <c r="H81" s="13"/>
      <c r="I81" s="13"/>
      <c r="J81" s="13"/>
      <c r="K81" s="13"/>
      <c r="L81" s="13"/>
      <c r="M81" s="14"/>
      <c r="N81" s="13"/>
      <c r="O81" s="15"/>
      <c r="P81" s="13"/>
      <c r="Q81" s="13"/>
    </row>
    <row r="82" spans="8:17" x14ac:dyDescent="0.3">
      <c r="H82" s="13"/>
      <c r="I82" s="13"/>
      <c r="J82" s="13"/>
      <c r="K82" s="13"/>
      <c r="L82" s="13"/>
      <c r="M82" s="14"/>
      <c r="N82" s="13"/>
      <c r="O82" s="15"/>
      <c r="P82" s="13"/>
      <c r="Q82" s="13"/>
    </row>
    <row r="83" spans="8:17" x14ac:dyDescent="0.3">
      <c r="H83" s="13"/>
      <c r="I83" s="13"/>
      <c r="J83" s="13"/>
      <c r="K83" s="13"/>
      <c r="L83" s="13"/>
      <c r="M83" s="14"/>
      <c r="N83" s="13"/>
      <c r="O83" s="15"/>
      <c r="P83" s="13"/>
      <c r="Q83" s="13"/>
    </row>
    <row r="84" spans="8:17" x14ac:dyDescent="0.3">
      <c r="H84" s="13"/>
      <c r="I84" s="13"/>
      <c r="J84" s="13"/>
      <c r="K84" s="13"/>
      <c r="L84" s="13"/>
      <c r="M84" s="14"/>
      <c r="N84" s="13"/>
      <c r="O84" s="15"/>
      <c r="P84" s="13"/>
      <c r="Q84" s="13"/>
    </row>
    <row r="85" spans="8:17" x14ac:dyDescent="0.3">
      <c r="H85" s="13"/>
      <c r="I85" s="13"/>
      <c r="J85" s="13"/>
      <c r="K85" s="13"/>
      <c r="L85" s="13"/>
      <c r="M85" s="14"/>
      <c r="N85" s="13"/>
      <c r="O85" s="15"/>
      <c r="P85" s="13"/>
      <c r="Q85" s="13"/>
    </row>
    <row r="86" spans="8:17" x14ac:dyDescent="0.3">
      <c r="H86" s="13"/>
      <c r="I86" s="13"/>
      <c r="J86" s="13"/>
      <c r="K86" s="13"/>
      <c r="L86" s="13"/>
      <c r="M86" s="14"/>
      <c r="N86" s="13"/>
      <c r="O86" s="15"/>
      <c r="P86" s="13"/>
      <c r="Q86" s="13"/>
    </row>
    <row r="87" spans="8:17" x14ac:dyDescent="0.3">
      <c r="H87" s="13"/>
      <c r="I87" s="13"/>
      <c r="J87" s="13"/>
      <c r="K87" s="13"/>
      <c r="L87" s="13"/>
      <c r="M87" s="14"/>
      <c r="N87" s="13"/>
      <c r="O87" s="15"/>
      <c r="P87" s="13"/>
      <c r="Q87" s="13"/>
    </row>
    <row r="88" spans="8:17" x14ac:dyDescent="0.3">
      <c r="H88" s="13"/>
      <c r="I88" s="13"/>
      <c r="J88" s="13"/>
      <c r="K88" s="13"/>
      <c r="L88" s="13"/>
      <c r="M88" s="14"/>
      <c r="N88" s="13"/>
      <c r="O88" s="15"/>
      <c r="P88" s="13"/>
      <c r="Q88" s="13"/>
    </row>
    <row r="89" spans="8:17" x14ac:dyDescent="0.3">
      <c r="H89" s="13"/>
      <c r="I89" s="13"/>
      <c r="J89" s="13"/>
      <c r="K89" s="13"/>
      <c r="L89" s="13"/>
      <c r="M89" s="14"/>
      <c r="N89" s="13"/>
      <c r="O89" s="15"/>
      <c r="P89" s="13"/>
      <c r="Q89" s="13"/>
    </row>
    <row r="90" spans="8:17" x14ac:dyDescent="0.3">
      <c r="H90" s="13"/>
      <c r="I90" s="13"/>
      <c r="J90" s="13"/>
      <c r="K90" s="13"/>
      <c r="L90" s="13"/>
      <c r="M90" s="14"/>
      <c r="N90" s="13"/>
      <c r="O90" s="15"/>
      <c r="P90" s="13"/>
      <c r="Q90" s="13"/>
    </row>
    <row r="91" spans="8:17" x14ac:dyDescent="0.3">
      <c r="H91" s="13"/>
      <c r="I91" s="13"/>
      <c r="J91" s="13"/>
      <c r="K91" s="13"/>
      <c r="L91" s="13"/>
      <c r="M91" s="14"/>
      <c r="N91" s="13"/>
      <c r="O91" s="15"/>
      <c r="P91" s="13"/>
      <c r="Q91" s="13"/>
    </row>
    <row r="92" spans="8:17" x14ac:dyDescent="0.3">
      <c r="H92" s="13"/>
      <c r="I92" s="13"/>
      <c r="J92" s="13"/>
      <c r="K92" s="13"/>
      <c r="L92" s="13"/>
      <c r="M92" s="14"/>
      <c r="N92" s="13"/>
      <c r="O92" s="15"/>
      <c r="P92" s="13"/>
      <c r="Q92" s="13"/>
    </row>
    <row r="93" spans="8:17" x14ac:dyDescent="0.3">
      <c r="H93" s="13"/>
      <c r="I93" s="13"/>
      <c r="J93" s="13"/>
      <c r="K93" s="13"/>
      <c r="L93" s="13"/>
      <c r="M93" s="14"/>
      <c r="N93" s="13"/>
      <c r="O93" s="15"/>
      <c r="P93" s="13"/>
      <c r="Q93" s="13"/>
    </row>
    <row r="94" spans="8:17" x14ac:dyDescent="0.3">
      <c r="H94" s="13"/>
      <c r="I94" s="13"/>
      <c r="J94" s="13"/>
      <c r="K94" s="13"/>
      <c r="L94" s="13"/>
      <c r="M94" s="14"/>
      <c r="N94" s="13"/>
      <c r="O94" s="15"/>
      <c r="P94" s="13"/>
      <c r="Q94" s="13"/>
    </row>
    <row r="95" spans="8:17" x14ac:dyDescent="0.3">
      <c r="H95" s="13"/>
      <c r="I95" s="13"/>
      <c r="J95" s="13"/>
      <c r="K95" s="13"/>
      <c r="L95" s="13"/>
      <c r="M95" s="14"/>
      <c r="N95" s="13"/>
      <c r="O95" s="15"/>
      <c r="P95" s="13"/>
      <c r="Q95" s="13"/>
    </row>
    <row r="96" spans="8:17" x14ac:dyDescent="0.3">
      <c r="H96" s="13"/>
      <c r="I96" s="13"/>
      <c r="J96" s="13"/>
      <c r="K96" s="13"/>
      <c r="L96" s="13"/>
      <c r="M96" s="14"/>
      <c r="N96" s="13"/>
      <c r="O96" s="15"/>
      <c r="P96" s="13"/>
      <c r="Q96" s="13"/>
    </row>
    <row r="97" spans="8:17" x14ac:dyDescent="0.3">
      <c r="H97" s="13"/>
      <c r="I97" s="13"/>
      <c r="J97" s="13"/>
      <c r="K97" s="13"/>
      <c r="L97" s="13"/>
      <c r="M97" s="14"/>
      <c r="N97" s="13"/>
      <c r="O97" s="15"/>
      <c r="P97" s="13"/>
      <c r="Q97" s="13"/>
    </row>
    <row r="98" spans="8:17" x14ac:dyDescent="0.3">
      <c r="H98" s="13"/>
      <c r="I98" s="13"/>
      <c r="J98" s="13"/>
      <c r="K98" s="13"/>
      <c r="L98" s="13"/>
      <c r="M98" s="14"/>
      <c r="N98" s="13"/>
      <c r="O98" s="15"/>
      <c r="P98" s="13"/>
      <c r="Q98" s="13"/>
    </row>
    <row r="99" spans="8:17" x14ac:dyDescent="0.3">
      <c r="H99" s="13"/>
      <c r="I99" s="13"/>
      <c r="J99" s="13"/>
      <c r="K99" s="13"/>
      <c r="L99" s="13"/>
      <c r="M99" s="14"/>
      <c r="N99" s="13"/>
      <c r="O99" s="15"/>
      <c r="P99" s="13"/>
      <c r="Q99" s="13"/>
    </row>
    <row r="100" spans="8:17" x14ac:dyDescent="0.3">
      <c r="H100" s="13"/>
      <c r="I100" s="13"/>
      <c r="J100" s="13"/>
      <c r="K100" s="13"/>
      <c r="L100" s="13"/>
      <c r="M100" s="14"/>
      <c r="N100" s="13"/>
      <c r="O100" s="15"/>
      <c r="P100" s="13"/>
      <c r="Q100" s="13"/>
    </row>
    <row r="101" spans="8:17" x14ac:dyDescent="0.3">
      <c r="H101" s="13"/>
      <c r="I101" s="13"/>
      <c r="J101" s="13"/>
      <c r="K101" s="13"/>
      <c r="L101" s="13"/>
      <c r="M101" s="14"/>
      <c r="N101" s="13"/>
      <c r="O101" s="15"/>
      <c r="P101" s="13"/>
      <c r="Q101" s="13"/>
    </row>
    <row r="102" spans="8:17" x14ac:dyDescent="0.3">
      <c r="H102" s="13"/>
      <c r="I102" s="13"/>
      <c r="J102" s="13"/>
      <c r="K102" s="13"/>
      <c r="L102" s="13"/>
      <c r="M102" s="14"/>
      <c r="N102" s="13"/>
      <c r="O102" s="15"/>
      <c r="P102" s="13"/>
      <c r="Q102" s="13"/>
    </row>
    <row r="103" spans="8:17" x14ac:dyDescent="0.3">
      <c r="H103" s="13"/>
      <c r="I103" s="13"/>
      <c r="J103" s="13"/>
      <c r="K103" s="13"/>
      <c r="L103" s="13"/>
      <c r="M103" s="14"/>
      <c r="N103" s="13"/>
      <c r="O103" s="15"/>
      <c r="P103" s="13"/>
      <c r="Q103" s="13"/>
    </row>
    <row r="104" spans="8:17" x14ac:dyDescent="0.3">
      <c r="H104" s="13"/>
      <c r="I104" s="13"/>
      <c r="J104" s="13"/>
      <c r="K104" s="13"/>
      <c r="L104" s="13"/>
      <c r="M104" s="14"/>
      <c r="N104" s="13"/>
      <c r="O104" s="15"/>
      <c r="P104" s="13"/>
      <c r="Q104" s="13"/>
    </row>
    <row r="105" spans="8:17" x14ac:dyDescent="0.3">
      <c r="H105" s="13"/>
      <c r="I105" s="13"/>
      <c r="J105" s="13"/>
      <c r="K105" s="13"/>
      <c r="L105" s="13"/>
      <c r="M105" s="14"/>
      <c r="N105" s="13"/>
      <c r="O105" s="15"/>
      <c r="P105" s="13"/>
      <c r="Q105" s="13"/>
    </row>
    <row r="106" spans="8:17" x14ac:dyDescent="0.3">
      <c r="H106" s="13"/>
      <c r="I106" s="13"/>
      <c r="J106" s="13"/>
      <c r="K106" s="13"/>
      <c r="L106" s="13"/>
      <c r="M106" s="14"/>
      <c r="N106" s="13"/>
      <c r="O106" s="15"/>
      <c r="P106" s="13"/>
      <c r="Q106" s="13"/>
    </row>
    <row r="107" spans="8:17" x14ac:dyDescent="0.3">
      <c r="H107" s="13"/>
      <c r="I107" s="13"/>
      <c r="J107" s="13"/>
      <c r="K107" s="13"/>
      <c r="L107" s="13"/>
      <c r="M107" s="14"/>
      <c r="N107" s="13"/>
      <c r="O107" s="15"/>
      <c r="P107" s="13"/>
      <c r="Q107" s="13"/>
    </row>
    <row r="108" spans="8:17" x14ac:dyDescent="0.3">
      <c r="H108" s="13"/>
      <c r="I108" s="13"/>
      <c r="J108" s="13"/>
      <c r="K108" s="13"/>
      <c r="L108" s="13"/>
      <c r="M108" s="14"/>
      <c r="N108" s="13"/>
      <c r="O108" s="15"/>
      <c r="P108" s="13"/>
      <c r="Q108" s="13"/>
    </row>
    <row r="109" spans="8:17" x14ac:dyDescent="0.3">
      <c r="H109" s="13"/>
      <c r="I109" s="13"/>
      <c r="J109" s="13"/>
      <c r="K109" s="13"/>
      <c r="L109" s="13"/>
      <c r="M109" s="14"/>
      <c r="N109" s="13"/>
      <c r="O109" s="15"/>
      <c r="P109" s="13"/>
      <c r="Q109" s="13"/>
    </row>
    <row r="110" spans="8:17" x14ac:dyDescent="0.3">
      <c r="H110" s="13"/>
      <c r="I110" s="13"/>
      <c r="J110" s="13"/>
      <c r="K110" s="13"/>
      <c r="L110" s="13"/>
      <c r="M110" s="14"/>
      <c r="N110" s="13"/>
      <c r="O110" s="15"/>
      <c r="P110" s="13"/>
      <c r="Q110" s="13"/>
    </row>
    <row r="111" spans="8:17" x14ac:dyDescent="0.3">
      <c r="H111" s="13"/>
      <c r="I111" s="13"/>
      <c r="J111" s="13"/>
      <c r="K111" s="13"/>
      <c r="L111" s="13"/>
      <c r="M111" s="14"/>
      <c r="N111" s="13"/>
      <c r="O111" s="15"/>
      <c r="P111" s="13"/>
      <c r="Q111" s="13"/>
    </row>
    <row r="112" spans="8:17" x14ac:dyDescent="0.3">
      <c r="H112" s="13"/>
      <c r="I112" s="13"/>
      <c r="J112" s="13"/>
      <c r="K112" s="13"/>
      <c r="L112" s="13"/>
      <c r="M112" s="14"/>
      <c r="N112" s="13"/>
      <c r="O112" s="15"/>
      <c r="P112" s="13"/>
      <c r="Q112" s="13"/>
    </row>
    <row r="113" spans="8:17" x14ac:dyDescent="0.3">
      <c r="H113" s="13"/>
      <c r="I113" s="13"/>
      <c r="J113" s="13"/>
      <c r="K113" s="13"/>
      <c r="L113" s="13"/>
      <c r="M113" s="14"/>
      <c r="N113" s="13"/>
      <c r="O113" s="15"/>
      <c r="P113" s="13"/>
      <c r="Q113" s="13"/>
    </row>
    <row r="114" spans="8:17" x14ac:dyDescent="0.3">
      <c r="H114" s="13"/>
      <c r="I114" s="13"/>
      <c r="J114" s="13"/>
      <c r="K114" s="13"/>
      <c r="L114" s="13"/>
      <c r="M114" s="14"/>
      <c r="N114" s="13"/>
      <c r="O114" s="15"/>
      <c r="P114" s="13"/>
      <c r="Q114" s="13"/>
    </row>
    <row r="115" spans="8:17" x14ac:dyDescent="0.3">
      <c r="H115" s="13"/>
      <c r="I115" s="13"/>
      <c r="J115" s="13"/>
      <c r="K115" s="13"/>
      <c r="L115" s="13"/>
      <c r="M115" s="14"/>
      <c r="N115" s="13"/>
      <c r="O115" s="15"/>
      <c r="P115" s="13"/>
      <c r="Q115" s="13"/>
    </row>
    <row r="116" spans="8:17" x14ac:dyDescent="0.3">
      <c r="H116" s="13"/>
      <c r="I116" s="13"/>
      <c r="J116" s="13"/>
      <c r="K116" s="13"/>
      <c r="L116" s="13"/>
      <c r="M116" s="14"/>
      <c r="N116" s="13"/>
      <c r="O116" s="15"/>
      <c r="P116" s="13"/>
      <c r="Q116" s="13"/>
    </row>
    <row r="117" spans="8:17" x14ac:dyDescent="0.3">
      <c r="H117" s="13"/>
      <c r="I117" s="13"/>
      <c r="J117" s="13"/>
      <c r="K117" s="13"/>
      <c r="L117" s="13"/>
      <c r="M117" s="14"/>
      <c r="N117" s="13"/>
      <c r="O117" s="15"/>
      <c r="P117" s="13"/>
      <c r="Q117" s="13"/>
    </row>
    <row r="118" spans="8:17" x14ac:dyDescent="0.3">
      <c r="H118" s="13"/>
      <c r="I118" s="13"/>
      <c r="J118" s="13"/>
      <c r="K118" s="13"/>
      <c r="L118" s="13"/>
      <c r="M118" s="14"/>
      <c r="N118" s="13"/>
      <c r="O118" s="15"/>
      <c r="P118" s="13"/>
      <c r="Q118" s="13"/>
    </row>
    <row r="119" spans="8:17" x14ac:dyDescent="0.3">
      <c r="H119" s="13"/>
      <c r="I119" s="13"/>
      <c r="J119" s="13"/>
      <c r="K119" s="13"/>
      <c r="L119" s="13"/>
      <c r="M119" s="14"/>
      <c r="N119" s="13"/>
      <c r="O119" s="15"/>
      <c r="P119" s="13"/>
      <c r="Q119" s="13"/>
    </row>
    <row r="120" spans="8:17" x14ac:dyDescent="0.3">
      <c r="H120" s="13"/>
      <c r="I120" s="13"/>
      <c r="J120" s="13"/>
      <c r="K120" s="13"/>
      <c r="L120" s="13"/>
      <c r="M120" s="14"/>
      <c r="N120" s="13"/>
      <c r="O120" s="15"/>
      <c r="P120" s="13"/>
      <c r="Q120" s="13"/>
    </row>
    <row r="121" spans="8:17" x14ac:dyDescent="0.3">
      <c r="H121" s="13"/>
      <c r="I121" s="13"/>
      <c r="J121" s="13"/>
      <c r="K121" s="13"/>
      <c r="L121" s="13"/>
      <c r="M121" s="14"/>
      <c r="N121" s="13"/>
      <c r="O121" s="15"/>
      <c r="P121" s="13"/>
      <c r="Q121" s="13"/>
    </row>
    <row r="122" spans="8:17" x14ac:dyDescent="0.3">
      <c r="H122" s="13"/>
      <c r="I122" s="13"/>
      <c r="J122" s="13"/>
      <c r="K122" s="13"/>
      <c r="L122" s="13"/>
      <c r="M122" s="14"/>
      <c r="N122" s="13"/>
      <c r="O122" s="15"/>
      <c r="P122" s="13"/>
      <c r="Q122" s="13"/>
    </row>
    <row r="123" spans="8:17" x14ac:dyDescent="0.3">
      <c r="H123" s="13"/>
      <c r="I123" s="13"/>
      <c r="J123" s="13"/>
      <c r="K123" s="13"/>
      <c r="L123" s="13"/>
      <c r="M123" s="14"/>
      <c r="N123" s="13"/>
      <c r="O123" s="15"/>
      <c r="P123" s="13"/>
      <c r="Q123" s="13"/>
    </row>
    <row r="124" spans="8:17" x14ac:dyDescent="0.3">
      <c r="H124" s="13"/>
      <c r="I124" s="13"/>
      <c r="J124" s="13"/>
      <c r="K124" s="13"/>
      <c r="L124" s="13"/>
      <c r="M124" s="14"/>
      <c r="N124" s="13"/>
      <c r="O124" s="15"/>
      <c r="P124" s="13"/>
      <c r="Q124" s="13"/>
    </row>
    <row r="125" spans="8:17" x14ac:dyDescent="0.3">
      <c r="H125" s="13"/>
      <c r="I125" s="13"/>
      <c r="J125" s="13"/>
      <c r="K125" s="13"/>
      <c r="L125" s="13"/>
      <c r="M125" s="14"/>
      <c r="N125" s="13"/>
      <c r="O125" s="15"/>
      <c r="P125" s="13"/>
      <c r="Q125" s="13"/>
    </row>
    <row r="126" spans="8:17" x14ac:dyDescent="0.3">
      <c r="H126" s="13"/>
      <c r="I126" s="13"/>
      <c r="J126" s="13"/>
      <c r="K126" s="13"/>
      <c r="L126" s="13"/>
      <c r="M126" s="14"/>
      <c r="N126" s="13"/>
      <c r="O126" s="15"/>
      <c r="P126" s="13"/>
      <c r="Q126" s="13"/>
    </row>
    <row r="127" spans="8:17" x14ac:dyDescent="0.3">
      <c r="H127" s="13"/>
      <c r="I127" s="13"/>
      <c r="J127" s="13"/>
      <c r="K127" s="13"/>
      <c r="L127" s="13"/>
      <c r="M127" s="14"/>
      <c r="N127" s="13"/>
      <c r="O127" s="13"/>
      <c r="P127" s="13"/>
      <c r="Q127" s="13"/>
    </row>
    <row r="128" spans="8:17" x14ac:dyDescent="0.3">
      <c r="H128" s="13"/>
      <c r="I128" s="13"/>
      <c r="J128" s="13"/>
      <c r="K128" s="13"/>
      <c r="L128" s="13"/>
      <c r="M128" s="14"/>
      <c r="N128" s="13"/>
      <c r="O128" s="13"/>
      <c r="P128" s="13"/>
      <c r="Q128" s="13"/>
    </row>
    <row r="129" spans="8:17" x14ac:dyDescent="0.3">
      <c r="H129" s="13"/>
      <c r="I129" s="13"/>
      <c r="J129" s="13"/>
      <c r="K129" s="13"/>
      <c r="L129" s="13"/>
      <c r="M129" s="14"/>
      <c r="N129" s="13"/>
      <c r="O129" s="13"/>
      <c r="P129" s="13"/>
      <c r="Q129" s="13"/>
    </row>
    <row r="130" spans="8:17" x14ac:dyDescent="0.3">
      <c r="H130" s="13"/>
      <c r="I130" s="13"/>
      <c r="J130" s="13"/>
      <c r="K130" s="13"/>
      <c r="L130" s="13"/>
      <c r="M130" s="14"/>
      <c r="N130" s="13"/>
      <c r="O130" s="13"/>
      <c r="P130" s="13"/>
      <c r="Q130" s="13"/>
    </row>
    <row r="131" spans="8:17" x14ac:dyDescent="0.3">
      <c r="H131" s="13"/>
      <c r="I131" s="13"/>
      <c r="J131" s="13"/>
      <c r="K131" s="13"/>
      <c r="L131" s="13"/>
      <c r="M131" s="14"/>
      <c r="N131" s="13"/>
      <c r="O131" s="13"/>
      <c r="P131" s="13"/>
      <c r="Q131" s="13"/>
    </row>
    <row r="132" spans="8:17" x14ac:dyDescent="0.3">
      <c r="H132" s="13"/>
      <c r="I132" s="13"/>
      <c r="J132" s="13"/>
      <c r="K132" s="13"/>
      <c r="L132" s="13"/>
      <c r="M132" s="14"/>
      <c r="N132" s="13"/>
      <c r="O132" s="13"/>
      <c r="P132" s="13"/>
      <c r="Q132" s="13"/>
    </row>
    <row r="133" spans="8:17" x14ac:dyDescent="0.3">
      <c r="H133" s="13"/>
      <c r="I133" s="13"/>
      <c r="J133" s="13"/>
      <c r="K133" s="13"/>
      <c r="L133" s="13"/>
      <c r="M133" s="14"/>
      <c r="N133" s="13"/>
      <c r="O133" s="13"/>
      <c r="P133" s="13"/>
      <c r="Q133" s="13"/>
    </row>
    <row r="134" spans="8:17" x14ac:dyDescent="0.3">
      <c r="H134" s="13"/>
      <c r="I134" s="13"/>
      <c r="J134" s="13"/>
      <c r="K134" s="13"/>
      <c r="L134" s="13"/>
      <c r="M134" s="14"/>
      <c r="N134" s="13"/>
      <c r="O134" s="13"/>
      <c r="P134" s="13"/>
      <c r="Q134" s="13"/>
    </row>
    <row r="135" spans="8:17" x14ac:dyDescent="0.3">
      <c r="H135" s="13"/>
      <c r="I135" s="13"/>
      <c r="J135" s="13"/>
      <c r="K135" s="13"/>
      <c r="L135" s="13"/>
      <c r="M135" s="14"/>
      <c r="N135" s="13"/>
      <c r="O135" s="13"/>
      <c r="P135" s="13"/>
      <c r="Q135" s="13"/>
    </row>
    <row r="136" spans="8:17" x14ac:dyDescent="0.3">
      <c r="H136" s="13"/>
      <c r="I136" s="13"/>
      <c r="J136" s="13"/>
      <c r="K136" s="13"/>
      <c r="L136" s="13"/>
      <c r="M136" s="14"/>
      <c r="N136" s="13"/>
      <c r="O136" s="13"/>
      <c r="P136" s="13"/>
      <c r="Q136" s="13"/>
    </row>
    <row r="137" spans="8:17" x14ac:dyDescent="0.3">
      <c r="H137" s="13"/>
      <c r="I137" s="13"/>
      <c r="J137" s="13"/>
      <c r="K137" s="13"/>
      <c r="L137" s="13"/>
      <c r="M137" s="14"/>
      <c r="N137" s="13"/>
      <c r="O137" s="13"/>
      <c r="P137" s="13"/>
      <c r="Q137" s="13"/>
    </row>
    <row r="138" spans="8:17" x14ac:dyDescent="0.3">
      <c r="H138" s="13"/>
      <c r="I138" s="13"/>
      <c r="J138" s="13"/>
      <c r="K138" s="13"/>
      <c r="L138" s="13"/>
      <c r="M138" s="14"/>
      <c r="N138" s="13"/>
      <c r="O138" s="13"/>
      <c r="P138" s="13"/>
      <c r="Q138" s="13"/>
    </row>
    <row r="139" spans="8:17" x14ac:dyDescent="0.3">
      <c r="H139" s="13"/>
      <c r="I139" s="13"/>
      <c r="J139" s="13"/>
      <c r="K139" s="13"/>
      <c r="L139" s="13"/>
      <c r="M139" s="14"/>
      <c r="N139" s="13"/>
      <c r="O139" s="13"/>
      <c r="P139" s="13"/>
      <c r="Q139" s="13"/>
    </row>
    <row r="140" spans="8:17" x14ac:dyDescent="0.3">
      <c r="H140" s="13"/>
      <c r="I140" s="13"/>
      <c r="J140" s="13"/>
      <c r="K140" s="13"/>
      <c r="L140" s="13"/>
      <c r="M140" s="14"/>
      <c r="N140" s="13"/>
      <c r="O140" s="13"/>
      <c r="P140" s="13"/>
      <c r="Q140" s="13"/>
    </row>
    <row r="141" spans="8:17" x14ac:dyDescent="0.3">
      <c r="H141" s="13"/>
      <c r="I141" s="13"/>
      <c r="J141" s="13"/>
      <c r="K141" s="13"/>
      <c r="L141" s="13"/>
      <c r="M141" s="14"/>
      <c r="N141" s="13"/>
      <c r="O141" s="13"/>
      <c r="P141" s="13"/>
      <c r="Q141" s="13"/>
    </row>
    <row r="142" spans="8:17" x14ac:dyDescent="0.3">
      <c r="H142" s="13"/>
      <c r="I142" s="13"/>
      <c r="J142" s="13"/>
      <c r="K142" s="13"/>
      <c r="L142" s="13"/>
      <c r="M142" s="14"/>
      <c r="N142" s="13"/>
      <c r="O142" s="13"/>
      <c r="P142" s="13"/>
      <c r="Q142" s="13"/>
    </row>
    <row r="143" spans="8:17" x14ac:dyDescent="0.3">
      <c r="H143" s="13"/>
      <c r="I143" s="13"/>
      <c r="J143" s="13"/>
      <c r="K143" s="13"/>
      <c r="L143" s="13"/>
      <c r="M143" s="14"/>
      <c r="N143" s="13"/>
      <c r="O143" s="13"/>
      <c r="P143" s="13"/>
      <c r="Q143" s="13"/>
    </row>
    <row r="144" spans="8:17" x14ac:dyDescent="0.3">
      <c r="H144" s="13"/>
      <c r="I144" s="13"/>
      <c r="J144" s="13"/>
      <c r="K144" s="13"/>
      <c r="L144" s="13"/>
      <c r="M144" s="14"/>
      <c r="N144" s="13"/>
      <c r="O144" s="13"/>
      <c r="P144" s="13"/>
      <c r="Q144" s="13"/>
    </row>
    <row r="145" spans="8:17" x14ac:dyDescent="0.3">
      <c r="H145" s="13"/>
      <c r="I145" s="13"/>
      <c r="J145" s="13"/>
      <c r="K145" s="13"/>
      <c r="L145" s="13"/>
      <c r="M145" s="14"/>
      <c r="N145" s="13"/>
      <c r="O145" s="13"/>
      <c r="P145" s="13"/>
      <c r="Q145" s="13"/>
    </row>
    <row r="146" spans="8:17" x14ac:dyDescent="0.3">
      <c r="H146" s="13"/>
      <c r="I146" s="13"/>
      <c r="J146" s="13"/>
      <c r="K146" s="13"/>
      <c r="L146" s="13"/>
      <c r="M146" s="14"/>
      <c r="N146" s="13"/>
      <c r="O146" s="13"/>
      <c r="P146" s="13"/>
      <c r="Q146" s="13"/>
    </row>
    <row r="147" spans="8:17" x14ac:dyDescent="0.3">
      <c r="H147" s="13"/>
      <c r="I147" s="13"/>
      <c r="J147" s="13"/>
      <c r="K147" s="13"/>
      <c r="L147" s="13"/>
      <c r="M147" s="14"/>
      <c r="N147" s="13"/>
      <c r="O147" s="13"/>
      <c r="P147" s="13"/>
      <c r="Q147" s="13"/>
    </row>
    <row r="148" spans="8:17" x14ac:dyDescent="0.3">
      <c r="H148" s="13"/>
      <c r="I148" s="13"/>
      <c r="J148" s="13"/>
      <c r="K148" s="13"/>
      <c r="L148" s="13"/>
      <c r="M148" s="14"/>
      <c r="N148" s="13"/>
      <c r="O148" s="13"/>
      <c r="P148" s="13"/>
      <c r="Q148" s="13"/>
    </row>
    <row r="149" spans="8:17" x14ac:dyDescent="0.3">
      <c r="H149" s="13"/>
      <c r="I149" s="13"/>
      <c r="J149" s="13"/>
      <c r="K149" s="13"/>
      <c r="L149" s="13"/>
      <c r="M149" s="14"/>
      <c r="N149" s="13"/>
      <c r="O149" s="13"/>
      <c r="P149" s="13"/>
      <c r="Q149" s="13"/>
    </row>
    <row r="150" spans="8:17" x14ac:dyDescent="0.3">
      <c r="H150" s="13"/>
      <c r="I150" s="13"/>
      <c r="J150" s="13"/>
      <c r="K150" s="13"/>
      <c r="L150" s="13"/>
      <c r="M150" s="14"/>
      <c r="N150" s="13"/>
      <c r="O150" s="13"/>
      <c r="P150" s="13"/>
      <c r="Q150" s="13"/>
    </row>
    <row r="151" spans="8:17" x14ac:dyDescent="0.3">
      <c r="H151" s="13"/>
      <c r="I151" s="13"/>
      <c r="J151" s="13"/>
      <c r="K151" s="13"/>
      <c r="L151" s="13"/>
      <c r="M151" s="14"/>
      <c r="N151" s="13"/>
      <c r="O151" s="13"/>
      <c r="P151" s="13"/>
      <c r="Q151" s="13"/>
    </row>
    <row r="152" spans="8:17" x14ac:dyDescent="0.3">
      <c r="H152" s="13"/>
      <c r="I152" s="13"/>
      <c r="J152" s="13"/>
      <c r="K152" s="13"/>
      <c r="L152" s="13"/>
      <c r="M152" s="14"/>
      <c r="N152" s="13"/>
      <c r="O152" s="13"/>
      <c r="P152" s="13"/>
      <c r="Q152" s="13"/>
    </row>
    <row r="153" spans="8:17" x14ac:dyDescent="0.3">
      <c r="H153" s="13"/>
      <c r="I153" s="13"/>
      <c r="J153" s="13"/>
      <c r="K153" s="13"/>
      <c r="L153" s="13"/>
      <c r="M153" s="14"/>
      <c r="N153" s="13"/>
      <c r="O153" s="13"/>
      <c r="P153" s="13"/>
      <c r="Q153" s="13"/>
    </row>
    <row r="154" spans="8:17" x14ac:dyDescent="0.3">
      <c r="H154" s="13"/>
      <c r="I154" s="13"/>
      <c r="J154" s="13"/>
      <c r="K154" s="13"/>
      <c r="L154" s="13"/>
      <c r="M154" s="14"/>
      <c r="N154" s="13"/>
      <c r="O154" s="13"/>
      <c r="P154" s="13"/>
      <c r="Q154" s="13"/>
    </row>
    <row r="155" spans="8:17" x14ac:dyDescent="0.3">
      <c r="H155" s="13"/>
      <c r="I155" s="13"/>
      <c r="J155" s="13"/>
      <c r="K155" s="13"/>
      <c r="L155" s="13"/>
      <c r="M155" s="14"/>
      <c r="N155" s="13"/>
      <c r="O155" s="13"/>
      <c r="P155" s="13"/>
      <c r="Q155" s="13"/>
    </row>
    <row r="156" spans="8:17" x14ac:dyDescent="0.3">
      <c r="H156" s="13"/>
      <c r="I156" s="13"/>
      <c r="J156" s="13"/>
      <c r="K156" s="13"/>
      <c r="L156" s="13"/>
      <c r="M156" s="14"/>
      <c r="N156" s="13"/>
      <c r="O156" s="13"/>
      <c r="P156" s="13"/>
      <c r="Q156" s="13"/>
    </row>
    <row r="157" spans="8:17" x14ac:dyDescent="0.3">
      <c r="H157" s="13"/>
      <c r="I157" s="13"/>
      <c r="J157" s="13"/>
      <c r="K157" s="13"/>
      <c r="L157" s="13"/>
      <c r="M157" s="14"/>
      <c r="N157" s="13"/>
      <c r="O157" s="13"/>
      <c r="P157" s="13"/>
      <c r="Q157" s="13"/>
    </row>
    <row r="158" spans="8:17" x14ac:dyDescent="0.3">
      <c r="H158" s="13"/>
      <c r="I158" s="13"/>
      <c r="J158" s="13"/>
      <c r="K158" s="13"/>
      <c r="L158" s="13"/>
      <c r="M158" s="14"/>
      <c r="N158" s="13"/>
      <c r="O158" s="13"/>
      <c r="P158" s="13"/>
      <c r="Q158" s="13"/>
    </row>
    <row r="159" spans="8:17" x14ac:dyDescent="0.3">
      <c r="H159" s="13"/>
      <c r="I159" s="13"/>
      <c r="J159" s="13"/>
      <c r="K159" s="13"/>
      <c r="L159" s="13"/>
      <c r="M159" s="14"/>
      <c r="N159" s="13"/>
      <c r="O159" s="13"/>
      <c r="P159" s="13"/>
      <c r="Q159" s="13"/>
    </row>
    <row r="160" spans="8:17" x14ac:dyDescent="0.3">
      <c r="H160" s="13"/>
      <c r="I160" s="13"/>
      <c r="J160" s="13"/>
      <c r="K160" s="13"/>
      <c r="L160" s="13"/>
      <c r="M160" s="14"/>
      <c r="N160" s="13"/>
      <c r="O160" s="13"/>
      <c r="P160" s="13"/>
      <c r="Q160" s="13"/>
    </row>
    <row r="161" spans="8:17" x14ac:dyDescent="0.3">
      <c r="H161" s="13"/>
      <c r="I161" s="13"/>
      <c r="J161" s="13"/>
      <c r="K161" s="13"/>
      <c r="L161" s="13"/>
      <c r="M161" s="14"/>
      <c r="N161" s="13"/>
      <c r="O161" s="13"/>
      <c r="P161" s="13"/>
      <c r="Q161" s="13"/>
    </row>
    <row r="162" spans="8:17" x14ac:dyDescent="0.3">
      <c r="H162" s="13"/>
      <c r="I162" s="13"/>
      <c r="J162" s="13"/>
      <c r="K162" s="13"/>
      <c r="L162" s="13"/>
      <c r="M162" s="14"/>
      <c r="N162" s="13"/>
      <c r="O162" s="13"/>
      <c r="P162" s="13"/>
      <c r="Q162" s="13"/>
    </row>
    <row r="163" spans="8:17" x14ac:dyDescent="0.3">
      <c r="H163" s="13"/>
      <c r="I163" s="13"/>
      <c r="J163" s="13"/>
      <c r="K163" s="13"/>
      <c r="L163" s="13"/>
      <c r="M163" s="14"/>
      <c r="N163" s="13"/>
      <c r="O163" s="13"/>
      <c r="P163" s="13"/>
      <c r="Q163" s="13"/>
    </row>
    <row r="164" spans="8:17" x14ac:dyDescent="0.3">
      <c r="H164" s="13"/>
      <c r="I164" s="13"/>
      <c r="J164" s="13"/>
      <c r="K164" s="13"/>
      <c r="L164" s="13"/>
      <c r="M164" s="14"/>
      <c r="N164" s="13"/>
      <c r="O164" s="13"/>
      <c r="P164" s="13"/>
      <c r="Q164" s="13"/>
    </row>
    <row r="165" spans="8:17" x14ac:dyDescent="0.3">
      <c r="H165" s="13"/>
      <c r="I165" s="13"/>
      <c r="J165" s="13"/>
      <c r="K165" s="13"/>
      <c r="L165" s="13"/>
      <c r="M165" s="14"/>
      <c r="N165" s="13"/>
      <c r="O165" s="13"/>
      <c r="P165" s="13"/>
      <c r="Q165" s="13"/>
    </row>
    <row r="166" spans="8:17" x14ac:dyDescent="0.3">
      <c r="H166" s="13"/>
      <c r="I166" s="13"/>
      <c r="J166" s="13"/>
      <c r="K166" s="13"/>
      <c r="L166" s="13"/>
      <c r="M166" s="14"/>
      <c r="N166" s="13"/>
      <c r="O166" s="13"/>
      <c r="P166" s="13"/>
      <c r="Q166" s="13"/>
    </row>
    <row r="167" spans="8:17" x14ac:dyDescent="0.3">
      <c r="H167" s="13"/>
      <c r="I167" s="13"/>
      <c r="J167" s="13"/>
      <c r="K167" s="13"/>
      <c r="L167" s="13"/>
      <c r="M167" s="14"/>
      <c r="N167" s="13"/>
      <c r="O167" s="13"/>
      <c r="P167" s="13"/>
      <c r="Q167" s="13"/>
    </row>
    <row r="168" spans="8:17" x14ac:dyDescent="0.3">
      <c r="H168" s="13"/>
      <c r="I168" s="13"/>
      <c r="J168" s="13"/>
      <c r="K168" s="13"/>
      <c r="L168" s="13"/>
      <c r="M168" s="14"/>
      <c r="N168" s="13"/>
      <c r="O168" s="13"/>
      <c r="P168" s="13"/>
      <c r="Q168" s="13"/>
    </row>
    <row r="169" spans="8:17" x14ac:dyDescent="0.3">
      <c r="H169" s="13"/>
      <c r="I169" s="13"/>
      <c r="J169" s="13"/>
      <c r="K169" s="13"/>
      <c r="L169" s="13"/>
      <c r="M169" s="14"/>
      <c r="N169" s="13"/>
      <c r="O169" s="13"/>
      <c r="P169" s="13"/>
      <c r="Q169" s="13"/>
    </row>
    <row r="170" spans="8:17" x14ac:dyDescent="0.3">
      <c r="H170" s="13"/>
      <c r="I170" s="13"/>
      <c r="J170" s="13"/>
      <c r="K170" s="13"/>
      <c r="L170" s="13"/>
      <c r="M170" s="14"/>
      <c r="N170" s="13"/>
      <c r="O170" s="13"/>
      <c r="P170" s="13"/>
      <c r="Q170" s="13"/>
    </row>
    <row r="171" spans="8:17" x14ac:dyDescent="0.3">
      <c r="H171" s="13"/>
      <c r="I171" s="13"/>
      <c r="J171" s="13"/>
      <c r="K171" s="13"/>
      <c r="L171" s="13"/>
      <c r="M171" s="14"/>
      <c r="N171" s="13"/>
      <c r="O171" s="13"/>
      <c r="P171" s="13"/>
      <c r="Q171" s="13"/>
    </row>
    <row r="172" spans="8:17" x14ac:dyDescent="0.3">
      <c r="H172" s="13"/>
      <c r="I172" s="13"/>
      <c r="J172" s="13"/>
      <c r="K172" s="13"/>
      <c r="L172" s="13"/>
      <c r="M172" s="14"/>
      <c r="N172" s="13"/>
      <c r="O172" s="13"/>
      <c r="P172" s="13"/>
      <c r="Q172" s="13"/>
    </row>
    <row r="173" spans="8:17" x14ac:dyDescent="0.3"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8:17" x14ac:dyDescent="0.3">
      <c r="H174" s="13"/>
      <c r="I174" s="13"/>
      <c r="J174" s="13"/>
      <c r="K174" s="13"/>
      <c r="L174" s="13"/>
      <c r="M174" s="13"/>
      <c r="N174" s="13"/>
      <c r="O174" s="13"/>
      <c r="P174" s="13"/>
      <c r="Q174" s="13"/>
    </row>
    <row r="175" spans="8:17" x14ac:dyDescent="0.3">
      <c r="H175" s="13"/>
      <c r="I175" s="13"/>
      <c r="J175" s="13"/>
      <c r="K175" s="13"/>
      <c r="L175" s="13"/>
      <c r="M175" s="13"/>
      <c r="N175" s="13"/>
      <c r="O175" s="13"/>
      <c r="P175" s="13"/>
      <c r="Q175" s="13"/>
    </row>
    <row r="176" spans="8:17" x14ac:dyDescent="0.3">
      <c r="H176" s="13"/>
      <c r="I176" s="13"/>
      <c r="J176" s="13"/>
      <c r="K176" s="13"/>
      <c r="L176" s="13"/>
      <c r="M176" s="13"/>
      <c r="N176" s="13"/>
      <c r="O176" s="13"/>
      <c r="P176" s="13"/>
      <c r="Q176" s="13"/>
    </row>
    <row r="177" spans="8:17" x14ac:dyDescent="0.3">
      <c r="H177" s="13"/>
      <c r="I177" s="13"/>
      <c r="J177" s="13"/>
      <c r="K177" s="13"/>
      <c r="L177" s="13"/>
      <c r="M177" s="13"/>
      <c r="N177" s="13"/>
      <c r="O177" s="13"/>
      <c r="P177" s="13"/>
      <c r="Q177" s="13"/>
    </row>
    <row r="178" spans="8:17" x14ac:dyDescent="0.3">
      <c r="H178" s="13"/>
      <c r="I178" s="13"/>
      <c r="J178" s="13"/>
      <c r="K178" s="13"/>
      <c r="L178" s="13"/>
      <c r="M178" s="13"/>
      <c r="N178" s="13"/>
      <c r="O178" s="13"/>
      <c r="P178" s="13"/>
      <c r="Q178" s="13"/>
    </row>
    <row r="179" spans="8:17" x14ac:dyDescent="0.3">
      <c r="H179" s="13"/>
      <c r="I179" s="13"/>
      <c r="J179" s="13"/>
      <c r="K179" s="13"/>
      <c r="L179" s="13"/>
      <c r="M179" s="13"/>
      <c r="N179" s="13"/>
      <c r="O179" s="13"/>
      <c r="P179" s="13"/>
      <c r="Q179" s="13"/>
    </row>
    <row r="180" spans="8:17" x14ac:dyDescent="0.3">
      <c r="H180" s="13"/>
      <c r="I180" s="13"/>
      <c r="J180" s="13"/>
      <c r="K180" s="13"/>
      <c r="L180" s="13"/>
      <c r="M180" s="13"/>
      <c r="N180" s="13"/>
      <c r="O180" s="13"/>
      <c r="P180" s="13"/>
      <c r="Q180" s="13"/>
    </row>
    <row r="181" spans="8:17" x14ac:dyDescent="0.3">
      <c r="H181" s="13"/>
      <c r="I181" s="13"/>
      <c r="J181" s="13"/>
      <c r="K181" s="13"/>
      <c r="L181" s="13"/>
      <c r="M181" s="13"/>
      <c r="N181" s="13"/>
      <c r="O181" s="13"/>
      <c r="P181" s="13"/>
      <c r="Q181" s="13"/>
    </row>
    <row r="182" spans="8:17" x14ac:dyDescent="0.3"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8:17" x14ac:dyDescent="0.3">
      <c r="H183" s="13"/>
      <c r="I183" s="13"/>
      <c r="J183" s="13"/>
      <c r="K183" s="13"/>
      <c r="L183" s="13"/>
      <c r="M183" s="13"/>
      <c r="N183" s="13"/>
      <c r="O183" s="13"/>
      <c r="P183" s="13"/>
      <c r="Q183" s="13"/>
    </row>
    <row r="184" spans="8:17" x14ac:dyDescent="0.3">
      <c r="H184" s="13"/>
      <c r="I184" s="13"/>
      <c r="J184" s="13"/>
      <c r="K184" s="13"/>
      <c r="L184" s="13"/>
      <c r="M184" s="13"/>
      <c r="N184" s="13"/>
      <c r="O184" s="13"/>
      <c r="P184" s="13"/>
      <c r="Q184" s="13"/>
    </row>
    <row r="185" spans="8:17" x14ac:dyDescent="0.3">
      <c r="H185" s="13"/>
      <c r="I185" s="13"/>
      <c r="J185" s="13"/>
      <c r="K185" s="13"/>
      <c r="L185" s="13"/>
      <c r="M185" s="13"/>
      <c r="N185" s="13"/>
      <c r="O185" s="13"/>
      <c r="P185" s="13"/>
      <c r="Q185" s="13"/>
    </row>
    <row r="186" spans="8:17" x14ac:dyDescent="0.3"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7" spans="8:17" x14ac:dyDescent="0.3">
      <c r="H187" s="13"/>
      <c r="I187" s="13"/>
      <c r="J187" s="13"/>
      <c r="K187" s="13"/>
      <c r="L187" s="13"/>
      <c r="M187" s="13"/>
      <c r="N187" s="13"/>
      <c r="O187" s="13"/>
      <c r="P187" s="13"/>
      <c r="Q187" s="13"/>
    </row>
    <row r="188" spans="8:17" x14ac:dyDescent="0.3">
      <c r="H188" s="13"/>
      <c r="I188" s="13"/>
      <c r="J188" s="13"/>
      <c r="K188" s="13"/>
      <c r="L188" s="13"/>
      <c r="M188" s="13"/>
      <c r="N188" s="13"/>
      <c r="O188" s="13"/>
      <c r="P188" s="13"/>
      <c r="Q188" s="13"/>
    </row>
    <row r="189" spans="8:17" x14ac:dyDescent="0.3">
      <c r="H189" s="13"/>
      <c r="I189" s="13"/>
      <c r="J189" s="13"/>
      <c r="K189" s="13"/>
      <c r="L189" s="13"/>
      <c r="M189" s="13"/>
      <c r="N189" s="13"/>
      <c r="O189" s="13"/>
      <c r="P189" s="13"/>
      <c r="Q189" s="13"/>
    </row>
    <row r="190" spans="8:17" x14ac:dyDescent="0.3">
      <c r="H190" s="13"/>
      <c r="I190" s="13"/>
      <c r="J190" s="13"/>
      <c r="K190" s="13"/>
      <c r="L190" s="13"/>
      <c r="M190" s="13"/>
      <c r="N190" s="13"/>
      <c r="O190" s="13"/>
      <c r="P190" s="13"/>
      <c r="Q190" s="13"/>
    </row>
    <row r="191" spans="8:17" x14ac:dyDescent="0.3"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8:17" x14ac:dyDescent="0.3">
      <c r="H192" s="13"/>
      <c r="I192" s="13"/>
      <c r="J192" s="13"/>
      <c r="K192" s="13"/>
      <c r="L192" s="13"/>
      <c r="M192" s="13"/>
      <c r="N192" s="13"/>
      <c r="O192" s="13"/>
      <c r="P192" s="13"/>
      <c r="Q192" s="13"/>
    </row>
    <row r="193" spans="8:17" x14ac:dyDescent="0.3">
      <c r="H193" s="13"/>
      <c r="I193" s="13"/>
      <c r="J193" s="13"/>
      <c r="K193" s="13"/>
      <c r="L193" s="13"/>
      <c r="M193" s="13"/>
      <c r="N193" s="13"/>
      <c r="O193" s="13"/>
      <c r="P193" s="13"/>
      <c r="Q193" s="13"/>
    </row>
    <row r="194" spans="8:17" x14ac:dyDescent="0.3">
      <c r="H194" s="13"/>
      <c r="I194" s="13"/>
      <c r="J194" s="13"/>
      <c r="K194" s="13"/>
      <c r="L194" s="13"/>
      <c r="M194" s="13"/>
      <c r="N194" s="13"/>
      <c r="O194" s="13"/>
      <c r="P194" s="13"/>
      <c r="Q194" s="13"/>
    </row>
    <row r="195" spans="8:17" x14ac:dyDescent="0.3">
      <c r="H195" s="13"/>
      <c r="I195" s="13"/>
      <c r="J195" s="13"/>
      <c r="K195" s="13"/>
      <c r="L195" s="13"/>
      <c r="M195" s="13"/>
      <c r="N195" s="13"/>
      <c r="O195" s="13"/>
      <c r="P195" s="13"/>
      <c r="Q195" s="13"/>
    </row>
    <row r="196" spans="8:17" x14ac:dyDescent="0.3">
      <c r="H196" s="13"/>
      <c r="I196" s="13"/>
      <c r="J196" s="13"/>
      <c r="K196" s="13"/>
      <c r="L196" s="13"/>
      <c r="M196" s="13"/>
      <c r="N196" s="13"/>
      <c r="O196" s="13"/>
      <c r="P196" s="13"/>
      <c r="Q196" s="13"/>
    </row>
    <row r="197" spans="8:17" x14ac:dyDescent="0.3">
      <c r="H197" s="13"/>
      <c r="I197" s="13"/>
      <c r="J197" s="13"/>
      <c r="K197" s="13"/>
      <c r="L197" s="13"/>
      <c r="M197" s="13"/>
      <c r="N197" s="13"/>
      <c r="O197" s="13"/>
      <c r="P197" s="13"/>
      <c r="Q197" s="13"/>
    </row>
    <row r="198" spans="8:17" x14ac:dyDescent="0.3">
      <c r="H198" s="13"/>
      <c r="I198" s="13"/>
      <c r="J198" s="13"/>
      <c r="K198" s="13"/>
      <c r="L198" s="13"/>
      <c r="M198" s="13"/>
      <c r="N198" s="13"/>
      <c r="O198" s="13"/>
      <c r="P198" s="13"/>
      <c r="Q198" s="13"/>
    </row>
    <row r="199" spans="8:17" x14ac:dyDescent="0.3">
      <c r="H199" s="13"/>
      <c r="I199" s="13"/>
      <c r="J199" s="13"/>
      <c r="K199" s="13"/>
      <c r="L199" s="13"/>
      <c r="M199" s="13"/>
      <c r="N199" s="13"/>
      <c r="O199" s="13"/>
      <c r="P199" s="13"/>
      <c r="Q199" s="13"/>
    </row>
    <row r="200" spans="8:17" x14ac:dyDescent="0.3">
      <c r="H200" s="13"/>
      <c r="I200" s="13"/>
      <c r="J200" s="13"/>
      <c r="K200" s="13"/>
      <c r="L200" s="13"/>
      <c r="M200" s="13"/>
      <c r="N200" s="13"/>
      <c r="O200" s="13"/>
      <c r="P200" s="13"/>
      <c r="Q200" s="13"/>
    </row>
    <row r="201" spans="8:17" x14ac:dyDescent="0.3">
      <c r="H201" s="13"/>
      <c r="I201" s="13"/>
      <c r="J201" s="13"/>
      <c r="K201" s="13"/>
      <c r="L201" s="13"/>
      <c r="M201" s="13"/>
      <c r="N201" s="13"/>
      <c r="O201" s="13"/>
      <c r="P201" s="13"/>
      <c r="Q201" s="13"/>
    </row>
    <row r="202" spans="8:17" x14ac:dyDescent="0.3">
      <c r="H202" s="13"/>
      <c r="I202" s="13"/>
      <c r="J202" s="13"/>
      <c r="K202" s="13"/>
      <c r="L202" s="13"/>
      <c r="M202" s="13"/>
      <c r="N202" s="13"/>
      <c r="O202" s="13"/>
      <c r="P202" s="13"/>
      <c r="Q202" s="13"/>
    </row>
    <row r="203" spans="8:17" x14ac:dyDescent="0.3">
      <c r="H203" s="13"/>
      <c r="I203" s="13"/>
      <c r="J203" s="13"/>
      <c r="K203" s="13"/>
      <c r="L203" s="13"/>
      <c r="M203" s="13"/>
      <c r="N203" s="13"/>
      <c r="O203" s="13"/>
      <c r="P203" s="13"/>
      <c r="Q203" s="13"/>
    </row>
    <row r="204" spans="8:17" x14ac:dyDescent="0.3">
      <c r="H204" s="13"/>
      <c r="I204" s="13"/>
      <c r="J204" s="13"/>
      <c r="K204" s="13"/>
      <c r="L204" s="13"/>
      <c r="M204" s="13"/>
      <c r="N204" s="13"/>
      <c r="O204" s="13"/>
      <c r="P204" s="13"/>
      <c r="Q204" s="13"/>
    </row>
    <row r="205" spans="8:17" x14ac:dyDescent="0.3">
      <c r="H205" s="13"/>
      <c r="I205" s="13"/>
      <c r="J205" s="13"/>
      <c r="K205" s="13"/>
      <c r="L205" s="13"/>
      <c r="M205" s="13"/>
      <c r="N205" s="13"/>
      <c r="O205" s="13"/>
      <c r="P205" s="13"/>
      <c r="Q205" s="13"/>
    </row>
    <row r="206" spans="8:17" x14ac:dyDescent="0.3">
      <c r="H206" s="13"/>
      <c r="I206" s="13"/>
      <c r="J206" s="13"/>
      <c r="K206" s="13"/>
      <c r="L206" s="13"/>
      <c r="M206" s="13"/>
      <c r="N206" s="13"/>
      <c r="O206" s="13"/>
      <c r="P206" s="13"/>
      <c r="Q206" s="13"/>
    </row>
    <row r="207" spans="8:17" x14ac:dyDescent="0.3">
      <c r="H207" s="13"/>
      <c r="I207" s="13"/>
      <c r="J207" s="13"/>
      <c r="K207" s="13"/>
      <c r="L207" s="13"/>
      <c r="M207" s="13"/>
      <c r="N207" s="13"/>
      <c r="O207" s="13"/>
      <c r="P207" s="13"/>
      <c r="Q207" s="13"/>
    </row>
    <row r="208" spans="8:17" x14ac:dyDescent="0.3">
      <c r="H208" s="13"/>
      <c r="I208" s="13"/>
      <c r="J208" s="13"/>
      <c r="K208" s="13"/>
      <c r="L208" s="13"/>
      <c r="M208" s="13"/>
      <c r="N208" s="13"/>
      <c r="O208" s="13"/>
      <c r="P208" s="13"/>
      <c r="Q208" s="13"/>
    </row>
    <row r="209" spans="8:17" x14ac:dyDescent="0.3">
      <c r="H209" s="13"/>
      <c r="I209" s="13"/>
      <c r="J209" s="13"/>
      <c r="K209" s="13"/>
      <c r="L209" s="13"/>
      <c r="M209" s="13"/>
      <c r="N209" s="13"/>
      <c r="O209" s="13"/>
      <c r="P209" s="13"/>
      <c r="Q209" s="13"/>
    </row>
    <row r="210" spans="8:17" x14ac:dyDescent="0.3">
      <c r="H210" s="13"/>
      <c r="I210" s="13"/>
      <c r="J210" s="13"/>
      <c r="K210" s="13"/>
      <c r="L210" s="13"/>
      <c r="M210" s="13"/>
      <c r="N210" s="13"/>
      <c r="O210" s="13"/>
      <c r="P210" s="13"/>
      <c r="Q210" s="13"/>
    </row>
    <row r="211" spans="8:17" x14ac:dyDescent="0.3">
      <c r="H211" s="13"/>
      <c r="I211" s="13"/>
      <c r="J211" s="13"/>
      <c r="K211" s="13"/>
      <c r="L211" s="13"/>
      <c r="M211" s="13"/>
      <c r="N211" s="13"/>
      <c r="O211" s="13"/>
      <c r="P211" s="13"/>
      <c r="Q211" s="13"/>
    </row>
    <row r="212" spans="8:17" x14ac:dyDescent="0.3">
      <c r="H212" s="13"/>
      <c r="I212" s="13"/>
      <c r="J212" s="13"/>
      <c r="K212" s="13"/>
      <c r="L212" s="13"/>
      <c r="M212" s="13"/>
      <c r="N212" s="13"/>
      <c r="O212" s="13"/>
      <c r="P212" s="13"/>
      <c r="Q212" s="13"/>
    </row>
    <row r="213" spans="8:17" x14ac:dyDescent="0.3">
      <c r="H213" s="13"/>
      <c r="I213" s="13"/>
      <c r="J213" s="13"/>
      <c r="K213" s="13"/>
      <c r="L213" s="13"/>
      <c r="M213" s="13"/>
      <c r="N213" s="13"/>
      <c r="O213" s="13"/>
      <c r="P213" s="13"/>
      <c r="Q213" s="13"/>
    </row>
    <row r="214" spans="8:17" x14ac:dyDescent="0.3">
      <c r="H214" s="13"/>
      <c r="I214" s="13"/>
      <c r="J214" s="13"/>
      <c r="K214" s="13"/>
      <c r="L214" s="13"/>
      <c r="M214" s="13"/>
      <c r="N214" s="13"/>
      <c r="O214" s="13"/>
      <c r="P214" s="13"/>
      <c r="Q214" s="13"/>
    </row>
    <row r="215" spans="8:17" x14ac:dyDescent="0.3">
      <c r="H215" s="13"/>
      <c r="I215" s="13"/>
      <c r="J215" s="13"/>
      <c r="K215" s="13"/>
      <c r="L215" s="13"/>
      <c r="M215" s="13"/>
      <c r="N215" s="13"/>
      <c r="O215" s="13"/>
      <c r="P215" s="13"/>
      <c r="Q215" s="13"/>
    </row>
    <row r="216" spans="8:17" x14ac:dyDescent="0.3">
      <c r="H216" s="13"/>
      <c r="I216" s="13"/>
      <c r="J216" s="13"/>
      <c r="K216" s="13"/>
      <c r="L216" s="13"/>
      <c r="M216" s="13"/>
      <c r="N216" s="13"/>
      <c r="O216" s="13"/>
      <c r="P216" s="13"/>
      <c r="Q216" s="13"/>
    </row>
    <row r="217" spans="8:17" x14ac:dyDescent="0.3">
      <c r="H217" s="13"/>
      <c r="I217" s="13"/>
      <c r="J217" s="13"/>
      <c r="K217" s="13"/>
      <c r="L217" s="13"/>
      <c r="M217" s="13"/>
      <c r="N217" s="13"/>
      <c r="O217" s="13"/>
      <c r="P217" s="13"/>
      <c r="Q217" s="13"/>
    </row>
    <row r="218" spans="8:17" x14ac:dyDescent="0.3">
      <c r="H218" s="13"/>
      <c r="I218" s="13"/>
      <c r="J218" s="13"/>
      <c r="K218" s="13"/>
      <c r="L218" s="13"/>
      <c r="M218" s="13"/>
      <c r="N218" s="13"/>
      <c r="O218" s="13"/>
      <c r="P218" s="13"/>
      <c r="Q218" s="13"/>
    </row>
    <row r="219" spans="8:17" x14ac:dyDescent="0.3">
      <c r="H219" s="13"/>
      <c r="I219" s="13"/>
      <c r="J219" s="13"/>
      <c r="K219" s="13"/>
      <c r="L219" s="13"/>
      <c r="M219" s="13"/>
      <c r="N219" s="13"/>
      <c r="O219" s="13"/>
      <c r="P219" s="13"/>
      <c r="Q219" s="13"/>
    </row>
    <row r="220" spans="8:17" x14ac:dyDescent="0.3">
      <c r="H220" s="13"/>
      <c r="I220" s="13"/>
      <c r="J220" s="13"/>
      <c r="K220" s="13"/>
      <c r="L220" s="13"/>
      <c r="M220" s="13"/>
      <c r="N220" s="13"/>
      <c r="O220" s="13"/>
      <c r="P220" s="13"/>
      <c r="Q220" s="13"/>
    </row>
    <row r="221" spans="8:17" x14ac:dyDescent="0.3">
      <c r="H221" s="13"/>
      <c r="I221" s="13"/>
      <c r="J221" s="13"/>
      <c r="K221" s="13"/>
      <c r="L221" s="13"/>
      <c r="M221" s="13"/>
      <c r="N221" s="13"/>
      <c r="O221" s="13"/>
      <c r="P221" s="13"/>
      <c r="Q221" s="13"/>
    </row>
    <row r="222" spans="8:17" x14ac:dyDescent="0.3">
      <c r="H222" s="13"/>
      <c r="I222" s="13"/>
      <c r="J222" s="13"/>
      <c r="K222" s="13"/>
      <c r="L222" s="13"/>
      <c r="M222" s="13"/>
      <c r="N222" s="13"/>
      <c r="O222" s="13"/>
      <c r="P222" s="13"/>
      <c r="Q222" s="13"/>
    </row>
    <row r="223" spans="8:17" x14ac:dyDescent="0.3">
      <c r="H223" s="13"/>
      <c r="I223" s="13"/>
      <c r="J223" s="13"/>
      <c r="K223" s="13"/>
      <c r="L223" s="13"/>
      <c r="M223" s="13"/>
      <c r="N223" s="13"/>
      <c r="O223" s="13"/>
      <c r="P223" s="13"/>
      <c r="Q223" s="13"/>
    </row>
    <row r="224" spans="8:17" x14ac:dyDescent="0.3">
      <c r="H224" s="13"/>
      <c r="I224" s="13"/>
      <c r="J224" s="13"/>
      <c r="K224" s="13"/>
      <c r="L224" s="13"/>
      <c r="M224" s="13"/>
      <c r="N224" s="13"/>
      <c r="O224" s="13"/>
      <c r="P224" s="13"/>
      <c r="Q224" s="13"/>
    </row>
    <row r="225" spans="8:17" x14ac:dyDescent="0.3">
      <c r="H225" s="13"/>
      <c r="I225" s="13"/>
      <c r="J225" s="13"/>
      <c r="K225" s="13"/>
      <c r="L225" s="13"/>
      <c r="M225" s="13"/>
      <c r="N225" s="13"/>
      <c r="O225" s="13"/>
      <c r="P225" s="13"/>
      <c r="Q225" s="13"/>
    </row>
    <row r="226" spans="8:17" x14ac:dyDescent="0.3">
      <c r="H226" s="13"/>
      <c r="I226" s="13"/>
      <c r="J226" s="13"/>
      <c r="K226" s="13"/>
      <c r="L226" s="13"/>
      <c r="M226" s="13"/>
      <c r="N226" s="13"/>
      <c r="O226" s="13"/>
      <c r="P226" s="13"/>
      <c r="Q226" s="13"/>
    </row>
    <row r="227" spans="8:17" x14ac:dyDescent="0.3">
      <c r="H227" s="13"/>
      <c r="I227" s="13"/>
      <c r="J227" s="13"/>
      <c r="K227" s="13"/>
      <c r="L227" s="13"/>
      <c r="M227" s="13"/>
      <c r="N227" s="13"/>
      <c r="O227" s="13"/>
      <c r="P227" s="13"/>
      <c r="Q227" s="13"/>
    </row>
    <row r="228" spans="8:17" x14ac:dyDescent="0.3">
      <c r="H228" s="13"/>
      <c r="I228" s="13"/>
      <c r="J228" s="13"/>
      <c r="K228" s="13"/>
      <c r="L228" s="13"/>
      <c r="M228" s="13"/>
      <c r="N228" s="13"/>
      <c r="O228" s="13"/>
      <c r="P228" s="13"/>
      <c r="Q228" s="13"/>
    </row>
    <row r="229" spans="8:17" x14ac:dyDescent="0.3">
      <c r="H229" s="13"/>
      <c r="I229" s="13"/>
      <c r="J229" s="13"/>
      <c r="K229" s="13"/>
      <c r="L229" s="13"/>
      <c r="M229" s="13"/>
      <c r="N229" s="13"/>
      <c r="O229" s="13"/>
      <c r="P229" s="13"/>
      <c r="Q229" s="13"/>
    </row>
    <row r="230" spans="8:17" x14ac:dyDescent="0.3">
      <c r="H230" s="13"/>
      <c r="I230" s="13"/>
      <c r="J230" s="13"/>
      <c r="K230" s="13"/>
      <c r="L230" s="13"/>
      <c r="M230" s="13"/>
      <c r="N230" s="13"/>
      <c r="O230" s="13"/>
      <c r="P230" s="13"/>
      <c r="Q230" s="13"/>
    </row>
    <row r="231" spans="8:17" x14ac:dyDescent="0.3">
      <c r="H231" s="13"/>
      <c r="I231" s="13"/>
      <c r="J231" s="13"/>
      <c r="K231" s="13"/>
      <c r="L231" s="13"/>
      <c r="M231" s="13"/>
      <c r="N231" s="13"/>
      <c r="O231" s="13"/>
      <c r="P231" s="13"/>
      <c r="Q231" s="13"/>
    </row>
    <row r="232" spans="8:17" x14ac:dyDescent="0.3">
      <c r="H232" s="13"/>
      <c r="I232" s="13"/>
      <c r="J232" s="13"/>
      <c r="K232" s="13"/>
      <c r="L232" s="13"/>
      <c r="M232" s="13"/>
      <c r="N232" s="13"/>
      <c r="O232" s="13"/>
      <c r="P232" s="13"/>
      <c r="Q232" s="13"/>
    </row>
    <row r="233" spans="8:17" x14ac:dyDescent="0.3">
      <c r="H233" s="13"/>
      <c r="I233" s="13"/>
      <c r="J233" s="13"/>
      <c r="K233" s="13"/>
      <c r="L233" s="13"/>
      <c r="M233" s="13"/>
      <c r="N233" s="13"/>
      <c r="O233" s="13"/>
      <c r="P233" s="13"/>
      <c r="Q233" s="13"/>
    </row>
    <row r="234" spans="8:17" x14ac:dyDescent="0.3">
      <c r="H234" s="13"/>
      <c r="I234" s="13"/>
      <c r="J234" s="13"/>
      <c r="K234" s="13"/>
      <c r="L234" s="13"/>
      <c r="M234" s="13"/>
      <c r="N234" s="13"/>
      <c r="O234" s="13"/>
      <c r="P234" s="13"/>
      <c r="Q234" s="13"/>
    </row>
    <row r="235" spans="8:17" x14ac:dyDescent="0.3">
      <c r="H235" s="13"/>
      <c r="I235" s="13"/>
      <c r="J235" s="13"/>
      <c r="K235" s="13"/>
      <c r="L235" s="13"/>
      <c r="M235" s="13"/>
      <c r="N235" s="13"/>
      <c r="O235" s="13"/>
      <c r="P235" s="13"/>
      <c r="Q235" s="13"/>
    </row>
    <row r="236" spans="8:17" x14ac:dyDescent="0.3">
      <c r="H236" s="13"/>
      <c r="I236" s="13"/>
      <c r="J236" s="13"/>
      <c r="K236" s="13"/>
      <c r="L236" s="13"/>
      <c r="M236" s="13"/>
      <c r="N236" s="13"/>
      <c r="O236" s="13"/>
      <c r="P236" s="13"/>
      <c r="Q236" s="13"/>
    </row>
    <row r="237" spans="8:17" x14ac:dyDescent="0.3">
      <c r="H237" s="13"/>
      <c r="I237" s="13"/>
      <c r="J237" s="13"/>
      <c r="K237" s="13"/>
      <c r="L237" s="13"/>
      <c r="M237" s="13"/>
      <c r="N237" s="13"/>
      <c r="O237" s="13"/>
      <c r="P237" s="13"/>
      <c r="Q237" s="13"/>
    </row>
    <row r="238" spans="8:17" x14ac:dyDescent="0.3">
      <c r="H238" s="13"/>
      <c r="I238" s="13"/>
      <c r="J238" s="13"/>
      <c r="K238" s="13"/>
      <c r="L238" s="13"/>
      <c r="M238" s="13"/>
      <c r="N238" s="13"/>
      <c r="O238" s="13"/>
      <c r="P238" s="13"/>
      <c r="Q238" s="13"/>
    </row>
    <row r="239" spans="8:17" x14ac:dyDescent="0.3">
      <c r="H239" s="13"/>
      <c r="I239" s="13"/>
      <c r="J239" s="13"/>
      <c r="K239" s="13"/>
      <c r="L239" s="13"/>
      <c r="M239" s="13"/>
      <c r="N239" s="13"/>
      <c r="O239" s="13"/>
      <c r="P239" s="13"/>
      <c r="Q239" s="13"/>
    </row>
    <row r="240" spans="8:17" x14ac:dyDescent="0.3">
      <c r="H240" s="13"/>
      <c r="I240" s="13"/>
      <c r="J240" s="13"/>
      <c r="K240" s="13"/>
      <c r="L240" s="13"/>
      <c r="M240" s="13"/>
      <c r="N240" s="13"/>
      <c r="O240" s="13"/>
      <c r="P240" s="13"/>
      <c r="Q240" s="13"/>
    </row>
    <row r="241" spans="8:17" x14ac:dyDescent="0.3">
      <c r="H241" s="13"/>
      <c r="I241" s="13"/>
      <c r="J241" s="13"/>
      <c r="K241" s="13"/>
      <c r="L241" s="13"/>
      <c r="M241" s="13"/>
      <c r="N241" s="13"/>
      <c r="O241" s="13"/>
      <c r="P241" s="13"/>
      <c r="Q24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Rth Module 21H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lux jamil</cp:lastModifiedBy>
  <dcterms:created xsi:type="dcterms:W3CDTF">2024-05-23T16:17:19Z</dcterms:created>
  <dcterms:modified xsi:type="dcterms:W3CDTF">2024-11-19T17:23:06Z</dcterms:modified>
</cp:coreProperties>
</file>