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ownloads\"/>
    </mc:Choice>
  </mc:AlternateContent>
  <xr:revisionPtr revIDLastSave="0" documentId="13_ncr:1_{80F08D96-2D10-4616-A34A-39FF81E73F45}" xr6:coauthVersionLast="47" xr6:coauthVersionMax="47" xr10:uidLastSave="{00000000-0000-0000-0000-000000000000}"/>
  <bookViews>
    <workbookView xWindow="-108" yWindow="-108" windowWidth="23256" windowHeight="12456" xr2:uid="{E1ECBFDD-9FF4-4A16-9FBE-E26241552E79}"/>
  </bookViews>
  <sheets>
    <sheet name="Rth Module 27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O2" i="1" s="1"/>
  <c r="E2" i="1"/>
  <c r="N2" i="1" s="1"/>
  <c r="M29" i="1"/>
  <c r="P29" i="1" s="1"/>
  <c r="M2" i="1"/>
  <c r="P24" i="1" s="1"/>
  <c r="L29" i="1"/>
  <c r="O29" i="1"/>
  <c r="E29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M28" i="1"/>
  <c r="P28" i="1"/>
  <c r="L28" i="1"/>
  <c r="E28" i="1"/>
  <c r="M27" i="1"/>
  <c r="L27" i="1"/>
  <c r="O27" i="1" s="1"/>
  <c r="E27" i="1"/>
  <c r="M26" i="1"/>
  <c r="P26" i="1" s="1"/>
  <c r="L26" i="1"/>
  <c r="O26" i="1" s="1"/>
  <c r="E26" i="1"/>
  <c r="M25" i="1"/>
  <c r="P25" i="1" s="1"/>
  <c r="L25" i="1"/>
  <c r="E25" i="1"/>
  <c r="M24" i="1"/>
  <c r="L24" i="1"/>
  <c r="O24" i="1" s="1"/>
  <c r="E24" i="1"/>
  <c r="M23" i="1"/>
  <c r="P23" i="1" s="1"/>
  <c r="L23" i="1"/>
  <c r="O23" i="1" s="1"/>
  <c r="E23" i="1"/>
  <c r="M22" i="1"/>
  <c r="P22" i="1" s="1"/>
  <c r="L22" i="1"/>
  <c r="E22" i="1"/>
  <c r="M21" i="1"/>
  <c r="L21" i="1"/>
  <c r="O21" i="1" s="1"/>
  <c r="E21" i="1"/>
  <c r="M20" i="1"/>
  <c r="P20" i="1" s="1"/>
  <c r="L20" i="1"/>
  <c r="O20" i="1" s="1"/>
  <c r="E20" i="1"/>
  <c r="M19" i="1"/>
  <c r="P19" i="1"/>
  <c r="L19" i="1"/>
  <c r="E19" i="1"/>
  <c r="M18" i="1"/>
  <c r="L18" i="1"/>
  <c r="O18" i="1" s="1"/>
  <c r="E18" i="1"/>
  <c r="M17" i="1"/>
  <c r="P17" i="1" s="1"/>
  <c r="L17" i="1"/>
  <c r="O17" i="1" s="1"/>
  <c r="E17" i="1"/>
  <c r="M16" i="1"/>
  <c r="P16" i="1"/>
  <c r="L16" i="1"/>
  <c r="E16" i="1"/>
  <c r="M15" i="1"/>
  <c r="L15" i="1"/>
  <c r="O15" i="1" s="1"/>
  <c r="E15" i="1"/>
  <c r="M14" i="1"/>
  <c r="P14" i="1" s="1"/>
  <c r="L14" i="1"/>
  <c r="O14" i="1" s="1"/>
  <c r="E14" i="1"/>
  <c r="M13" i="1"/>
  <c r="P13" i="1"/>
  <c r="L13" i="1"/>
  <c r="E13" i="1"/>
  <c r="M12" i="1"/>
  <c r="L12" i="1"/>
  <c r="O12" i="1" s="1"/>
  <c r="E12" i="1"/>
  <c r="M11" i="1"/>
  <c r="P11" i="1" s="1"/>
  <c r="L11" i="1"/>
  <c r="O11" i="1" s="1"/>
  <c r="E11" i="1"/>
  <c r="M10" i="1"/>
  <c r="P10" i="1"/>
  <c r="L10" i="1"/>
  <c r="E10" i="1"/>
  <c r="M9" i="1"/>
  <c r="L9" i="1"/>
  <c r="O9" i="1" s="1"/>
  <c r="E9" i="1"/>
  <c r="M8" i="1"/>
  <c r="P8" i="1" s="1"/>
  <c r="L8" i="1"/>
  <c r="O8" i="1" s="1"/>
  <c r="E8" i="1"/>
  <c r="M7" i="1"/>
  <c r="P7" i="1"/>
  <c r="L7" i="1"/>
  <c r="E7" i="1"/>
  <c r="M6" i="1"/>
  <c r="L6" i="1"/>
  <c r="O6" i="1" s="1"/>
  <c r="E6" i="1"/>
  <c r="M5" i="1"/>
  <c r="P5" i="1" s="1"/>
  <c r="L5" i="1"/>
  <c r="O5" i="1" s="1"/>
  <c r="E5" i="1"/>
  <c r="M4" i="1"/>
  <c r="P4" i="1"/>
  <c r="L4" i="1"/>
  <c r="O4" i="1" s="1"/>
  <c r="E4" i="1"/>
  <c r="M3" i="1"/>
  <c r="L3" i="1"/>
  <c r="O3" i="1" s="1"/>
  <c r="E3" i="1"/>
  <c r="P2" i="1"/>
  <c r="P9" i="1" l="1"/>
  <c r="P27" i="1"/>
  <c r="P3" i="1"/>
  <c r="P6" i="1"/>
  <c r="P12" i="1"/>
  <c r="P15" i="1"/>
  <c r="P18" i="1"/>
  <c r="P21" i="1"/>
  <c r="O7" i="1"/>
  <c r="O10" i="1"/>
  <c r="O13" i="1"/>
  <c r="O16" i="1"/>
  <c r="O19" i="1"/>
  <c r="O22" i="1"/>
  <c r="O25" i="1"/>
  <c r="O28" i="1"/>
  <c r="N28" i="1"/>
  <c r="N23" i="1"/>
  <c r="N18" i="1"/>
  <c r="N15" i="1"/>
  <c r="N25" i="1"/>
  <c r="N13" i="1"/>
  <c r="N10" i="1"/>
  <c r="N20" i="1"/>
  <c r="N8" i="1"/>
  <c r="N3" i="1"/>
  <c r="N5" i="1"/>
  <c r="N11" i="1"/>
  <c r="N26" i="1"/>
  <c r="N9" i="1"/>
  <c r="N27" i="1"/>
  <c r="N16" i="1"/>
  <c r="N7" i="1"/>
  <c r="N12" i="1"/>
  <c r="N17" i="1"/>
  <c r="N22" i="1"/>
  <c r="N14" i="1"/>
  <c r="N19" i="1"/>
  <c r="N4" i="1"/>
  <c r="N6" i="1"/>
  <c r="N21" i="1"/>
  <c r="N24" i="1"/>
  <c r="N29" i="1"/>
</calcChain>
</file>

<file path=xl/sharedStrings.xml><?xml version="1.0" encoding="utf-8"?>
<sst xmlns="http://schemas.openxmlformats.org/spreadsheetml/2006/main" count="23" uniqueCount="23">
  <si>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</si>
  <si>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</si>
  <si>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</si>
  <si>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</si>
  <si>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</si>
  <si>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Tc1
(°C)</t>
  </si>
  <si>
    <t>Tc3
(°C)</t>
  </si>
  <si>
    <t>Tc5
(°C)</t>
  </si>
  <si>
    <t>Tc7
(°C)</t>
  </si>
  <si>
    <t>Tw123
(°C)</t>
  </si>
  <si>
    <t>Rth(j-c)
(°C/W)</t>
  </si>
  <si>
    <t>Rth(jw)
(°C/W)</t>
  </si>
  <si>
    <t>%Rth
jc</t>
  </si>
  <si>
    <t>%Rth
jw</t>
  </si>
  <si>
    <t>Number of cycles</t>
  </si>
  <si>
    <t>delta Vce / Vce %</t>
  </si>
  <si>
    <t>DeltaT
(°C)</t>
  </si>
  <si>
    <t>Tref
(°C)</t>
  </si>
  <si>
    <t>Tvulcatherm
(°C)</t>
  </si>
  <si>
    <t>Is
(A)</t>
  </si>
  <si>
    <t>Ip
(A)</t>
  </si>
  <si>
    <t>toff
(s)</t>
  </si>
  <si>
    <t>ton
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</si>
</sst>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9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27L"/>
      <sheetName val="Rth Module 27H"/>
      <sheetName val="Rth Module 28L"/>
      <sheetName val="Rth Module 28H"/>
      <sheetName val="Rth Module 29L"/>
      <sheetName val="Rth Module 29H"/>
      <sheetName val="Rth Module 30L"/>
      <sheetName val="Rth Module 30H"/>
      <sheetName val="Rth Module 31L"/>
      <sheetName val="Rth Module 31H"/>
      <sheetName val="Rth Module 32L"/>
      <sheetName val="Rth Module 32H"/>
      <sheetName val="Suivi vieillissement"/>
      <sheetName val="Te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42.8</v>
          </cell>
        </row>
      </sheetData>
      <sheetData sheetId="2"/>
      <sheetData sheetId="3">
        <row r="5">
          <cell r="M5">
            <v>42.7</v>
          </cell>
        </row>
      </sheetData>
      <sheetData sheetId="4"/>
      <sheetData sheetId="5">
        <row r="5">
          <cell r="M5">
            <v>42.1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BE9C-8F15-4C51-A5A6-9063A312D9ED}">
  <dimension ref="A1:W190"/>
  <sheetViews>
    <sheetView tabSelected="1" workbookViewId="0">
      <selection activeCell="D13" sqref="D13"/>
    </sheetView>
  </sheetViews>
  <sheetFormatPr defaultColWidth="11.44140625" defaultRowHeight="14.4" x14ac:dyDescent="0.3"/>
  <cols>
    <col min="1" max="1" width="10.6640625" style="1" bestFit="1" customWidth="1"/>
    <col min="2" max="2" width="6" style="1" bestFit="1" customWidth="1"/>
    <col min="3" max="3" width="6" style="1" customWidth="1"/>
    <col min="4" max="5" width="17.44140625" style="1" bestFit="1" customWidth="1"/>
    <col min="6" max="6" width="6.33203125" style="18" bestFit="1" customWidth="1"/>
    <col min="7" max="10" width="4.5546875" style="1" bestFit="1" customWidth="1"/>
    <col min="11" max="11" width="6.5546875" style="1" bestFit="1" customWidth="1"/>
    <col min="12" max="12" width="7.5546875" style="1" bestFit="1" customWidth="1"/>
    <col min="13" max="13" width="7.5546875" style="1" customWidth="1"/>
    <col min="14" max="14" width="12.44140625" style="1" bestFit="1" customWidth="1"/>
    <col min="15" max="16" width="5.5546875" style="1" customWidth="1"/>
    <col min="17" max="16384" width="11.44140625" style="1"/>
  </cols>
  <sheetData>
    <row r="1" spans="1:23" ht="43.2" x14ac:dyDescent="0.3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15</v>
      </c>
      <c r="O1" s="2" t="s">
        <v>12</v>
      </c>
      <c r="P1" s="2" t="s">
        <v>13</v>
      </c>
      <c r="Q1" s="2" t="s">
        <v>16</v>
      </c>
      <c r="R1" s="2" t="s">
        <v>17</v>
      </c>
      <c r="S1" s="2" t="s">
        <v>22</v>
      </c>
      <c r="T1" s="2" t="s">
        <v>21</v>
      </c>
      <c r="U1" s="2" t="s">
        <v>20</v>
      </c>
      <c r="V1" s="2" t="s">
        <v>19</v>
      </c>
      <c r="W1" s="2" t="s">
        <v>18</v>
      </c>
    </row>
    <row r="2" spans="1:23" x14ac:dyDescent="0.3">
      <c r="A2" s="3">
        <v>0</v>
      </c>
      <c r="B2" s="4">
        <v>149.5</v>
      </c>
      <c r="C2" s="3">
        <v>14.86</v>
      </c>
      <c r="D2" s="5">
        <v>1.472</v>
      </c>
      <c r="E2" s="5">
        <f>D2-[1]Calibration!$C$16*(F2-$F$2)+[1]Calibration!$C$17*(150-B2)</f>
        <v>1.473895</v>
      </c>
      <c r="F2" s="4">
        <v>93.7</v>
      </c>
      <c r="G2" s="4">
        <v>70.5</v>
      </c>
      <c r="H2" s="4">
        <v>73.3</v>
      </c>
      <c r="I2" s="4">
        <v>73.900000000000006</v>
      </c>
      <c r="J2" s="4">
        <v>70.5</v>
      </c>
      <c r="K2" s="4">
        <v>42.8</v>
      </c>
      <c r="L2" s="6">
        <f t="shared" ref="L2:L29" si="0">(F2-(G2+H2+I2+J2)/4)/(D2*B2)</f>
        <v>9.8380471135669584E-2</v>
      </c>
      <c r="M2" s="6">
        <f t="shared" ref="M2:M29" si="1">(F2-K2)/(B2*D2)</f>
        <v>0.23129635015268288</v>
      </c>
      <c r="N2" s="7">
        <f t="shared" ref="N2:N29" si="2">(E2-$E$2)/$E$2*100</f>
        <v>0</v>
      </c>
      <c r="O2" s="7">
        <f t="shared" ref="O2:O29" si="3">(L2-$L$2)/$L$2*100</f>
        <v>0</v>
      </c>
      <c r="P2" s="7">
        <f t="shared" ref="P2:P29" si="4">(M2-$M$2)/$M$2*100</f>
        <v>0</v>
      </c>
      <c r="Q2" s="3">
        <v>90</v>
      </c>
      <c r="R2" s="3">
        <v>55</v>
      </c>
      <c r="S2" s="3">
        <v>3</v>
      </c>
      <c r="T2" s="3">
        <v>6</v>
      </c>
      <c r="U2" s="3">
        <v>240</v>
      </c>
      <c r="V2" s="3">
        <v>150</v>
      </c>
      <c r="W2" s="3">
        <v>43</v>
      </c>
    </row>
    <row r="3" spans="1:23" x14ac:dyDescent="0.3">
      <c r="A3" s="8">
        <v>5000</v>
      </c>
      <c r="B3" s="8">
        <v>149.69999999999999</v>
      </c>
      <c r="C3" s="8">
        <v>14.86</v>
      </c>
      <c r="D3" s="8">
        <v>1.4762999999999999</v>
      </c>
      <c r="E3" s="9">
        <f>D3-[1]Calibration!$C$16*(F3-$F$2)+[1]Calibration!$C$17*(150-B3)</f>
        <v>1.4769629808736244</v>
      </c>
      <c r="F3" s="10">
        <v>94.1</v>
      </c>
      <c r="G3" s="10">
        <v>70.8</v>
      </c>
      <c r="H3" s="10">
        <v>73.5</v>
      </c>
      <c r="I3" s="10">
        <v>74.2</v>
      </c>
      <c r="J3" s="10">
        <v>70.900000000000006</v>
      </c>
      <c r="K3" s="10">
        <v>42.7</v>
      </c>
      <c r="L3" s="11">
        <f t="shared" si="0"/>
        <v>9.8415349971093039E-2</v>
      </c>
      <c r="M3" s="11">
        <f t="shared" si="1"/>
        <v>0.23257696498915778</v>
      </c>
      <c r="N3" s="12">
        <f t="shared" si="2"/>
        <v>0.2081546428764923</v>
      </c>
      <c r="O3" s="12">
        <f t="shared" si="3"/>
        <v>3.5453007106822823E-2</v>
      </c>
      <c r="P3" s="12">
        <f t="shared" si="4"/>
        <v>0.55366841527310984</v>
      </c>
      <c r="Q3" s="8">
        <v>90</v>
      </c>
      <c r="R3" s="8">
        <v>55</v>
      </c>
      <c r="S3" s="8">
        <v>3</v>
      </c>
      <c r="T3" s="8">
        <v>6</v>
      </c>
      <c r="U3" s="8">
        <v>240</v>
      </c>
      <c r="V3" s="8">
        <v>150</v>
      </c>
      <c r="W3" s="8">
        <v>43</v>
      </c>
    </row>
    <row r="4" spans="1:23" x14ac:dyDescent="0.3">
      <c r="A4" s="8">
        <f>A3+7488-5863+4950</f>
        <v>11575</v>
      </c>
      <c r="B4" s="8">
        <v>149.9</v>
      </c>
      <c r="C4" s="8">
        <v>14.86</v>
      </c>
      <c r="D4" s="8">
        <v>1.4805999999999999</v>
      </c>
      <c r="E4" s="9">
        <f>D4-[1]Calibration!$C$16*(F4-$F$2)+[1]Calibration!$C$17*(150-B4)</f>
        <v>1.4795569426208732</v>
      </c>
      <c r="F4" s="10">
        <v>94.9</v>
      </c>
      <c r="G4" s="10">
        <v>71.099999999999994</v>
      </c>
      <c r="H4" s="10">
        <v>73.900000000000006</v>
      </c>
      <c r="I4" s="10">
        <v>74.599999999999994</v>
      </c>
      <c r="J4" s="10">
        <v>71.099999999999994</v>
      </c>
      <c r="K4" s="10">
        <v>42.6</v>
      </c>
      <c r="L4" s="11">
        <f t="shared" si="0"/>
        <v>0.10013880206688294</v>
      </c>
      <c r="M4" s="11">
        <f t="shared" si="1"/>
        <v>0.23564721476256362</v>
      </c>
      <c r="N4" s="12">
        <f t="shared" si="2"/>
        <v>0.3841483023467257</v>
      </c>
      <c r="O4" s="12">
        <f t="shared" si="3"/>
        <v>1.7872763882057126</v>
      </c>
      <c r="P4" s="12">
        <f t="shared" si="4"/>
        <v>1.8810779361665912</v>
      </c>
      <c r="Q4" s="8">
        <v>90</v>
      </c>
      <c r="R4" s="8">
        <v>55</v>
      </c>
      <c r="S4" s="8">
        <v>3</v>
      </c>
      <c r="T4" s="8">
        <v>6</v>
      </c>
      <c r="U4" s="8">
        <v>240</v>
      </c>
      <c r="V4" s="8">
        <v>150</v>
      </c>
      <c r="W4" s="8">
        <v>43</v>
      </c>
    </row>
    <row r="5" spans="1:23" x14ac:dyDescent="0.3">
      <c r="A5" s="8">
        <f t="shared" ref="A5:A10" si="5">A4+5000</f>
        <v>16575</v>
      </c>
      <c r="B5" s="8">
        <v>149.80000000000001</v>
      </c>
      <c r="C5" s="8">
        <v>14.86</v>
      </c>
      <c r="D5" s="8">
        <v>1.4822</v>
      </c>
      <c r="E5" s="9">
        <f>D5-[1]Calibration!$C$16*(F5-$F$2)+[1]Calibration!$C$17*(150-B5)</f>
        <v>1.4815359426208734</v>
      </c>
      <c r="F5" s="10">
        <v>94.9</v>
      </c>
      <c r="G5" s="10">
        <v>71.099999999999994</v>
      </c>
      <c r="H5" s="10">
        <v>73.900000000000006</v>
      </c>
      <c r="I5" s="10">
        <v>74.5</v>
      </c>
      <c r="J5" s="10">
        <v>71.2</v>
      </c>
      <c r="K5" s="10">
        <v>42.3</v>
      </c>
      <c r="L5" s="11">
        <f t="shared" si="0"/>
        <v>0.10009748075921499</v>
      </c>
      <c r="M5" s="11">
        <f t="shared" si="1"/>
        <v>0.23690112431652224</v>
      </c>
      <c r="N5" s="12">
        <f t="shared" si="2"/>
        <v>0.51841838264418072</v>
      </c>
      <c r="O5" s="12">
        <f t="shared" si="3"/>
        <v>1.7452748535607174</v>
      </c>
      <c r="P5" s="12">
        <f t="shared" si="4"/>
        <v>2.4232004353460632</v>
      </c>
      <c r="Q5" s="8">
        <v>90</v>
      </c>
      <c r="R5" s="8">
        <v>55</v>
      </c>
      <c r="S5" s="8">
        <v>3</v>
      </c>
      <c r="T5" s="8">
        <v>6</v>
      </c>
      <c r="U5" s="8">
        <v>240</v>
      </c>
      <c r="V5" s="8">
        <v>150</v>
      </c>
      <c r="W5" s="8">
        <v>43</v>
      </c>
    </row>
    <row r="6" spans="1:23" x14ac:dyDescent="0.3">
      <c r="A6" s="8">
        <f t="shared" si="5"/>
        <v>21575</v>
      </c>
      <c r="B6" s="8">
        <v>149.9</v>
      </c>
      <c r="C6" s="8">
        <v>14.86</v>
      </c>
      <c r="D6" s="8">
        <v>1.4844999999999999</v>
      </c>
      <c r="E6" s="9">
        <f>D6-[1]Calibration!$C$16*(F6-$F$2)+[1]Calibration!$C$17*(150-B6)</f>
        <v>1.4831014282760917</v>
      </c>
      <c r="F6" s="10">
        <v>95.2</v>
      </c>
      <c r="G6" s="10">
        <v>71.2</v>
      </c>
      <c r="H6" s="10">
        <v>74</v>
      </c>
      <c r="I6" s="10">
        <v>74.7</v>
      </c>
      <c r="J6" s="10">
        <v>71.3</v>
      </c>
      <c r="K6" s="10">
        <v>42.4</v>
      </c>
      <c r="L6" s="11">
        <f t="shared" si="0"/>
        <v>0.10066214570800656</v>
      </c>
      <c r="M6" s="11">
        <f t="shared" si="1"/>
        <v>0.23727505774030114</v>
      </c>
      <c r="N6" s="12">
        <f t="shared" si="2"/>
        <v>0.62463257396841354</v>
      </c>
      <c r="O6" s="12">
        <f t="shared" si="3"/>
        <v>2.3192352567518038</v>
      </c>
      <c r="P6" s="12">
        <f t="shared" si="4"/>
        <v>2.5848689716338398</v>
      </c>
      <c r="Q6" s="8">
        <v>90</v>
      </c>
      <c r="R6" s="8">
        <v>55</v>
      </c>
      <c r="S6" s="8">
        <v>3</v>
      </c>
      <c r="T6" s="8">
        <v>6</v>
      </c>
      <c r="U6" s="8">
        <v>240</v>
      </c>
      <c r="V6" s="8">
        <v>150</v>
      </c>
      <c r="W6" s="8">
        <v>43</v>
      </c>
    </row>
    <row r="7" spans="1:23" x14ac:dyDescent="0.3">
      <c r="A7" s="8">
        <f t="shared" si="5"/>
        <v>26575</v>
      </c>
      <c r="B7" s="8">
        <v>149.9</v>
      </c>
      <c r="C7" s="8">
        <v>14.86</v>
      </c>
      <c r="D7" s="8">
        <v>1.4856</v>
      </c>
      <c r="E7" s="9">
        <f>D7-[1]Calibration!$C$16*(F7-$F$2)+[1]Calibration!$C$17*(150-B7)</f>
        <v>1.4842014282760918</v>
      </c>
      <c r="F7" s="10">
        <v>95.2</v>
      </c>
      <c r="G7" s="10">
        <v>71</v>
      </c>
      <c r="H7" s="10">
        <v>73.7</v>
      </c>
      <c r="I7" s="10">
        <v>74.5</v>
      </c>
      <c r="J7" s="10">
        <v>71</v>
      </c>
      <c r="K7" s="10">
        <v>41.9</v>
      </c>
      <c r="L7" s="11">
        <f t="shared" si="0"/>
        <v>0.10171024086062763</v>
      </c>
      <c r="M7" s="11">
        <f t="shared" si="1"/>
        <v>0.23934462860359609</v>
      </c>
      <c r="N7" s="12">
        <f t="shared" si="2"/>
        <v>0.69926475604380578</v>
      </c>
      <c r="O7" s="12">
        <f t="shared" si="3"/>
        <v>3.3845840404303384</v>
      </c>
      <c r="P7" s="12">
        <f t="shared" si="4"/>
        <v>3.4796391925771428</v>
      </c>
      <c r="Q7" s="8">
        <v>90</v>
      </c>
      <c r="R7" s="8">
        <v>55</v>
      </c>
      <c r="S7" s="8">
        <v>3</v>
      </c>
      <c r="T7" s="8">
        <v>6</v>
      </c>
      <c r="U7" s="8">
        <v>240</v>
      </c>
      <c r="V7" s="8">
        <v>150</v>
      </c>
      <c r="W7" s="8">
        <v>43</v>
      </c>
    </row>
    <row r="8" spans="1:23" x14ac:dyDescent="0.3">
      <c r="A8" s="8">
        <f t="shared" si="5"/>
        <v>31575</v>
      </c>
      <c r="B8" s="8">
        <v>149.9</v>
      </c>
      <c r="C8" s="8">
        <v>14.86</v>
      </c>
      <c r="D8" s="8">
        <v>1.4876</v>
      </c>
      <c r="E8" s="9">
        <f>D8-[1]Calibration!$C$16*(F8-$F$2)+[1]Calibration!$C$17*(150-B8)</f>
        <v>1.485964418712904</v>
      </c>
      <c r="F8" s="10">
        <v>95.4</v>
      </c>
      <c r="G8" s="10">
        <v>71.3</v>
      </c>
      <c r="H8" s="10">
        <v>74.2</v>
      </c>
      <c r="I8" s="10">
        <v>74.900000000000006</v>
      </c>
      <c r="J8" s="10">
        <v>71.400000000000006</v>
      </c>
      <c r="K8" s="10">
        <v>42.3</v>
      </c>
      <c r="L8" s="11">
        <f t="shared" si="0"/>
        <v>0.10067660056960086</v>
      </c>
      <c r="M8" s="11">
        <f t="shared" si="1"/>
        <v>0.23812594611339893</v>
      </c>
      <c r="N8" s="12">
        <f t="shared" si="2"/>
        <v>0.81887914084137692</v>
      </c>
      <c r="O8" s="12">
        <f t="shared" si="3"/>
        <v>2.3339280727420415</v>
      </c>
      <c r="P8" s="12">
        <f t="shared" si="4"/>
        <v>2.9527469656169316</v>
      </c>
      <c r="Q8" s="8">
        <v>90</v>
      </c>
      <c r="R8" s="8">
        <v>55</v>
      </c>
      <c r="S8" s="8">
        <v>3</v>
      </c>
      <c r="T8" s="8">
        <v>6</v>
      </c>
      <c r="U8" s="8">
        <v>240</v>
      </c>
      <c r="V8" s="8">
        <v>150</v>
      </c>
      <c r="W8" s="8">
        <v>43</v>
      </c>
    </row>
    <row r="9" spans="1:23" x14ac:dyDescent="0.3">
      <c r="A9" s="8">
        <f t="shared" si="5"/>
        <v>36575</v>
      </c>
      <c r="B9" s="8">
        <v>149.69999999999999</v>
      </c>
      <c r="C9" s="8">
        <v>14.86</v>
      </c>
      <c r="D9" s="8">
        <v>1.4879</v>
      </c>
      <c r="E9" s="9">
        <f>D9-[1]Calibration!$C$16*(F9-$F$2)+[1]Calibration!$C$17*(150-B9)</f>
        <v>1.4874964378392794</v>
      </c>
      <c r="F9" s="10">
        <v>95</v>
      </c>
      <c r="G9" s="10">
        <v>71.099999999999994</v>
      </c>
      <c r="H9" s="10">
        <v>74</v>
      </c>
      <c r="I9" s="10">
        <v>74.599999999999994</v>
      </c>
      <c r="J9" s="10">
        <v>71.2</v>
      </c>
      <c r="K9" s="10">
        <v>42</v>
      </c>
      <c r="L9" s="11">
        <f t="shared" si="0"/>
        <v>0.10000510463766438</v>
      </c>
      <c r="M9" s="11">
        <f t="shared" si="1"/>
        <v>0.23794705031632818</v>
      </c>
      <c r="N9" s="12">
        <f t="shared" si="2"/>
        <v>0.92282271391649162</v>
      </c>
      <c r="O9" s="12">
        <f t="shared" si="3"/>
        <v>1.651378046110773</v>
      </c>
      <c r="P9" s="12">
        <f t="shared" si="4"/>
        <v>2.8754021234036138</v>
      </c>
      <c r="Q9" s="8">
        <v>90</v>
      </c>
      <c r="R9" s="8">
        <v>55</v>
      </c>
      <c r="S9" s="8">
        <v>3</v>
      </c>
      <c r="T9" s="8">
        <v>6</v>
      </c>
      <c r="U9" s="8">
        <v>240</v>
      </c>
      <c r="V9" s="8">
        <v>150</v>
      </c>
      <c r="W9" s="8">
        <v>43</v>
      </c>
    </row>
    <row r="10" spans="1:23" x14ac:dyDescent="0.3">
      <c r="A10" s="3">
        <f t="shared" si="5"/>
        <v>41575</v>
      </c>
      <c r="B10" s="3">
        <v>149.9</v>
      </c>
      <c r="C10" s="3">
        <v>14.86</v>
      </c>
      <c r="D10" s="3">
        <v>1.4897</v>
      </c>
      <c r="E10" s="5">
        <f>D10-[1]Calibration!$C$16*(F10-$F$2)+[1]Calibration!$C$17*(150-B10)</f>
        <v>1.488064418712904</v>
      </c>
      <c r="F10" s="4">
        <v>95.4</v>
      </c>
      <c r="G10" s="4">
        <v>71.2</v>
      </c>
      <c r="H10" s="4">
        <v>74.2</v>
      </c>
      <c r="I10" s="4">
        <v>74.900000000000006</v>
      </c>
      <c r="J10" s="4">
        <v>71.400000000000006</v>
      </c>
      <c r="K10" s="4">
        <v>42.2</v>
      </c>
      <c r="L10" s="6">
        <f t="shared" si="0"/>
        <v>0.10064663278461397</v>
      </c>
      <c r="M10" s="6">
        <f t="shared" si="1"/>
        <v>0.23823808071819644</v>
      </c>
      <c r="N10" s="7">
        <f t="shared" si="2"/>
        <v>0.96135876116711183</v>
      </c>
      <c r="O10" s="7">
        <f t="shared" si="3"/>
        <v>2.3034669612623451</v>
      </c>
      <c r="P10" s="7">
        <f t="shared" si="4"/>
        <v>3.0012278883480863</v>
      </c>
      <c r="Q10" s="3">
        <v>90</v>
      </c>
      <c r="R10" s="3">
        <v>55</v>
      </c>
      <c r="S10" s="3">
        <v>3</v>
      </c>
      <c r="T10" s="3">
        <v>6</v>
      </c>
      <c r="U10" s="3">
        <v>240</v>
      </c>
      <c r="V10" s="3">
        <v>150</v>
      </c>
      <c r="W10" s="3">
        <v>43</v>
      </c>
    </row>
    <row r="11" spans="1:23" x14ac:dyDescent="0.3">
      <c r="A11" s="8">
        <f>A10+37367-34950+42409-37367</f>
        <v>49034</v>
      </c>
      <c r="B11" s="8">
        <v>149.6</v>
      </c>
      <c r="C11" s="8">
        <v>14.86</v>
      </c>
      <c r="D11" s="8">
        <v>1.4905999999999999</v>
      </c>
      <c r="E11" s="9">
        <f>D11-[1]Calibration!$C$16*(F11-$F$2)+[1]Calibration!$C$17*(150-B11)</f>
        <v>1.4904569330576856</v>
      </c>
      <c r="F11" s="10">
        <v>95.1</v>
      </c>
      <c r="G11" s="10">
        <v>71.3</v>
      </c>
      <c r="H11" s="10">
        <v>74.2</v>
      </c>
      <c r="I11" s="10">
        <v>74.8</v>
      </c>
      <c r="J11" s="10">
        <v>71.2</v>
      </c>
      <c r="K11" s="10">
        <v>43</v>
      </c>
      <c r="L11" s="11">
        <f t="shared" si="0"/>
        <v>9.9666466003353618E-2</v>
      </c>
      <c r="M11" s="11">
        <f t="shared" si="1"/>
        <v>0.23363882469177613</v>
      </c>
      <c r="N11" s="12">
        <f t="shared" si="2"/>
        <v>1.1236847304377591</v>
      </c>
      <c r="O11" s="12">
        <f t="shared" si="3"/>
        <v>1.3071647785774572</v>
      </c>
      <c r="P11" s="12">
        <f t="shared" si="4"/>
        <v>1.0127589724381487</v>
      </c>
      <c r="Q11" s="8">
        <v>90</v>
      </c>
      <c r="R11" s="8">
        <v>55</v>
      </c>
      <c r="S11" s="8">
        <v>3</v>
      </c>
      <c r="T11" s="8">
        <v>6</v>
      </c>
      <c r="U11" s="8">
        <v>240</v>
      </c>
      <c r="V11" s="8">
        <v>150</v>
      </c>
      <c r="W11" s="8">
        <v>43</v>
      </c>
    </row>
    <row r="12" spans="1:23" x14ac:dyDescent="0.3">
      <c r="A12" s="8">
        <f>A11+5000</f>
        <v>54034</v>
      </c>
      <c r="B12" s="8">
        <v>149.6</v>
      </c>
      <c r="C12" s="8">
        <v>14.86</v>
      </c>
      <c r="D12" s="8">
        <v>1.4914000000000001</v>
      </c>
      <c r="E12" s="9">
        <f>D12-[1]Calibration!$C$16*(F12-$F$2)+[1]Calibration!$C$17*(150-B12)</f>
        <v>1.4914939426208735</v>
      </c>
      <c r="F12" s="10">
        <v>94.9</v>
      </c>
      <c r="G12" s="10">
        <v>71.2</v>
      </c>
      <c r="H12" s="10">
        <v>74.2</v>
      </c>
      <c r="I12" s="10">
        <v>74.7</v>
      </c>
      <c r="J12" s="10">
        <v>71.099999999999994</v>
      </c>
      <c r="K12" s="10">
        <v>42.5</v>
      </c>
      <c r="L12" s="11">
        <f t="shared" si="0"/>
        <v>9.9052750923476388E-2</v>
      </c>
      <c r="M12" s="11">
        <f t="shared" si="1"/>
        <v>0.23485810626199841</v>
      </c>
      <c r="N12" s="12">
        <f t="shared" si="2"/>
        <v>1.1940431727411778</v>
      </c>
      <c r="O12" s="12">
        <f t="shared" si="3"/>
        <v>0.68334678625365597</v>
      </c>
      <c r="P12" s="12">
        <f t="shared" si="4"/>
        <v>1.5399102091167236</v>
      </c>
      <c r="Q12" s="8">
        <v>90</v>
      </c>
      <c r="R12" s="8">
        <v>55</v>
      </c>
      <c r="S12" s="8">
        <v>3</v>
      </c>
      <c r="T12" s="8">
        <v>6</v>
      </c>
      <c r="U12" s="8">
        <v>240</v>
      </c>
      <c r="V12" s="8">
        <v>150</v>
      </c>
      <c r="W12" s="8">
        <v>43</v>
      </c>
    </row>
    <row r="13" spans="1:23" x14ac:dyDescent="0.3">
      <c r="A13" s="8">
        <f>A12+5000</f>
        <v>59034</v>
      </c>
      <c r="B13" s="8">
        <v>149.6</v>
      </c>
      <c r="C13" s="8">
        <v>14.86</v>
      </c>
      <c r="D13" s="8">
        <v>1.4923999999999999</v>
      </c>
      <c r="E13" s="9">
        <f>D13-[1]Calibration!$C$16*(F13-$F$2)+[1]Calibration!$C$17*(150-B13)</f>
        <v>1.4926124474024673</v>
      </c>
      <c r="F13" s="10">
        <v>94.8</v>
      </c>
      <c r="G13" s="10">
        <v>71.3</v>
      </c>
      <c r="H13" s="10">
        <v>74.099999999999994</v>
      </c>
      <c r="I13" s="10">
        <v>74.8</v>
      </c>
      <c r="J13" s="10">
        <v>71.099999999999994</v>
      </c>
      <c r="K13" s="10">
        <v>42.4</v>
      </c>
      <c r="L13" s="11">
        <f t="shared" si="0"/>
        <v>9.8426501762226337E-2</v>
      </c>
      <c r="M13" s="11">
        <f t="shared" si="1"/>
        <v>0.2347007368528172</v>
      </c>
      <c r="N13" s="12">
        <f t="shared" si="2"/>
        <v>1.2699308568430852</v>
      </c>
      <c r="O13" s="12">
        <f t="shared" si="3"/>
        <v>4.6788377841041021E-2</v>
      </c>
      <c r="P13" s="12">
        <f t="shared" si="4"/>
        <v>1.4718722097806662</v>
      </c>
      <c r="Q13" s="8">
        <v>90</v>
      </c>
      <c r="R13" s="8">
        <v>55</v>
      </c>
      <c r="S13" s="8">
        <v>3</v>
      </c>
      <c r="T13" s="8">
        <v>6</v>
      </c>
      <c r="U13" s="8">
        <v>240</v>
      </c>
      <c r="V13" s="8">
        <v>150</v>
      </c>
      <c r="W13" s="8">
        <v>43</v>
      </c>
    </row>
    <row r="14" spans="1:23" x14ac:dyDescent="0.3">
      <c r="A14" s="3">
        <f>A13+5000</f>
        <v>64034</v>
      </c>
      <c r="B14" s="3">
        <v>149.69999999999999</v>
      </c>
      <c r="C14" s="3">
        <v>14.86</v>
      </c>
      <c r="D14" s="3">
        <v>1.4938</v>
      </c>
      <c r="E14" s="5">
        <f>D14-[1]Calibration!$C$16*(F14-$F$2)+[1]Calibration!$C$17*(150-B14)</f>
        <v>1.492922418712904</v>
      </c>
      <c r="F14" s="4">
        <v>95.4</v>
      </c>
      <c r="G14" s="4">
        <v>71.599999999999994</v>
      </c>
      <c r="H14" s="4">
        <v>74.400000000000006</v>
      </c>
      <c r="I14" s="4">
        <v>75.099999999999994</v>
      </c>
      <c r="J14" s="4">
        <v>71.400000000000006</v>
      </c>
      <c r="K14" s="4">
        <v>42.3</v>
      </c>
      <c r="L14" s="6">
        <f t="shared" si="0"/>
        <v>9.9610118617204979E-2</v>
      </c>
      <c r="M14" s="6">
        <f t="shared" si="1"/>
        <v>0.23745442417838761</v>
      </c>
      <c r="N14" s="7">
        <f t="shared" si="2"/>
        <v>1.2909616161873154</v>
      </c>
      <c r="O14" s="7">
        <f t="shared" si="3"/>
        <v>1.2498898077441356</v>
      </c>
      <c r="P14" s="7">
        <f t="shared" si="4"/>
        <v>2.6624172935023291</v>
      </c>
      <c r="Q14" s="3">
        <v>90</v>
      </c>
      <c r="R14" s="3">
        <v>55</v>
      </c>
      <c r="S14" s="3">
        <v>3</v>
      </c>
      <c r="T14" s="3">
        <v>6</v>
      </c>
      <c r="U14" s="3">
        <v>240</v>
      </c>
      <c r="V14" s="3">
        <v>150</v>
      </c>
      <c r="W14" s="3">
        <v>43</v>
      </c>
    </row>
    <row r="15" spans="1:23" x14ac:dyDescent="0.3">
      <c r="A15" s="8">
        <f>A14-57409+60106+4948</f>
        <v>71679</v>
      </c>
      <c r="B15" s="8">
        <v>149.9</v>
      </c>
      <c r="C15" s="8">
        <v>14.86</v>
      </c>
      <c r="D15" s="9">
        <v>1.4970000000000001</v>
      </c>
      <c r="E15" s="9">
        <f>D15-[1]Calibration!$C$16*(F15-$F$2)+[1]Calibration!$C$17*(150-B15)</f>
        <v>1.4939423613337774</v>
      </c>
      <c r="F15" s="10">
        <v>96.6</v>
      </c>
      <c r="G15" s="10">
        <v>72</v>
      </c>
      <c r="H15" s="10">
        <v>75</v>
      </c>
      <c r="I15" s="10">
        <v>75.8</v>
      </c>
      <c r="J15" s="10">
        <v>72</v>
      </c>
      <c r="K15" s="10">
        <v>43.6</v>
      </c>
      <c r="L15" s="11">
        <f t="shared" si="0"/>
        <v>0.10204977444326051</v>
      </c>
      <c r="M15" s="11">
        <f t="shared" si="1"/>
        <v>0.23618506748876891</v>
      </c>
      <c r="N15" s="12">
        <f t="shared" si="2"/>
        <v>1.360162110175928</v>
      </c>
      <c r="O15" s="12">
        <f t="shared" si="3"/>
        <v>3.7297069888299741</v>
      </c>
      <c r="P15" s="12">
        <f t="shared" si="4"/>
        <v>2.1136162904684421</v>
      </c>
      <c r="Q15" s="8">
        <v>90</v>
      </c>
      <c r="R15" s="8">
        <v>55</v>
      </c>
      <c r="S15" s="8">
        <v>3</v>
      </c>
      <c r="T15" s="8">
        <v>6</v>
      </c>
      <c r="U15" s="8">
        <v>240</v>
      </c>
      <c r="V15" s="8">
        <v>150</v>
      </c>
      <c r="W15" s="8">
        <v>43</v>
      </c>
    </row>
    <row r="16" spans="1:23" x14ac:dyDescent="0.3">
      <c r="A16" s="8">
        <f t="shared" ref="A16:A24" si="6">A15+5000</f>
        <v>76679</v>
      </c>
      <c r="B16" s="8">
        <v>149.9</v>
      </c>
      <c r="C16" s="8">
        <v>14.86</v>
      </c>
      <c r="D16" s="8">
        <v>1.4972000000000001</v>
      </c>
      <c r="E16" s="9">
        <f>D16-[1]Calibration!$C$16*(F16-$F$2)+[1]Calibration!$C$17*(150-B16)</f>
        <v>1.4945808290256748</v>
      </c>
      <c r="F16" s="10">
        <v>96.23</v>
      </c>
      <c r="G16" s="10">
        <v>71.8</v>
      </c>
      <c r="H16" s="10">
        <v>74.7</v>
      </c>
      <c r="I16" s="10">
        <v>75.400000000000006</v>
      </c>
      <c r="J16" s="10">
        <v>71.599999999999994</v>
      </c>
      <c r="K16" s="10">
        <v>42.7</v>
      </c>
      <c r="L16" s="11">
        <f t="shared" si="0"/>
        <v>0.10183563465678519</v>
      </c>
      <c r="M16" s="11">
        <f t="shared" si="1"/>
        <v>0.23851505242518967</v>
      </c>
      <c r="N16" s="12">
        <f t="shared" si="2"/>
        <v>1.4034805074767769</v>
      </c>
      <c r="O16" s="12">
        <f t="shared" si="3"/>
        <v>3.5120420559389611</v>
      </c>
      <c r="P16" s="12">
        <f t="shared" si="4"/>
        <v>3.1209754359468245</v>
      </c>
      <c r="Q16" s="8">
        <v>90</v>
      </c>
      <c r="R16" s="8">
        <v>55</v>
      </c>
      <c r="S16" s="8">
        <v>3</v>
      </c>
      <c r="T16" s="8">
        <v>6</v>
      </c>
      <c r="U16" s="8">
        <v>240</v>
      </c>
      <c r="V16" s="8">
        <v>150</v>
      </c>
      <c r="W16" s="8">
        <v>43</v>
      </c>
    </row>
    <row r="17" spans="1:23" x14ac:dyDescent="0.3">
      <c r="A17" s="8">
        <f t="shared" si="6"/>
        <v>81679</v>
      </c>
      <c r="B17" s="8">
        <v>149.80000000000001</v>
      </c>
      <c r="C17" s="8">
        <v>14.86</v>
      </c>
      <c r="D17" s="8">
        <v>1.4977</v>
      </c>
      <c r="E17" s="9">
        <f>D17-[1]Calibration!$C$16*(F17-$F$2)+[1]Calibration!$C$17*(150-B17)</f>
        <v>1.4957323900233408</v>
      </c>
      <c r="F17" s="10">
        <v>96</v>
      </c>
      <c r="G17" s="10">
        <v>71.7</v>
      </c>
      <c r="H17" s="10">
        <v>74.599999999999994</v>
      </c>
      <c r="I17" s="10">
        <v>75.3</v>
      </c>
      <c r="J17" s="10">
        <v>71.5</v>
      </c>
      <c r="K17" s="10">
        <v>42.4</v>
      </c>
      <c r="L17" s="11">
        <f t="shared" si="0"/>
        <v>0.10129015803760689</v>
      </c>
      <c r="M17" s="11">
        <f t="shared" si="1"/>
        <v>0.23890659937582975</v>
      </c>
      <c r="N17" s="12">
        <f t="shared" si="2"/>
        <v>1.4816109711574326</v>
      </c>
      <c r="O17" s="12">
        <f t="shared" si="3"/>
        <v>2.9575858586047699</v>
      </c>
      <c r="P17" s="12">
        <f t="shared" si="4"/>
        <v>3.2902591061740547</v>
      </c>
      <c r="Q17" s="8">
        <v>90</v>
      </c>
      <c r="R17" s="8">
        <v>55</v>
      </c>
      <c r="S17" s="8">
        <v>3</v>
      </c>
      <c r="T17" s="8">
        <v>6</v>
      </c>
      <c r="U17" s="8">
        <v>240</v>
      </c>
      <c r="V17" s="8">
        <v>150</v>
      </c>
      <c r="W17" s="8">
        <v>43</v>
      </c>
    </row>
    <row r="18" spans="1:23" x14ac:dyDescent="0.3">
      <c r="A18" s="8">
        <f t="shared" si="6"/>
        <v>86679</v>
      </c>
      <c r="B18" s="8">
        <v>149.80000000000001</v>
      </c>
      <c r="C18" s="8">
        <v>14.86</v>
      </c>
      <c r="D18" s="8">
        <v>1.4984999999999999</v>
      </c>
      <c r="E18" s="9">
        <f>D18-[1]Calibration!$C$16*(F18-$F$2)+[1]Calibration!$C$17*(150-B18)</f>
        <v>1.4964138852417468</v>
      </c>
      <c r="F18" s="10">
        <v>96.1</v>
      </c>
      <c r="G18" s="10">
        <v>71.7</v>
      </c>
      <c r="H18" s="10">
        <v>74.599999999999994</v>
      </c>
      <c r="I18" s="10">
        <v>75.3</v>
      </c>
      <c r="J18" s="10">
        <v>71.400000000000006</v>
      </c>
      <c r="K18" s="10">
        <v>42.2</v>
      </c>
      <c r="L18" s="11">
        <f t="shared" si="0"/>
        <v>0.10179293668390239</v>
      </c>
      <c r="M18" s="11">
        <f t="shared" si="1"/>
        <v>0.24011550491301265</v>
      </c>
      <c r="N18" s="12">
        <f t="shared" si="2"/>
        <v>1.5278486759061423</v>
      </c>
      <c r="O18" s="12">
        <f t="shared" si="3"/>
        <v>3.4686411935626111</v>
      </c>
      <c r="P18" s="12">
        <f t="shared" si="4"/>
        <v>3.8129243087960898</v>
      </c>
      <c r="Q18" s="8">
        <v>90</v>
      </c>
      <c r="R18" s="8">
        <v>55</v>
      </c>
      <c r="S18" s="8">
        <v>3</v>
      </c>
      <c r="T18" s="8">
        <v>6</v>
      </c>
      <c r="U18" s="8">
        <v>240</v>
      </c>
      <c r="V18" s="8">
        <v>150</v>
      </c>
      <c r="W18" s="8">
        <v>43</v>
      </c>
    </row>
    <row r="19" spans="1:23" x14ac:dyDescent="0.3">
      <c r="A19" s="8">
        <f t="shared" si="6"/>
        <v>91679</v>
      </c>
      <c r="B19" s="8">
        <v>149.80000000000001</v>
      </c>
      <c r="C19" s="8">
        <v>14.86</v>
      </c>
      <c r="D19" s="9">
        <v>1.4993000000000001</v>
      </c>
      <c r="E19" s="9">
        <f>D19-[1]Calibration!$C$16*(F19-$F$2)+[1]Calibration!$C$17*(150-B19)</f>
        <v>1.4967398661153715</v>
      </c>
      <c r="F19" s="10">
        <v>96.5</v>
      </c>
      <c r="G19" s="10">
        <v>71.7</v>
      </c>
      <c r="H19" s="10">
        <v>74.7</v>
      </c>
      <c r="I19" s="10">
        <v>75.5</v>
      </c>
      <c r="J19" s="10">
        <v>71.5</v>
      </c>
      <c r="K19" s="10">
        <v>42.8</v>
      </c>
      <c r="L19" s="11">
        <f t="shared" si="0"/>
        <v>0.10307435859921102</v>
      </c>
      <c r="M19" s="11">
        <f t="shared" si="1"/>
        <v>0.23909689230140954</v>
      </c>
      <c r="N19" s="12">
        <f t="shared" si="2"/>
        <v>1.5499656431001876</v>
      </c>
      <c r="O19" s="12">
        <f t="shared" si="3"/>
        <v>4.7711577403084657</v>
      </c>
      <c r="P19" s="12">
        <f t="shared" si="4"/>
        <v>3.3725314487571398</v>
      </c>
      <c r="Q19" s="8">
        <v>90</v>
      </c>
      <c r="R19" s="8">
        <v>55</v>
      </c>
      <c r="S19" s="8">
        <v>3</v>
      </c>
      <c r="T19" s="8">
        <v>6</v>
      </c>
      <c r="U19" s="8">
        <v>240</v>
      </c>
      <c r="V19" s="8">
        <v>150</v>
      </c>
      <c r="W19" s="8">
        <v>43</v>
      </c>
    </row>
    <row r="20" spans="1:23" x14ac:dyDescent="0.3">
      <c r="A20" s="8">
        <f t="shared" si="6"/>
        <v>96679</v>
      </c>
      <c r="B20" s="8">
        <v>149.80000000000001</v>
      </c>
      <c r="C20" s="8">
        <v>14.86</v>
      </c>
      <c r="D20" s="9">
        <v>1.5009999999999999</v>
      </c>
      <c r="E20" s="9">
        <f>D20-[1]Calibration!$C$16*(F20-$F$2)+[1]Calibration!$C$17*(150-B20)</f>
        <v>1.4984398661153713</v>
      </c>
      <c r="F20" s="10">
        <v>96.5</v>
      </c>
      <c r="G20" s="10">
        <v>71.7</v>
      </c>
      <c r="H20" s="10">
        <v>74.8</v>
      </c>
      <c r="I20" s="10">
        <v>75.5</v>
      </c>
      <c r="J20" s="10">
        <v>71.5</v>
      </c>
      <c r="K20" s="10">
        <v>42.6</v>
      </c>
      <c r="L20" s="11">
        <f t="shared" si="0"/>
        <v>0.10284643348582032</v>
      </c>
      <c r="M20" s="11">
        <f t="shared" si="1"/>
        <v>0.23971557902208498</v>
      </c>
      <c r="N20" s="12">
        <f t="shared" si="2"/>
        <v>1.6653062881257701</v>
      </c>
      <c r="O20" s="12">
        <f t="shared" si="3"/>
        <v>4.5394805479148781</v>
      </c>
      <c r="P20" s="12">
        <f t="shared" si="4"/>
        <v>3.6400180391279076</v>
      </c>
      <c r="Q20" s="8">
        <v>90</v>
      </c>
      <c r="R20" s="8">
        <v>55</v>
      </c>
      <c r="S20" s="8">
        <v>3</v>
      </c>
      <c r="T20" s="8">
        <v>6</v>
      </c>
      <c r="U20" s="8">
        <v>240</v>
      </c>
      <c r="V20" s="8">
        <v>150</v>
      </c>
      <c r="W20" s="8">
        <v>43</v>
      </c>
    </row>
    <row r="21" spans="1:23" x14ac:dyDescent="0.3">
      <c r="A21" s="8">
        <f t="shared" si="6"/>
        <v>101679</v>
      </c>
      <c r="B21" s="8">
        <v>149.80000000000001</v>
      </c>
      <c r="C21" s="8">
        <v>14.86</v>
      </c>
      <c r="D21" s="9">
        <v>1.5018</v>
      </c>
      <c r="E21" s="9">
        <f>D21-[1]Calibration!$C$16*(F21-$F$2)+[1]Calibration!$C$17*(150-B21)</f>
        <v>1.499476875678559</v>
      </c>
      <c r="F21" s="10">
        <v>96.3</v>
      </c>
      <c r="G21" s="10">
        <v>71.400000000000006</v>
      </c>
      <c r="H21" s="10">
        <v>74.400000000000006</v>
      </c>
      <c r="I21" s="10">
        <v>75.099999999999994</v>
      </c>
      <c r="J21" s="10">
        <v>71.2</v>
      </c>
      <c r="K21" s="10">
        <v>42.1</v>
      </c>
      <c r="L21" s="11">
        <f t="shared" si="0"/>
        <v>0.10345840443181573</v>
      </c>
      <c r="M21" s="11">
        <f t="shared" si="1"/>
        <v>0.24092139721608652</v>
      </c>
      <c r="N21" s="12">
        <f t="shared" si="2"/>
        <v>1.7356647304291741</v>
      </c>
      <c r="O21" s="12">
        <f t="shared" si="3"/>
        <v>5.1615256946101846</v>
      </c>
      <c r="P21" s="12">
        <f t="shared" si="4"/>
        <v>4.1613484419663234</v>
      </c>
      <c r="Q21" s="8">
        <v>90</v>
      </c>
      <c r="R21" s="8">
        <v>55</v>
      </c>
      <c r="S21" s="8">
        <v>3</v>
      </c>
      <c r="T21" s="8">
        <v>6</v>
      </c>
      <c r="U21" s="8">
        <v>240</v>
      </c>
      <c r="V21" s="8">
        <v>150</v>
      </c>
      <c r="W21" s="8">
        <v>43</v>
      </c>
    </row>
    <row r="22" spans="1:23" x14ac:dyDescent="0.3">
      <c r="A22" s="8">
        <f t="shared" si="6"/>
        <v>106679</v>
      </c>
      <c r="B22" s="8">
        <v>149.80000000000001</v>
      </c>
      <c r="C22" s="8">
        <v>14.87</v>
      </c>
      <c r="D22" s="9">
        <v>1.5038</v>
      </c>
      <c r="E22" s="9">
        <f>D22-[1]Calibration!$C$16*(F22-$F$2)+[1]Calibration!$C$17*(150-B22)</f>
        <v>1.5013583708969653</v>
      </c>
      <c r="F22" s="10">
        <v>96.4</v>
      </c>
      <c r="G22" s="10">
        <v>71.599999999999994</v>
      </c>
      <c r="H22" s="10">
        <v>74.599999999999994</v>
      </c>
      <c r="I22" s="10">
        <v>75.2</v>
      </c>
      <c r="J22" s="10">
        <v>71.7</v>
      </c>
      <c r="K22" s="10">
        <v>42.3</v>
      </c>
      <c r="L22" s="11">
        <f t="shared" si="0"/>
        <v>0.10265493859703176</v>
      </c>
      <c r="M22" s="11">
        <f t="shared" si="1"/>
        <v>0.24015706716105581</v>
      </c>
      <c r="N22" s="12">
        <f t="shared" si="2"/>
        <v>1.863319361078325</v>
      </c>
      <c r="O22" s="12">
        <f t="shared" si="3"/>
        <v>4.3448332906106515</v>
      </c>
      <c r="P22" s="12">
        <f t="shared" si="4"/>
        <v>3.8308935711799226</v>
      </c>
      <c r="Q22" s="8">
        <v>90</v>
      </c>
      <c r="R22" s="8">
        <v>55</v>
      </c>
      <c r="S22" s="8">
        <v>3</v>
      </c>
      <c r="T22" s="8">
        <v>6</v>
      </c>
      <c r="U22" s="8">
        <v>240</v>
      </c>
      <c r="V22" s="8">
        <v>150</v>
      </c>
      <c r="W22" s="8">
        <v>43</v>
      </c>
    </row>
    <row r="23" spans="1:23" x14ac:dyDescent="0.3">
      <c r="A23" s="8">
        <f t="shared" si="6"/>
        <v>111679</v>
      </c>
      <c r="B23" s="8">
        <v>149.69999999999999</v>
      </c>
      <c r="C23" s="8">
        <v>14.87</v>
      </c>
      <c r="D23" s="9">
        <v>1.5049999999999999</v>
      </c>
      <c r="E23" s="9">
        <f>D23-[1]Calibration!$C$16*(F23-$F$2)+[1]Calibration!$C$17*(150-B23)</f>
        <v>1.5027003613337773</v>
      </c>
      <c r="F23" s="10">
        <v>96.6</v>
      </c>
      <c r="G23" s="10">
        <v>71.7</v>
      </c>
      <c r="H23" s="10">
        <v>74.7</v>
      </c>
      <c r="I23" s="10">
        <v>75.3</v>
      </c>
      <c r="J23" s="10">
        <v>71.7</v>
      </c>
      <c r="K23" s="10">
        <v>42.6</v>
      </c>
      <c r="L23" s="11">
        <f t="shared" si="0"/>
        <v>0.10319642607474086</v>
      </c>
      <c r="M23" s="11">
        <f t="shared" si="1"/>
        <v>0.23968202185101101</v>
      </c>
      <c r="N23" s="12">
        <f t="shared" si="2"/>
        <v>1.9543699743724834</v>
      </c>
      <c r="O23" s="12">
        <f t="shared" si="3"/>
        <v>4.8952346776525717</v>
      </c>
      <c r="P23" s="12">
        <f t="shared" si="4"/>
        <v>3.6255097379585091</v>
      </c>
      <c r="Q23" s="8">
        <v>90</v>
      </c>
      <c r="R23" s="8">
        <v>55</v>
      </c>
      <c r="S23" s="8">
        <v>3</v>
      </c>
      <c r="T23" s="8">
        <v>6</v>
      </c>
      <c r="U23" s="8">
        <v>240</v>
      </c>
      <c r="V23" s="8">
        <v>150</v>
      </c>
      <c r="W23" s="8">
        <v>43</v>
      </c>
    </row>
    <row r="24" spans="1:23" x14ac:dyDescent="0.3">
      <c r="A24" s="8">
        <f t="shared" si="6"/>
        <v>116679</v>
      </c>
      <c r="B24" s="8">
        <v>149.69999999999999</v>
      </c>
      <c r="C24" s="8">
        <v>14.87</v>
      </c>
      <c r="D24" s="9">
        <v>1.5077</v>
      </c>
      <c r="E24" s="9">
        <f>D24-[1]Calibration!$C$16*(F24-$F$2)+[1]Calibration!$C$17*(150-B24)</f>
        <v>1.5054003613337774</v>
      </c>
      <c r="F24" s="10">
        <v>96.6</v>
      </c>
      <c r="G24" s="10">
        <v>71.8</v>
      </c>
      <c r="H24" s="10">
        <v>74.599999999999994</v>
      </c>
      <c r="I24" s="10">
        <v>75.5</v>
      </c>
      <c r="J24" s="10">
        <v>71.8</v>
      </c>
      <c r="K24" s="10">
        <v>42.5</v>
      </c>
      <c r="L24" s="11">
        <f t="shared" si="0"/>
        <v>0.10267932562079786</v>
      </c>
      <c r="M24" s="11">
        <f t="shared" si="1"/>
        <v>0.23969585829925197</v>
      </c>
      <c r="N24" s="12">
        <f t="shared" si="2"/>
        <v>2.1375580576484388</v>
      </c>
      <c r="O24" s="12">
        <f t="shared" si="3"/>
        <v>4.3696217709712197</v>
      </c>
      <c r="P24" s="12">
        <f t="shared" si="4"/>
        <v>3.6314918679107659</v>
      </c>
      <c r="Q24" s="8">
        <v>90</v>
      </c>
      <c r="R24" s="8">
        <v>55</v>
      </c>
      <c r="S24" s="8">
        <v>3</v>
      </c>
      <c r="T24" s="8">
        <v>6</v>
      </c>
      <c r="U24" s="8">
        <v>240</v>
      </c>
      <c r="V24" s="8">
        <v>150</v>
      </c>
      <c r="W24" s="8">
        <v>43</v>
      </c>
    </row>
    <row r="25" spans="1:23" x14ac:dyDescent="0.3">
      <c r="A25" s="8">
        <f>A24-49948+54791</f>
        <v>121522</v>
      </c>
      <c r="B25" s="8">
        <v>149.69999999999999</v>
      </c>
      <c r="C25" s="8">
        <v>14.87</v>
      </c>
      <c r="D25" s="9">
        <v>1.5115000000000001</v>
      </c>
      <c r="E25" s="9">
        <f>D25-[1]Calibration!$C$16*(F25-$F$2)+[1]Calibration!$C$17*(150-B25)</f>
        <v>1.508726342207402</v>
      </c>
      <c r="F25" s="10">
        <v>97</v>
      </c>
      <c r="G25" s="10">
        <v>72.3</v>
      </c>
      <c r="H25" s="10">
        <v>74.900000000000006</v>
      </c>
      <c r="I25" s="10">
        <v>75.7</v>
      </c>
      <c r="J25" s="10">
        <v>72.3</v>
      </c>
      <c r="K25" s="10">
        <v>42.5</v>
      </c>
      <c r="L25" s="11">
        <f t="shared" si="0"/>
        <v>0.10253167046409505</v>
      </c>
      <c r="M25" s="11">
        <f t="shared" si="1"/>
        <v>0.24086103621953359</v>
      </c>
      <c r="N25" s="12">
        <f t="shared" si="2"/>
        <v>2.3632173395935281</v>
      </c>
      <c r="O25" s="12">
        <f t="shared" si="3"/>
        <v>4.2195359307649936</v>
      </c>
      <c r="P25" s="12">
        <f t="shared" si="4"/>
        <v>4.1352516200696154</v>
      </c>
      <c r="Q25" s="8">
        <v>90</v>
      </c>
      <c r="R25" s="8">
        <v>55</v>
      </c>
      <c r="S25" s="8">
        <v>3</v>
      </c>
      <c r="T25" s="8">
        <v>6</v>
      </c>
      <c r="U25" s="8">
        <v>240</v>
      </c>
      <c r="V25" s="8">
        <v>150</v>
      </c>
      <c r="W25" s="8">
        <v>43</v>
      </c>
    </row>
    <row r="26" spans="1:23" x14ac:dyDescent="0.3">
      <c r="A26" s="8">
        <f>A25+5000</f>
        <v>126522</v>
      </c>
      <c r="B26" s="8">
        <v>149.69999999999999</v>
      </c>
      <c r="C26" s="8">
        <v>14.87</v>
      </c>
      <c r="D26" s="9">
        <v>1.5149999999999999</v>
      </c>
      <c r="E26" s="9">
        <f>D26-[1]Calibration!$C$16*(F26-$F$2)+[1]Calibration!$C$17*(150-B26)</f>
        <v>1.5124633517705894</v>
      </c>
      <c r="F26" s="10">
        <v>96.8</v>
      </c>
      <c r="G26" s="10">
        <v>71.900000000000006</v>
      </c>
      <c r="H26" s="10">
        <v>74.900000000000006</v>
      </c>
      <c r="I26" s="10">
        <v>75.7</v>
      </c>
      <c r="J26" s="10">
        <v>72.2</v>
      </c>
      <c r="K26" s="10">
        <v>42.7</v>
      </c>
      <c r="L26" s="11">
        <f t="shared" si="0"/>
        <v>0.10196410422605388</v>
      </c>
      <c r="M26" s="11">
        <f t="shared" si="1"/>
        <v>0.23854088815695196</v>
      </c>
      <c r="N26" s="12">
        <f t="shared" si="2"/>
        <v>2.6167638651728571</v>
      </c>
      <c r="O26" s="12">
        <f t="shared" si="3"/>
        <v>3.6426264776089186</v>
      </c>
      <c r="P26" s="12">
        <f t="shared" si="4"/>
        <v>3.1321454054449327</v>
      </c>
      <c r="Q26" s="8">
        <v>90</v>
      </c>
      <c r="R26" s="8">
        <v>55</v>
      </c>
      <c r="S26" s="8">
        <v>3</v>
      </c>
      <c r="T26" s="8">
        <v>6</v>
      </c>
      <c r="U26" s="8">
        <v>240</v>
      </c>
      <c r="V26" s="8">
        <v>150</v>
      </c>
      <c r="W26" s="8">
        <v>43</v>
      </c>
    </row>
    <row r="27" spans="1:23" x14ac:dyDescent="0.3">
      <c r="A27" s="8">
        <f>A26+61131-59792</f>
        <v>127861</v>
      </c>
      <c r="B27" s="8">
        <v>149.6</v>
      </c>
      <c r="C27" s="8">
        <v>14.87</v>
      </c>
      <c r="D27" s="9">
        <v>1.5162</v>
      </c>
      <c r="E27" s="9">
        <f>D27-[1]Calibration!$C$16*(F27-$F$2)+[1]Calibration!$C$17*(150-B27)</f>
        <v>1.513805342207402</v>
      </c>
      <c r="F27" s="10">
        <v>97</v>
      </c>
      <c r="G27" s="10">
        <v>71.900000000000006</v>
      </c>
      <c r="H27" s="10">
        <v>74.8</v>
      </c>
      <c r="I27" s="10">
        <v>75.7</v>
      </c>
      <c r="J27" s="10">
        <v>72.099999999999994</v>
      </c>
      <c r="K27" s="10">
        <v>42.6</v>
      </c>
      <c r="L27" s="11">
        <f t="shared" si="0"/>
        <v>0.1030536868487007</v>
      </c>
      <c r="M27" s="11">
        <f t="shared" si="1"/>
        <v>0.23983403484788526</v>
      </c>
      <c r="N27" s="12">
        <f t="shared" si="2"/>
        <v>2.707814478467061</v>
      </c>
      <c r="O27" s="12">
        <f t="shared" si="3"/>
        <v>4.750145693637319</v>
      </c>
      <c r="P27" s="12">
        <f t="shared" si="4"/>
        <v>3.6912319150589736</v>
      </c>
      <c r="Q27" s="8">
        <v>90</v>
      </c>
      <c r="R27" s="8">
        <v>55</v>
      </c>
      <c r="S27" s="8">
        <v>3</v>
      </c>
      <c r="T27" s="8">
        <v>6</v>
      </c>
      <c r="U27" s="8">
        <v>240</v>
      </c>
      <c r="V27" s="8">
        <v>150</v>
      </c>
      <c r="W27" s="8">
        <v>43</v>
      </c>
    </row>
    <row r="28" spans="1:23" x14ac:dyDescent="0.3">
      <c r="A28" s="8">
        <f>A27+5000</f>
        <v>132861</v>
      </c>
      <c r="B28" s="8">
        <v>149.69999999999999</v>
      </c>
      <c r="C28" s="8">
        <v>14.87</v>
      </c>
      <c r="D28" s="9">
        <v>1.5179</v>
      </c>
      <c r="E28" s="9">
        <f>D28-[1]Calibration!$C$16*(F28-$F$2)+[1]Calibration!$C$17*(150-B28)</f>
        <v>1.515007837425808</v>
      </c>
      <c r="F28" s="10">
        <v>97.1</v>
      </c>
      <c r="G28" s="10">
        <v>71.7</v>
      </c>
      <c r="H28" s="10">
        <v>74.7</v>
      </c>
      <c r="I28" s="10">
        <v>75.5</v>
      </c>
      <c r="J28" s="10">
        <v>72.099999999999994</v>
      </c>
      <c r="K28" s="10">
        <v>42.2</v>
      </c>
      <c r="L28" s="11">
        <f t="shared" si="0"/>
        <v>0.10385969470618772</v>
      </c>
      <c r="M28" s="11">
        <f t="shared" si="1"/>
        <v>0.24160581522752994</v>
      </c>
      <c r="N28" s="12">
        <f t="shared" si="2"/>
        <v>2.7894006985442021</v>
      </c>
      <c r="O28" s="12">
        <f t="shared" si="3"/>
        <v>5.5694219668475942</v>
      </c>
      <c r="P28" s="12">
        <f t="shared" si="4"/>
        <v>4.4572536782537204</v>
      </c>
      <c r="Q28" s="8">
        <v>90</v>
      </c>
      <c r="R28" s="8">
        <v>55</v>
      </c>
      <c r="S28" s="8">
        <v>3</v>
      </c>
      <c r="T28" s="8">
        <v>6</v>
      </c>
      <c r="U28" s="8">
        <v>240</v>
      </c>
      <c r="V28" s="8">
        <v>150</v>
      </c>
      <c r="W28" s="8">
        <v>43</v>
      </c>
    </row>
    <row r="29" spans="1:23" x14ac:dyDescent="0.3">
      <c r="A29" s="13">
        <f>A28+68400-66131</f>
        <v>135130</v>
      </c>
      <c r="B29" s="13">
        <v>149.6</v>
      </c>
      <c r="C29" s="13">
        <v>14.87</v>
      </c>
      <c r="D29" s="14">
        <v>1.5189999999999999</v>
      </c>
      <c r="E29" s="14">
        <f>D29-[1]Calibration!$C$16*(F29-$F$2)+[1]Calibration!$C$17*(150-B29)</f>
        <v>1.5162498278626202</v>
      </c>
      <c r="F29" s="15">
        <v>97.3</v>
      </c>
      <c r="G29" s="15">
        <v>72.5</v>
      </c>
      <c r="H29" s="15">
        <v>75.2</v>
      </c>
      <c r="I29" s="15">
        <v>76</v>
      </c>
      <c r="J29" s="15">
        <v>72.900000000000006</v>
      </c>
      <c r="K29" s="15">
        <v>43.1</v>
      </c>
      <c r="L29" s="16">
        <f t="shared" si="0"/>
        <v>0.10187359401238498</v>
      </c>
      <c r="M29" s="16">
        <f t="shared" si="1"/>
        <v>0.23851182701819731</v>
      </c>
      <c r="N29" s="17">
        <f t="shared" si="2"/>
        <v>2.8736665680133413</v>
      </c>
      <c r="O29" s="17">
        <f t="shared" si="3"/>
        <v>3.5506262944180009</v>
      </c>
      <c r="P29" s="17">
        <f t="shared" si="4"/>
        <v>3.1195809448576988</v>
      </c>
      <c r="Q29" s="13">
        <v>90</v>
      </c>
      <c r="R29" s="13">
        <v>55</v>
      </c>
      <c r="S29" s="13">
        <v>3</v>
      </c>
      <c r="T29" s="13">
        <v>6</v>
      </c>
      <c r="U29" s="13">
        <v>240</v>
      </c>
      <c r="V29" s="13">
        <v>150</v>
      </c>
      <c r="W29" s="13">
        <v>43</v>
      </c>
    </row>
    <row r="30" spans="1:23" x14ac:dyDescent="0.3">
      <c r="G30" s="18"/>
      <c r="H30" s="18"/>
      <c r="I30" s="18"/>
      <c r="J30" s="18"/>
      <c r="K30" s="18"/>
      <c r="L30" s="18"/>
      <c r="M30" s="18"/>
      <c r="N30" s="19"/>
      <c r="O30" s="18"/>
      <c r="P30" s="18"/>
    </row>
    <row r="31" spans="1:23" x14ac:dyDescent="0.3">
      <c r="G31" s="18"/>
      <c r="H31" s="18"/>
      <c r="I31" s="18"/>
      <c r="J31" s="18"/>
      <c r="K31" s="18"/>
      <c r="L31" s="18"/>
      <c r="M31" s="18"/>
      <c r="N31" s="19"/>
      <c r="O31" s="18"/>
      <c r="P31" s="18"/>
    </row>
    <row r="32" spans="1:23" x14ac:dyDescent="0.3">
      <c r="G32" s="18"/>
      <c r="H32" s="18"/>
      <c r="I32" s="18"/>
      <c r="J32" s="18"/>
      <c r="K32" s="18"/>
      <c r="L32" s="18"/>
      <c r="M32" s="18"/>
      <c r="N32" s="19"/>
      <c r="O32" s="18"/>
      <c r="P32" s="18"/>
    </row>
    <row r="33" spans="7:16" x14ac:dyDescent="0.3">
      <c r="G33" s="18"/>
      <c r="H33" s="18"/>
      <c r="I33" s="18"/>
      <c r="J33" s="18"/>
      <c r="K33" s="18"/>
      <c r="L33" s="18"/>
      <c r="M33" s="18"/>
      <c r="N33" s="19"/>
      <c r="O33" s="18"/>
      <c r="P33" s="18"/>
    </row>
    <row r="34" spans="7:16" x14ac:dyDescent="0.3">
      <c r="G34" s="18"/>
      <c r="H34" s="18"/>
      <c r="I34" s="18"/>
      <c r="J34" s="18"/>
      <c r="K34" s="18"/>
      <c r="L34" s="18"/>
      <c r="M34" s="18"/>
      <c r="N34" s="19"/>
      <c r="O34" s="18"/>
      <c r="P34" s="18"/>
    </row>
    <row r="35" spans="7:16" x14ac:dyDescent="0.3">
      <c r="G35" s="18"/>
      <c r="H35" s="18"/>
      <c r="I35" s="18"/>
      <c r="J35" s="18"/>
      <c r="K35" s="18"/>
      <c r="L35" s="18"/>
      <c r="M35" s="18"/>
      <c r="N35" s="19"/>
      <c r="O35" s="18"/>
      <c r="P35" s="18"/>
    </row>
    <row r="36" spans="7:16" x14ac:dyDescent="0.3">
      <c r="G36" s="18"/>
      <c r="H36" s="18"/>
      <c r="I36" s="18"/>
      <c r="J36" s="18"/>
      <c r="K36" s="18"/>
      <c r="L36" s="18"/>
      <c r="M36" s="18"/>
      <c r="N36" s="19"/>
      <c r="O36" s="18"/>
      <c r="P36" s="18"/>
    </row>
    <row r="37" spans="7:16" x14ac:dyDescent="0.3">
      <c r="G37" s="18"/>
      <c r="H37" s="18"/>
      <c r="I37" s="18"/>
      <c r="J37" s="18"/>
      <c r="K37" s="18"/>
      <c r="L37" s="18"/>
      <c r="M37" s="18"/>
      <c r="N37" s="19"/>
      <c r="O37" s="18"/>
      <c r="P37" s="18"/>
    </row>
    <row r="38" spans="7:16" x14ac:dyDescent="0.3">
      <c r="G38" s="18"/>
      <c r="H38" s="18"/>
      <c r="I38" s="18"/>
      <c r="J38" s="18"/>
      <c r="K38" s="18"/>
      <c r="L38" s="18"/>
      <c r="M38" s="18"/>
      <c r="N38" s="19"/>
      <c r="O38" s="18"/>
      <c r="P38" s="18"/>
    </row>
    <row r="39" spans="7:16" x14ac:dyDescent="0.3">
      <c r="G39" s="18"/>
      <c r="H39" s="18"/>
      <c r="I39" s="18"/>
      <c r="J39" s="18"/>
      <c r="K39" s="18"/>
      <c r="L39" s="18"/>
      <c r="M39" s="18"/>
      <c r="N39" s="19"/>
      <c r="O39" s="18"/>
      <c r="P39" s="18"/>
    </row>
    <row r="40" spans="7:16" x14ac:dyDescent="0.3">
      <c r="G40" s="18"/>
      <c r="H40" s="18"/>
      <c r="I40" s="18"/>
      <c r="J40" s="18"/>
      <c r="K40" s="18"/>
      <c r="L40" s="18"/>
      <c r="M40" s="18"/>
      <c r="N40" s="19"/>
      <c r="O40" s="18"/>
      <c r="P40" s="18"/>
    </row>
    <row r="41" spans="7:16" x14ac:dyDescent="0.3">
      <c r="G41" s="18"/>
      <c r="H41" s="18"/>
      <c r="I41" s="18"/>
      <c r="J41" s="18"/>
      <c r="K41" s="18"/>
      <c r="L41" s="18"/>
      <c r="M41" s="18"/>
      <c r="N41" s="19"/>
      <c r="O41" s="18"/>
      <c r="P41" s="18"/>
    </row>
    <row r="42" spans="7:16" x14ac:dyDescent="0.3">
      <c r="G42" s="18"/>
      <c r="H42" s="18"/>
      <c r="I42" s="18"/>
      <c r="J42" s="18"/>
      <c r="K42" s="18"/>
      <c r="L42" s="18"/>
      <c r="M42" s="18"/>
      <c r="N42" s="19"/>
      <c r="O42" s="18"/>
      <c r="P42" s="18"/>
    </row>
    <row r="43" spans="7:16" x14ac:dyDescent="0.3">
      <c r="G43" s="18"/>
      <c r="H43" s="18"/>
      <c r="I43" s="18"/>
      <c r="J43" s="18"/>
      <c r="K43" s="18"/>
      <c r="L43" s="18"/>
      <c r="M43" s="18"/>
      <c r="N43" s="19"/>
      <c r="O43" s="18"/>
      <c r="P43" s="18"/>
    </row>
    <row r="44" spans="7:16" x14ac:dyDescent="0.3">
      <c r="G44" s="18"/>
      <c r="H44" s="18"/>
      <c r="I44" s="18"/>
      <c r="J44" s="18"/>
      <c r="K44" s="18"/>
      <c r="L44" s="18"/>
      <c r="M44" s="18"/>
      <c r="N44" s="19"/>
      <c r="O44" s="18"/>
      <c r="P44" s="18"/>
    </row>
    <row r="45" spans="7:16" x14ac:dyDescent="0.3">
      <c r="G45" s="18"/>
      <c r="H45" s="18"/>
      <c r="I45" s="18"/>
      <c r="J45" s="18"/>
      <c r="K45" s="18"/>
      <c r="L45" s="18"/>
      <c r="M45" s="18"/>
      <c r="N45" s="19"/>
      <c r="O45" s="18"/>
      <c r="P45" s="18"/>
    </row>
    <row r="46" spans="7:16" x14ac:dyDescent="0.3">
      <c r="G46" s="18"/>
      <c r="H46" s="18"/>
      <c r="I46" s="18"/>
      <c r="J46" s="18"/>
      <c r="K46" s="18"/>
      <c r="L46" s="18"/>
      <c r="M46" s="18"/>
      <c r="N46" s="19"/>
      <c r="O46" s="18"/>
      <c r="P46" s="18"/>
    </row>
    <row r="47" spans="7:16" x14ac:dyDescent="0.3">
      <c r="G47" s="18"/>
      <c r="H47" s="18"/>
      <c r="I47" s="18"/>
      <c r="J47" s="18"/>
      <c r="K47" s="18"/>
      <c r="L47" s="18"/>
      <c r="M47" s="18"/>
      <c r="N47" s="19"/>
      <c r="O47" s="18"/>
      <c r="P47" s="18"/>
    </row>
    <row r="48" spans="7:16" x14ac:dyDescent="0.3">
      <c r="G48" s="18"/>
      <c r="H48" s="18"/>
      <c r="I48" s="18"/>
      <c r="J48" s="18"/>
      <c r="K48" s="18"/>
      <c r="L48" s="18"/>
      <c r="M48" s="18"/>
      <c r="N48" s="19"/>
      <c r="O48" s="18"/>
      <c r="P48" s="18"/>
    </row>
    <row r="49" spans="7:16" x14ac:dyDescent="0.3">
      <c r="G49" s="18"/>
      <c r="H49" s="18"/>
      <c r="I49" s="18"/>
      <c r="J49" s="18"/>
      <c r="K49" s="18"/>
      <c r="L49" s="18"/>
      <c r="M49" s="18"/>
      <c r="N49" s="19"/>
      <c r="O49" s="18"/>
      <c r="P49" s="18"/>
    </row>
    <row r="50" spans="7:16" x14ac:dyDescent="0.3">
      <c r="G50" s="18"/>
      <c r="H50" s="18"/>
      <c r="I50" s="18"/>
      <c r="J50" s="18"/>
      <c r="K50" s="18"/>
      <c r="L50" s="18"/>
      <c r="M50" s="18"/>
      <c r="N50" s="19"/>
      <c r="O50" s="18"/>
      <c r="P50" s="18"/>
    </row>
    <row r="51" spans="7:16" x14ac:dyDescent="0.3">
      <c r="G51" s="18"/>
      <c r="H51" s="18"/>
      <c r="I51" s="18"/>
      <c r="J51" s="18"/>
      <c r="K51" s="18"/>
      <c r="L51" s="18"/>
      <c r="M51" s="18"/>
      <c r="N51" s="19"/>
      <c r="O51" s="18"/>
      <c r="P51" s="18"/>
    </row>
    <row r="52" spans="7:16" x14ac:dyDescent="0.3">
      <c r="G52" s="18"/>
      <c r="H52" s="18"/>
      <c r="I52" s="18"/>
      <c r="J52" s="18"/>
      <c r="K52" s="18"/>
      <c r="L52" s="18"/>
      <c r="M52" s="18"/>
      <c r="N52" s="19"/>
      <c r="O52" s="18"/>
      <c r="P52" s="18"/>
    </row>
    <row r="53" spans="7:16" x14ac:dyDescent="0.3">
      <c r="G53" s="18"/>
      <c r="H53" s="18"/>
      <c r="I53" s="18"/>
      <c r="J53" s="18"/>
      <c r="K53" s="18"/>
      <c r="L53" s="18"/>
      <c r="M53" s="18"/>
      <c r="N53" s="19"/>
      <c r="O53" s="18"/>
      <c r="P53" s="18"/>
    </row>
    <row r="54" spans="7:16" x14ac:dyDescent="0.3">
      <c r="G54" s="18"/>
      <c r="H54" s="18"/>
      <c r="I54" s="18"/>
      <c r="J54" s="18"/>
      <c r="K54" s="18"/>
      <c r="L54" s="18"/>
      <c r="M54" s="18"/>
      <c r="N54" s="19"/>
      <c r="O54" s="18"/>
      <c r="P54" s="18"/>
    </row>
    <row r="55" spans="7:16" x14ac:dyDescent="0.3">
      <c r="G55" s="18"/>
      <c r="H55" s="18"/>
      <c r="I55" s="18"/>
      <c r="J55" s="18"/>
      <c r="K55" s="18"/>
      <c r="L55" s="18"/>
      <c r="M55" s="18"/>
      <c r="N55" s="19"/>
      <c r="O55" s="18"/>
      <c r="P55" s="18"/>
    </row>
    <row r="56" spans="7:16" x14ac:dyDescent="0.3">
      <c r="G56" s="18"/>
      <c r="H56" s="18"/>
      <c r="I56" s="18"/>
      <c r="J56" s="18"/>
      <c r="K56" s="18"/>
      <c r="L56" s="18"/>
      <c r="M56" s="18"/>
      <c r="N56" s="19"/>
      <c r="O56" s="18"/>
      <c r="P56" s="18"/>
    </row>
    <row r="57" spans="7:16" x14ac:dyDescent="0.3">
      <c r="G57" s="18"/>
      <c r="H57" s="18"/>
      <c r="I57" s="18"/>
      <c r="J57" s="18"/>
      <c r="K57" s="18"/>
      <c r="L57" s="18"/>
      <c r="M57" s="18"/>
      <c r="N57" s="19"/>
      <c r="O57" s="18"/>
      <c r="P57" s="18"/>
    </row>
    <row r="58" spans="7:16" x14ac:dyDescent="0.3">
      <c r="G58" s="18"/>
      <c r="H58" s="18"/>
      <c r="I58" s="18"/>
      <c r="J58" s="18"/>
      <c r="K58" s="18"/>
      <c r="L58" s="18"/>
      <c r="M58" s="18"/>
      <c r="N58" s="19"/>
      <c r="O58" s="18"/>
      <c r="P58" s="18"/>
    </row>
    <row r="59" spans="7:16" x14ac:dyDescent="0.3">
      <c r="G59" s="18"/>
      <c r="H59" s="18"/>
      <c r="I59" s="18"/>
      <c r="J59" s="18"/>
      <c r="K59" s="18"/>
      <c r="L59" s="18"/>
      <c r="M59" s="18"/>
      <c r="N59" s="19"/>
      <c r="O59" s="18"/>
      <c r="P59" s="18"/>
    </row>
    <row r="60" spans="7:16" x14ac:dyDescent="0.3">
      <c r="G60" s="18"/>
      <c r="H60" s="18"/>
      <c r="I60" s="18"/>
      <c r="J60" s="18"/>
      <c r="K60" s="18"/>
      <c r="L60" s="18"/>
      <c r="M60" s="18"/>
      <c r="N60" s="19"/>
      <c r="O60" s="18"/>
      <c r="P60" s="18"/>
    </row>
    <row r="61" spans="7:16" x14ac:dyDescent="0.3">
      <c r="G61" s="18"/>
      <c r="H61" s="18"/>
      <c r="I61" s="18"/>
      <c r="J61" s="18"/>
      <c r="K61" s="18"/>
      <c r="L61" s="18"/>
      <c r="M61" s="18"/>
      <c r="N61" s="19"/>
      <c r="O61" s="18"/>
      <c r="P61" s="18"/>
    </row>
    <row r="62" spans="7:16" x14ac:dyDescent="0.3">
      <c r="G62" s="18"/>
      <c r="H62" s="18"/>
      <c r="I62" s="18"/>
      <c r="J62" s="18"/>
      <c r="K62" s="18"/>
      <c r="L62" s="18"/>
      <c r="M62" s="18"/>
      <c r="N62" s="19"/>
      <c r="O62" s="18"/>
      <c r="P62" s="18"/>
    </row>
    <row r="63" spans="7:16" x14ac:dyDescent="0.3">
      <c r="G63" s="18"/>
      <c r="H63" s="18"/>
      <c r="I63" s="18"/>
      <c r="J63" s="18"/>
      <c r="K63" s="18"/>
      <c r="L63" s="18"/>
      <c r="M63" s="18"/>
      <c r="N63" s="19"/>
      <c r="O63" s="18"/>
      <c r="P63" s="18"/>
    </row>
    <row r="64" spans="7:16" x14ac:dyDescent="0.3">
      <c r="G64" s="18"/>
      <c r="H64" s="18"/>
      <c r="I64" s="18"/>
      <c r="J64" s="18"/>
      <c r="K64" s="18"/>
      <c r="L64" s="18"/>
      <c r="M64" s="18"/>
      <c r="N64" s="19"/>
      <c r="O64" s="18"/>
      <c r="P64" s="18"/>
    </row>
    <row r="65" spans="7:16" x14ac:dyDescent="0.3">
      <c r="G65" s="18"/>
      <c r="H65" s="18"/>
      <c r="I65" s="18"/>
      <c r="J65" s="18"/>
      <c r="K65" s="18"/>
      <c r="L65" s="18"/>
      <c r="M65" s="18"/>
      <c r="N65" s="19"/>
      <c r="O65" s="18"/>
      <c r="P65" s="18"/>
    </row>
    <row r="66" spans="7:16" x14ac:dyDescent="0.3">
      <c r="G66" s="18"/>
      <c r="H66" s="18"/>
      <c r="I66" s="18"/>
      <c r="J66" s="18"/>
      <c r="K66" s="18"/>
      <c r="L66" s="18"/>
      <c r="M66" s="18"/>
      <c r="N66" s="19"/>
      <c r="O66" s="18"/>
      <c r="P66" s="18"/>
    </row>
    <row r="67" spans="7:16" x14ac:dyDescent="0.3">
      <c r="G67" s="18"/>
      <c r="H67" s="18"/>
      <c r="I67" s="18"/>
      <c r="J67" s="18"/>
      <c r="K67" s="18"/>
      <c r="L67" s="18"/>
      <c r="M67" s="18"/>
      <c r="N67" s="19"/>
      <c r="O67" s="18"/>
      <c r="P67" s="18"/>
    </row>
    <row r="68" spans="7:16" x14ac:dyDescent="0.3">
      <c r="G68" s="18"/>
      <c r="H68" s="18"/>
      <c r="I68" s="18"/>
      <c r="J68" s="18"/>
      <c r="K68" s="18"/>
      <c r="L68" s="18"/>
      <c r="M68" s="18"/>
      <c r="N68" s="19"/>
      <c r="O68" s="18"/>
      <c r="P68" s="18"/>
    </row>
    <row r="69" spans="7:16" x14ac:dyDescent="0.3">
      <c r="G69" s="18"/>
      <c r="H69" s="18"/>
      <c r="I69" s="18"/>
      <c r="J69" s="18"/>
      <c r="K69" s="18"/>
      <c r="L69" s="18"/>
      <c r="M69" s="18"/>
      <c r="N69" s="19"/>
      <c r="O69" s="18"/>
      <c r="P69" s="18"/>
    </row>
    <row r="70" spans="7:16" x14ac:dyDescent="0.3">
      <c r="G70" s="18"/>
      <c r="H70" s="18"/>
      <c r="I70" s="18"/>
      <c r="J70" s="18"/>
      <c r="K70" s="18"/>
      <c r="L70" s="18"/>
      <c r="M70" s="18"/>
      <c r="N70" s="19"/>
      <c r="O70" s="18"/>
      <c r="P70" s="18"/>
    </row>
    <row r="71" spans="7:16" x14ac:dyDescent="0.3">
      <c r="G71" s="18"/>
      <c r="H71" s="18"/>
      <c r="I71" s="18"/>
      <c r="J71" s="18"/>
      <c r="K71" s="18"/>
      <c r="L71" s="18"/>
      <c r="M71" s="18"/>
      <c r="N71" s="19"/>
      <c r="O71" s="18"/>
      <c r="P71" s="18"/>
    </row>
    <row r="72" spans="7:16" x14ac:dyDescent="0.3">
      <c r="G72" s="18"/>
      <c r="H72" s="18"/>
      <c r="I72" s="18"/>
      <c r="J72" s="18"/>
      <c r="K72" s="18"/>
      <c r="L72" s="18"/>
      <c r="M72" s="18"/>
      <c r="N72" s="19"/>
      <c r="O72" s="18"/>
      <c r="P72" s="18"/>
    </row>
    <row r="73" spans="7:16" x14ac:dyDescent="0.3">
      <c r="G73" s="18"/>
      <c r="H73" s="18"/>
      <c r="I73" s="18"/>
      <c r="J73" s="18"/>
      <c r="K73" s="18"/>
      <c r="L73" s="18"/>
      <c r="M73" s="18"/>
      <c r="N73" s="19"/>
      <c r="O73" s="18"/>
      <c r="P73" s="18"/>
    </row>
    <row r="74" spans="7:16" x14ac:dyDescent="0.3">
      <c r="G74" s="18"/>
      <c r="H74" s="18"/>
      <c r="I74" s="18"/>
      <c r="J74" s="18"/>
      <c r="K74" s="18"/>
      <c r="L74" s="18"/>
      <c r="M74" s="18"/>
      <c r="N74" s="19"/>
      <c r="O74" s="18"/>
      <c r="P74" s="18"/>
    </row>
    <row r="75" spans="7:16" x14ac:dyDescent="0.3">
      <c r="G75" s="18"/>
      <c r="H75" s="18"/>
      <c r="I75" s="18"/>
      <c r="J75" s="18"/>
      <c r="K75" s="18"/>
      <c r="L75" s="18"/>
      <c r="M75" s="18"/>
      <c r="N75" s="19"/>
      <c r="O75" s="18"/>
      <c r="P75" s="18"/>
    </row>
    <row r="76" spans="7:16" x14ac:dyDescent="0.3"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 spans="7:16" x14ac:dyDescent="0.3"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 spans="7:16" x14ac:dyDescent="0.3"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 spans="7:16" x14ac:dyDescent="0.3"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 spans="7:16" x14ac:dyDescent="0.3"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 spans="7:16" x14ac:dyDescent="0.3"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 spans="7:16" x14ac:dyDescent="0.3"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 spans="7:16" x14ac:dyDescent="0.3">
      <c r="G83" s="18"/>
      <c r="H83" s="18"/>
      <c r="I83" s="18"/>
      <c r="J83" s="18"/>
      <c r="K83" s="18"/>
      <c r="L83" s="18"/>
      <c r="M83" s="18"/>
      <c r="N83" s="18"/>
      <c r="O83" s="18"/>
      <c r="P83" s="18"/>
    </row>
    <row r="84" spans="7:16" x14ac:dyDescent="0.3">
      <c r="G84" s="18"/>
      <c r="H84" s="18"/>
      <c r="I84" s="18"/>
      <c r="J84" s="18"/>
      <c r="K84" s="18"/>
      <c r="L84" s="18"/>
      <c r="M84" s="18"/>
      <c r="N84" s="18"/>
      <c r="O84" s="18"/>
      <c r="P84" s="18"/>
    </row>
    <row r="85" spans="7:16" x14ac:dyDescent="0.3"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 spans="7:16" x14ac:dyDescent="0.3"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 spans="7:16" x14ac:dyDescent="0.3"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 spans="7:16" x14ac:dyDescent="0.3"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 spans="7:16" x14ac:dyDescent="0.3"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 spans="7:16" x14ac:dyDescent="0.3"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 spans="7:16" x14ac:dyDescent="0.3"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 spans="7:16" x14ac:dyDescent="0.3"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 spans="7:16" x14ac:dyDescent="0.3"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 spans="7:16" x14ac:dyDescent="0.3"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 spans="7:16" x14ac:dyDescent="0.3"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 spans="7:16" x14ac:dyDescent="0.3"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 spans="7:16" x14ac:dyDescent="0.3"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8" spans="7:16" x14ac:dyDescent="0.3">
      <c r="G98" s="18"/>
      <c r="H98" s="18"/>
      <c r="I98" s="18"/>
      <c r="J98" s="18"/>
      <c r="K98" s="18"/>
      <c r="L98" s="18"/>
      <c r="M98" s="18"/>
      <c r="N98" s="18"/>
      <c r="O98" s="18"/>
      <c r="P98" s="18"/>
    </row>
    <row r="99" spans="7:16" x14ac:dyDescent="0.3">
      <c r="G99" s="18"/>
      <c r="H99" s="18"/>
      <c r="I99" s="18"/>
      <c r="J99" s="18"/>
      <c r="K99" s="18"/>
      <c r="L99" s="18"/>
      <c r="M99" s="18"/>
      <c r="N99" s="18"/>
      <c r="O99" s="18"/>
      <c r="P99" s="18"/>
    </row>
    <row r="100" spans="7:16" x14ac:dyDescent="0.3"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  <row r="101" spans="7:16" x14ac:dyDescent="0.3">
      <c r="G101" s="18"/>
      <c r="H101" s="18"/>
      <c r="I101" s="18"/>
      <c r="J101" s="18"/>
      <c r="K101" s="18"/>
      <c r="L101" s="18"/>
      <c r="M101" s="18"/>
      <c r="N101" s="18"/>
      <c r="O101" s="18"/>
      <c r="P101" s="18"/>
    </row>
    <row r="102" spans="7:16" x14ac:dyDescent="0.3">
      <c r="G102" s="18"/>
      <c r="H102" s="18"/>
      <c r="I102" s="18"/>
      <c r="J102" s="18"/>
      <c r="K102" s="18"/>
      <c r="L102" s="18"/>
      <c r="M102" s="18"/>
      <c r="N102" s="18"/>
      <c r="O102" s="18"/>
      <c r="P102" s="18"/>
    </row>
    <row r="103" spans="7:16" x14ac:dyDescent="0.3">
      <c r="G103" s="18"/>
      <c r="H103" s="18"/>
      <c r="I103" s="18"/>
      <c r="J103" s="18"/>
      <c r="K103" s="18"/>
      <c r="L103" s="18"/>
      <c r="M103" s="18"/>
      <c r="N103" s="18"/>
      <c r="O103" s="18"/>
      <c r="P103" s="18"/>
    </row>
    <row r="104" spans="7:16" x14ac:dyDescent="0.3">
      <c r="G104" s="18"/>
      <c r="H104" s="18"/>
      <c r="I104" s="18"/>
      <c r="J104" s="18"/>
      <c r="K104" s="18"/>
      <c r="L104" s="18"/>
      <c r="M104" s="18"/>
      <c r="N104" s="18"/>
      <c r="O104" s="18"/>
      <c r="P104" s="18"/>
    </row>
    <row r="105" spans="7:16" x14ac:dyDescent="0.3">
      <c r="G105" s="18"/>
      <c r="H105" s="18"/>
      <c r="I105" s="18"/>
      <c r="J105" s="18"/>
      <c r="K105" s="18"/>
      <c r="L105" s="18"/>
      <c r="M105" s="18"/>
      <c r="N105" s="18"/>
      <c r="O105" s="18"/>
      <c r="P105" s="18"/>
    </row>
    <row r="106" spans="7:16" x14ac:dyDescent="0.3"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 spans="7:16" x14ac:dyDescent="0.3"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 spans="7:16" x14ac:dyDescent="0.3">
      <c r="G108" s="18"/>
      <c r="H108" s="18"/>
      <c r="I108" s="18"/>
      <c r="J108" s="18"/>
      <c r="K108" s="18"/>
      <c r="L108" s="18"/>
      <c r="M108" s="18"/>
      <c r="N108" s="18"/>
      <c r="O108" s="18"/>
      <c r="P108" s="18"/>
    </row>
    <row r="109" spans="7:16" x14ac:dyDescent="0.3">
      <c r="G109" s="18"/>
      <c r="H109" s="18"/>
      <c r="I109" s="18"/>
      <c r="J109" s="18"/>
      <c r="K109" s="18"/>
      <c r="L109" s="18"/>
      <c r="M109" s="18"/>
      <c r="N109" s="18"/>
      <c r="O109" s="18"/>
      <c r="P109" s="18"/>
    </row>
    <row r="110" spans="7:16" x14ac:dyDescent="0.3"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 spans="7:16" x14ac:dyDescent="0.3">
      <c r="G111" s="18"/>
      <c r="H111" s="18"/>
      <c r="I111" s="18"/>
      <c r="J111" s="18"/>
      <c r="K111" s="18"/>
      <c r="L111" s="18"/>
      <c r="M111" s="18"/>
      <c r="N111" s="18"/>
      <c r="O111" s="18"/>
      <c r="P111" s="18"/>
    </row>
    <row r="112" spans="7:16" x14ac:dyDescent="0.3">
      <c r="G112" s="18"/>
      <c r="H112" s="18"/>
      <c r="I112" s="18"/>
      <c r="J112" s="18"/>
      <c r="K112" s="18"/>
      <c r="L112" s="18"/>
      <c r="M112" s="18"/>
      <c r="N112" s="18"/>
      <c r="O112" s="18"/>
      <c r="P112" s="18"/>
    </row>
    <row r="113" spans="7:16" x14ac:dyDescent="0.3">
      <c r="G113" s="18"/>
      <c r="H113" s="18"/>
      <c r="I113" s="18"/>
      <c r="J113" s="18"/>
      <c r="K113" s="18"/>
      <c r="L113" s="18"/>
      <c r="M113" s="18"/>
      <c r="N113" s="18"/>
      <c r="O113" s="18"/>
      <c r="P113" s="18"/>
    </row>
    <row r="114" spans="7:16" x14ac:dyDescent="0.3">
      <c r="G114" s="18"/>
      <c r="H114" s="18"/>
      <c r="I114" s="18"/>
      <c r="J114" s="18"/>
      <c r="K114" s="18"/>
      <c r="L114" s="18"/>
      <c r="M114" s="18"/>
      <c r="N114" s="18"/>
      <c r="O114" s="18"/>
      <c r="P114" s="18"/>
    </row>
    <row r="115" spans="7:16" x14ac:dyDescent="0.3">
      <c r="G115" s="18"/>
      <c r="H115" s="18"/>
      <c r="I115" s="18"/>
      <c r="J115" s="18"/>
      <c r="K115" s="18"/>
      <c r="L115" s="18"/>
      <c r="M115" s="18"/>
      <c r="N115" s="18"/>
      <c r="O115" s="18"/>
      <c r="P115" s="18"/>
    </row>
    <row r="116" spans="7:16" x14ac:dyDescent="0.3">
      <c r="G116" s="18"/>
      <c r="H116" s="18"/>
      <c r="I116" s="18"/>
      <c r="J116" s="18"/>
      <c r="K116" s="18"/>
      <c r="L116" s="18"/>
      <c r="M116" s="18"/>
      <c r="N116" s="18"/>
      <c r="O116" s="18"/>
      <c r="P116" s="18"/>
    </row>
    <row r="117" spans="7:16" x14ac:dyDescent="0.3">
      <c r="G117" s="18"/>
      <c r="H117" s="18"/>
      <c r="I117" s="18"/>
      <c r="J117" s="18"/>
      <c r="K117" s="18"/>
      <c r="L117" s="18"/>
      <c r="M117" s="18"/>
      <c r="N117" s="18"/>
      <c r="O117" s="18"/>
      <c r="P117" s="18"/>
    </row>
    <row r="118" spans="7:16" x14ac:dyDescent="0.3">
      <c r="G118" s="18"/>
      <c r="H118" s="18"/>
      <c r="I118" s="18"/>
      <c r="J118" s="18"/>
      <c r="K118" s="18"/>
      <c r="L118" s="18"/>
      <c r="M118" s="18"/>
      <c r="N118" s="18"/>
      <c r="O118" s="18"/>
      <c r="P118" s="18"/>
    </row>
    <row r="119" spans="7:16" x14ac:dyDescent="0.3">
      <c r="G119" s="18"/>
      <c r="H119" s="18"/>
      <c r="I119" s="18"/>
      <c r="J119" s="18"/>
      <c r="K119" s="18"/>
      <c r="L119" s="18"/>
      <c r="M119" s="18"/>
      <c r="N119" s="18"/>
      <c r="O119" s="18"/>
      <c r="P119" s="18"/>
    </row>
    <row r="120" spans="7:16" x14ac:dyDescent="0.3">
      <c r="G120" s="18"/>
      <c r="H120" s="18"/>
      <c r="I120" s="18"/>
      <c r="J120" s="18"/>
      <c r="K120" s="18"/>
      <c r="L120" s="18"/>
      <c r="M120" s="18"/>
      <c r="N120" s="18"/>
      <c r="O120" s="18"/>
      <c r="P120" s="18"/>
    </row>
    <row r="121" spans="7:16" x14ac:dyDescent="0.3">
      <c r="G121" s="18"/>
      <c r="H121" s="18"/>
      <c r="I121" s="18"/>
      <c r="J121" s="18"/>
      <c r="K121" s="18"/>
      <c r="L121" s="18"/>
      <c r="M121" s="18"/>
      <c r="N121" s="18"/>
      <c r="O121" s="18"/>
      <c r="P121" s="18"/>
    </row>
    <row r="122" spans="7:16" x14ac:dyDescent="0.3">
      <c r="G122" s="18"/>
      <c r="H122" s="18"/>
      <c r="I122" s="18"/>
      <c r="J122" s="18"/>
      <c r="K122" s="18"/>
      <c r="L122" s="18"/>
      <c r="M122" s="18"/>
      <c r="N122" s="18"/>
      <c r="O122" s="18"/>
      <c r="P122" s="18"/>
    </row>
    <row r="123" spans="7:16" x14ac:dyDescent="0.3">
      <c r="G123" s="18"/>
      <c r="H123" s="18"/>
      <c r="I123" s="18"/>
      <c r="J123" s="18"/>
      <c r="K123" s="18"/>
      <c r="L123" s="18"/>
      <c r="M123" s="18"/>
      <c r="N123" s="18"/>
      <c r="O123" s="18"/>
      <c r="P123" s="18"/>
    </row>
    <row r="124" spans="7:16" x14ac:dyDescent="0.3">
      <c r="G124" s="18"/>
      <c r="H124" s="18"/>
      <c r="I124" s="18"/>
      <c r="J124" s="18"/>
      <c r="K124" s="18"/>
      <c r="L124" s="18"/>
      <c r="M124" s="18"/>
      <c r="N124" s="18"/>
      <c r="O124" s="18"/>
      <c r="P124" s="18"/>
    </row>
    <row r="125" spans="7:16" x14ac:dyDescent="0.3">
      <c r="G125" s="18"/>
      <c r="H125" s="18"/>
      <c r="I125" s="18"/>
      <c r="J125" s="18"/>
      <c r="K125" s="18"/>
      <c r="L125" s="18"/>
      <c r="M125" s="18"/>
      <c r="N125" s="18"/>
      <c r="O125" s="18"/>
      <c r="P125" s="18"/>
    </row>
    <row r="126" spans="7:16" x14ac:dyDescent="0.3">
      <c r="G126" s="18"/>
      <c r="H126" s="18"/>
      <c r="I126" s="18"/>
      <c r="J126" s="18"/>
      <c r="K126" s="18"/>
      <c r="L126" s="18"/>
      <c r="M126" s="18"/>
      <c r="N126" s="18"/>
      <c r="O126" s="18"/>
      <c r="P126" s="18"/>
    </row>
    <row r="127" spans="7:16" x14ac:dyDescent="0.3">
      <c r="G127" s="18"/>
      <c r="H127" s="18"/>
      <c r="I127" s="18"/>
      <c r="J127" s="18"/>
      <c r="K127" s="18"/>
      <c r="L127" s="18"/>
      <c r="M127" s="18"/>
      <c r="N127" s="18"/>
      <c r="O127" s="18"/>
      <c r="P127" s="18"/>
    </row>
    <row r="128" spans="7:16" x14ac:dyDescent="0.3">
      <c r="G128" s="18"/>
      <c r="H128" s="18"/>
      <c r="I128" s="18"/>
      <c r="J128" s="18"/>
      <c r="K128" s="18"/>
      <c r="L128" s="18"/>
      <c r="M128" s="18"/>
      <c r="N128" s="18"/>
      <c r="O128" s="18"/>
      <c r="P128" s="18"/>
    </row>
    <row r="129" spans="7:16" x14ac:dyDescent="0.3">
      <c r="G129" s="18"/>
      <c r="H129" s="18"/>
      <c r="I129" s="18"/>
      <c r="J129" s="18"/>
      <c r="K129" s="18"/>
      <c r="L129" s="18"/>
      <c r="M129" s="18"/>
      <c r="N129" s="18"/>
      <c r="O129" s="18"/>
      <c r="P129" s="18"/>
    </row>
    <row r="130" spans="7:16" x14ac:dyDescent="0.3">
      <c r="G130" s="18"/>
      <c r="H130" s="18"/>
      <c r="I130" s="18"/>
      <c r="J130" s="18"/>
      <c r="K130" s="18"/>
      <c r="L130" s="18"/>
      <c r="M130" s="18"/>
      <c r="N130" s="18"/>
      <c r="O130" s="18"/>
      <c r="P130" s="18"/>
    </row>
    <row r="131" spans="7:16" x14ac:dyDescent="0.3">
      <c r="G131" s="18"/>
      <c r="H131" s="18"/>
      <c r="I131" s="18"/>
      <c r="J131" s="18"/>
      <c r="K131" s="18"/>
      <c r="L131" s="18"/>
      <c r="M131" s="18"/>
      <c r="N131" s="18"/>
      <c r="O131" s="18"/>
      <c r="P131" s="18"/>
    </row>
    <row r="132" spans="7:16" x14ac:dyDescent="0.3">
      <c r="G132" s="18"/>
      <c r="H132" s="18"/>
      <c r="I132" s="18"/>
      <c r="J132" s="18"/>
      <c r="K132" s="18"/>
      <c r="L132" s="18"/>
      <c r="M132" s="18"/>
      <c r="N132" s="18"/>
      <c r="O132" s="18"/>
      <c r="P132" s="18"/>
    </row>
    <row r="133" spans="7:16" x14ac:dyDescent="0.3">
      <c r="G133" s="18"/>
      <c r="H133" s="18"/>
      <c r="I133" s="18"/>
      <c r="J133" s="18"/>
      <c r="K133" s="18"/>
      <c r="L133" s="18"/>
      <c r="M133" s="18"/>
      <c r="N133" s="18"/>
      <c r="O133" s="18"/>
      <c r="P133" s="18"/>
    </row>
    <row r="134" spans="7:16" x14ac:dyDescent="0.3">
      <c r="G134" s="18"/>
      <c r="H134" s="18"/>
      <c r="I134" s="18"/>
      <c r="J134" s="18"/>
      <c r="K134" s="18"/>
      <c r="L134" s="18"/>
      <c r="M134" s="18"/>
      <c r="N134" s="18"/>
      <c r="O134" s="18"/>
      <c r="P134" s="18"/>
    </row>
    <row r="135" spans="7:16" x14ac:dyDescent="0.3">
      <c r="G135" s="18"/>
      <c r="H135" s="18"/>
      <c r="I135" s="18"/>
      <c r="J135" s="18"/>
      <c r="K135" s="18"/>
      <c r="L135" s="18"/>
      <c r="M135" s="18"/>
      <c r="N135" s="18"/>
      <c r="O135" s="18"/>
      <c r="P135" s="18"/>
    </row>
    <row r="136" spans="7:16" x14ac:dyDescent="0.3">
      <c r="G136" s="18"/>
      <c r="H136" s="18"/>
      <c r="I136" s="18"/>
      <c r="J136" s="18"/>
      <c r="K136" s="18"/>
      <c r="L136" s="18"/>
      <c r="M136" s="18"/>
      <c r="N136" s="18"/>
      <c r="O136" s="18"/>
      <c r="P136" s="18"/>
    </row>
    <row r="137" spans="7:16" x14ac:dyDescent="0.3">
      <c r="G137" s="18"/>
      <c r="H137" s="18"/>
      <c r="I137" s="18"/>
      <c r="J137" s="18"/>
      <c r="K137" s="18"/>
      <c r="L137" s="18"/>
      <c r="M137" s="18"/>
      <c r="N137" s="18"/>
      <c r="O137" s="18"/>
      <c r="P137" s="18"/>
    </row>
    <row r="138" spans="7:16" x14ac:dyDescent="0.3">
      <c r="G138" s="18"/>
      <c r="H138" s="18"/>
      <c r="I138" s="18"/>
      <c r="J138" s="18"/>
      <c r="K138" s="18"/>
      <c r="L138" s="18"/>
      <c r="M138" s="18"/>
      <c r="N138" s="18"/>
      <c r="O138" s="18"/>
      <c r="P138" s="18"/>
    </row>
    <row r="139" spans="7:16" x14ac:dyDescent="0.3">
      <c r="G139" s="18"/>
      <c r="H139" s="18"/>
      <c r="I139" s="18"/>
      <c r="J139" s="18"/>
      <c r="K139" s="18"/>
      <c r="L139" s="18"/>
      <c r="M139" s="18"/>
      <c r="N139" s="18"/>
      <c r="O139" s="18"/>
      <c r="P139" s="18"/>
    </row>
    <row r="140" spans="7:16" x14ac:dyDescent="0.3">
      <c r="G140" s="18"/>
      <c r="H140" s="18"/>
      <c r="I140" s="18"/>
      <c r="J140" s="18"/>
      <c r="K140" s="18"/>
      <c r="L140" s="18"/>
      <c r="M140" s="18"/>
      <c r="N140" s="18"/>
      <c r="O140" s="18"/>
      <c r="P140" s="18"/>
    </row>
    <row r="141" spans="7:16" x14ac:dyDescent="0.3">
      <c r="G141" s="18"/>
      <c r="H141" s="18"/>
      <c r="I141" s="18"/>
      <c r="J141" s="18"/>
      <c r="K141" s="18"/>
      <c r="L141" s="18"/>
      <c r="M141" s="18"/>
      <c r="N141" s="18"/>
      <c r="O141" s="18"/>
      <c r="P141" s="18"/>
    </row>
    <row r="142" spans="7:16" x14ac:dyDescent="0.3">
      <c r="G142" s="18"/>
      <c r="H142" s="18"/>
      <c r="I142" s="18"/>
      <c r="J142" s="18"/>
      <c r="K142" s="18"/>
      <c r="L142" s="18"/>
      <c r="M142" s="18"/>
      <c r="N142" s="18"/>
      <c r="O142" s="18"/>
      <c r="P142" s="18"/>
    </row>
    <row r="143" spans="7:16" x14ac:dyDescent="0.3">
      <c r="G143" s="18"/>
      <c r="H143" s="18"/>
      <c r="I143" s="18"/>
      <c r="J143" s="18"/>
      <c r="K143" s="18"/>
      <c r="L143" s="18"/>
      <c r="M143" s="18"/>
      <c r="N143" s="18"/>
      <c r="O143" s="18"/>
      <c r="P143" s="18"/>
    </row>
    <row r="144" spans="7:16" x14ac:dyDescent="0.3">
      <c r="G144" s="18"/>
      <c r="H144" s="18"/>
      <c r="I144" s="18"/>
      <c r="J144" s="18"/>
      <c r="K144" s="18"/>
      <c r="L144" s="18"/>
      <c r="M144" s="18"/>
      <c r="N144" s="18"/>
      <c r="O144" s="18"/>
      <c r="P144" s="18"/>
    </row>
    <row r="145" spans="7:16" x14ac:dyDescent="0.3">
      <c r="G145" s="18"/>
      <c r="H145" s="18"/>
      <c r="I145" s="18"/>
      <c r="J145" s="18"/>
      <c r="K145" s="18"/>
      <c r="L145" s="18"/>
      <c r="M145" s="18"/>
      <c r="N145" s="18"/>
      <c r="O145" s="18"/>
      <c r="P145" s="18"/>
    </row>
    <row r="146" spans="7:16" x14ac:dyDescent="0.3">
      <c r="G146" s="18"/>
      <c r="H146" s="18"/>
      <c r="I146" s="18"/>
      <c r="J146" s="18"/>
      <c r="K146" s="18"/>
      <c r="L146" s="18"/>
      <c r="M146" s="18"/>
      <c r="N146" s="18"/>
      <c r="O146" s="18"/>
      <c r="P146" s="18"/>
    </row>
    <row r="147" spans="7:16" x14ac:dyDescent="0.3">
      <c r="G147" s="18"/>
      <c r="H147" s="18"/>
      <c r="I147" s="18"/>
      <c r="J147" s="18"/>
      <c r="K147" s="18"/>
      <c r="L147" s="18"/>
      <c r="M147" s="18"/>
      <c r="N147" s="18"/>
      <c r="O147" s="18"/>
      <c r="P147" s="18"/>
    </row>
    <row r="148" spans="7:16" x14ac:dyDescent="0.3">
      <c r="G148" s="18"/>
      <c r="H148" s="18"/>
      <c r="I148" s="18"/>
      <c r="J148" s="18"/>
      <c r="K148" s="18"/>
      <c r="L148" s="18"/>
      <c r="M148" s="18"/>
      <c r="N148" s="18"/>
      <c r="O148" s="18"/>
      <c r="P148" s="18"/>
    </row>
    <row r="149" spans="7:16" x14ac:dyDescent="0.3">
      <c r="G149" s="18"/>
      <c r="H149" s="18"/>
      <c r="I149" s="18"/>
      <c r="J149" s="18"/>
      <c r="K149" s="18"/>
      <c r="L149" s="18"/>
      <c r="M149" s="18"/>
      <c r="N149" s="18"/>
      <c r="O149" s="18"/>
      <c r="P149" s="18"/>
    </row>
    <row r="150" spans="7:16" x14ac:dyDescent="0.3">
      <c r="G150" s="18"/>
      <c r="H150" s="18"/>
      <c r="I150" s="18"/>
      <c r="J150" s="18"/>
      <c r="K150" s="18"/>
      <c r="L150" s="18"/>
      <c r="M150" s="18"/>
      <c r="N150" s="18"/>
      <c r="O150" s="18"/>
      <c r="P150" s="18"/>
    </row>
    <row r="151" spans="7:16" x14ac:dyDescent="0.3">
      <c r="G151" s="18"/>
      <c r="H151" s="18"/>
      <c r="I151" s="18"/>
      <c r="J151" s="18"/>
      <c r="K151" s="18"/>
      <c r="L151" s="18"/>
      <c r="M151" s="18"/>
      <c r="N151" s="18"/>
      <c r="O151" s="18"/>
      <c r="P151" s="18"/>
    </row>
    <row r="152" spans="7:16" x14ac:dyDescent="0.3">
      <c r="G152" s="18"/>
      <c r="H152" s="18"/>
      <c r="I152" s="18"/>
      <c r="J152" s="18"/>
      <c r="K152" s="18"/>
      <c r="L152" s="18"/>
      <c r="M152" s="18"/>
      <c r="N152" s="18"/>
      <c r="O152" s="18"/>
      <c r="P152" s="18"/>
    </row>
    <row r="153" spans="7:16" x14ac:dyDescent="0.3">
      <c r="G153" s="18"/>
      <c r="H153" s="18"/>
      <c r="I153" s="18"/>
      <c r="J153" s="18"/>
      <c r="K153" s="18"/>
      <c r="L153" s="18"/>
      <c r="M153" s="18"/>
      <c r="N153" s="18"/>
      <c r="O153" s="18"/>
      <c r="P153" s="18"/>
    </row>
    <row r="154" spans="7:16" x14ac:dyDescent="0.3">
      <c r="G154" s="18"/>
      <c r="H154" s="18"/>
      <c r="I154" s="18"/>
      <c r="J154" s="18"/>
      <c r="K154" s="18"/>
      <c r="L154" s="18"/>
      <c r="M154" s="18"/>
      <c r="N154" s="18"/>
      <c r="O154" s="18"/>
      <c r="P154" s="18"/>
    </row>
    <row r="155" spans="7:16" x14ac:dyDescent="0.3">
      <c r="G155" s="18"/>
      <c r="H155" s="18"/>
      <c r="I155" s="18"/>
      <c r="J155" s="18"/>
      <c r="K155" s="18"/>
      <c r="L155" s="18"/>
      <c r="M155" s="18"/>
      <c r="N155" s="18"/>
      <c r="O155" s="18"/>
      <c r="P155" s="18"/>
    </row>
    <row r="156" spans="7:16" x14ac:dyDescent="0.3">
      <c r="G156" s="18"/>
      <c r="H156" s="18"/>
      <c r="I156" s="18"/>
      <c r="J156" s="18"/>
      <c r="K156" s="18"/>
      <c r="L156" s="18"/>
      <c r="M156" s="18"/>
      <c r="N156" s="18"/>
      <c r="O156" s="18"/>
      <c r="P156" s="18"/>
    </row>
    <row r="157" spans="7:16" x14ac:dyDescent="0.3">
      <c r="G157" s="18"/>
      <c r="H157" s="18"/>
      <c r="I157" s="18"/>
      <c r="J157" s="18"/>
      <c r="K157" s="18"/>
      <c r="L157" s="18"/>
      <c r="M157" s="18"/>
      <c r="N157" s="18"/>
      <c r="O157" s="18"/>
      <c r="P157" s="18"/>
    </row>
    <row r="158" spans="7:16" x14ac:dyDescent="0.3">
      <c r="G158" s="18"/>
      <c r="H158" s="18"/>
      <c r="I158" s="18"/>
      <c r="J158" s="18"/>
      <c r="K158" s="18"/>
      <c r="L158" s="18"/>
      <c r="M158" s="18"/>
      <c r="N158" s="18"/>
      <c r="O158" s="18"/>
      <c r="P158" s="18"/>
    </row>
    <row r="159" spans="7:16" x14ac:dyDescent="0.3">
      <c r="G159" s="18"/>
      <c r="H159" s="18"/>
      <c r="I159" s="18"/>
      <c r="J159" s="18"/>
      <c r="K159" s="18"/>
      <c r="L159" s="18"/>
      <c r="M159" s="18"/>
      <c r="N159" s="18"/>
      <c r="O159" s="18"/>
      <c r="P159" s="18"/>
    </row>
    <row r="160" spans="7:16" x14ac:dyDescent="0.3">
      <c r="G160" s="18"/>
      <c r="H160" s="18"/>
      <c r="I160" s="18"/>
      <c r="J160" s="18"/>
      <c r="K160" s="18"/>
      <c r="L160" s="18"/>
      <c r="M160" s="18"/>
      <c r="N160" s="18"/>
      <c r="O160" s="18"/>
      <c r="P160" s="18"/>
    </row>
    <row r="161" spans="7:16" x14ac:dyDescent="0.3">
      <c r="G161" s="18"/>
      <c r="H161" s="18"/>
      <c r="I161" s="18"/>
      <c r="J161" s="18"/>
      <c r="K161" s="18"/>
      <c r="L161" s="18"/>
      <c r="M161" s="18"/>
      <c r="N161" s="18"/>
      <c r="O161" s="18"/>
      <c r="P161" s="18"/>
    </row>
    <row r="162" spans="7:16" x14ac:dyDescent="0.3">
      <c r="G162" s="18"/>
      <c r="H162" s="18"/>
      <c r="I162" s="18"/>
      <c r="J162" s="18"/>
      <c r="K162" s="18"/>
      <c r="L162" s="18"/>
      <c r="M162" s="18"/>
      <c r="N162" s="18"/>
      <c r="O162" s="18"/>
      <c r="P162" s="18"/>
    </row>
    <row r="163" spans="7:16" x14ac:dyDescent="0.3">
      <c r="G163" s="18"/>
      <c r="H163" s="18"/>
      <c r="I163" s="18"/>
      <c r="J163" s="18"/>
      <c r="K163" s="18"/>
      <c r="L163" s="18"/>
      <c r="M163" s="18"/>
      <c r="N163" s="18"/>
      <c r="O163" s="18"/>
      <c r="P163" s="18"/>
    </row>
    <row r="164" spans="7:16" x14ac:dyDescent="0.3">
      <c r="G164" s="18"/>
      <c r="H164" s="18"/>
      <c r="I164" s="18"/>
      <c r="J164" s="18"/>
      <c r="K164" s="18"/>
      <c r="L164" s="18"/>
      <c r="M164" s="18"/>
      <c r="N164" s="18"/>
      <c r="O164" s="18"/>
      <c r="P164" s="18"/>
    </row>
    <row r="165" spans="7:16" x14ac:dyDescent="0.3">
      <c r="G165" s="18"/>
      <c r="H165" s="18"/>
      <c r="I165" s="18"/>
      <c r="J165" s="18"/>
      <c r="K165" s="18"/>
      <c r="L165" s="18"/>
      <c r="M165" s="18"/>
      <c r="N165" s="18"/>
      <c r="O165" s="18"/>
      <c r="P165" s="18"/>
    </row>
    <row r="166" spans="7:16" x14ac:dyDescent="0.3">
      <c r="G166" s="18"/>
      <c r="H166" s="18"/>
      <c r="I166" s="18"/>
      <c r="J166" s="18"/>
      <c r="K166" s="18"/>
      <c r="L166" s="18"/>
      <c r="M166" s="18"/>
      <c r="N166" s="18"/>
      <c r="O166" s="18"/>
      <c r="P166" s="18"/>
    </row>
    <row r="167" spans="7:16" x14ac:dyDescent="0.3">
      <c r="G167" s="18"/>
      <c r="H167" s="18"/>
      <c r="I167" s="18"/>
      <c r="J167" s="18"/>
      <c r="K167" s="18"/>
      <c r="L167" s="18"/>
      <c r="M167" s="18"/>
      <c r="N167" s="18"/>
      <c r="O167" s="18"/>
      <c r="P167" s="18"/>
    </row>
    <row r="168" spans="7:16" x14ac:dyDescent="0.3">
      <c r="G168" s="18"/>
      <c r="H168" s="18"/>
      <c r="I168" s="18"/>
      <c r="J168" s="18"/>
      <c r="K168" s="18"/>
      <c r="L168" s="18"/>
      <c r="M168" s="18"/>
      <c r="N168" s="18"/>
      <c r="O168" s="18"/>
      <c r="P168" s="18"/>
    </row>
    <row r="169" spans="7:16" x14ac:dyDescent="0.3">
      <c r="G169" s="18"/>
      <c r="H169" s="18"/>
      <c r="I169" s="18"/>
      <c r="J169" s="18"/>
      <c r="K169" s="18"/>
      <c r="L169" s="18"/>
      <c r="M169" s="18"/>
      <c r="N169" s="18"/>
      <c r="O169" s="18"/>
      <c r="P169" s="18"/>
    </row>
    <row r="170" spans="7:16" x14ac:dyDescent="0.3">
      <c r="G170" s="18"/>
      <c r="H170" s="18"/>
      <c r="I170" s="18"/>
      <c r="J170" s="18"/>
      <c r="K170" s="18"/>
      <c r="L170" s="18"/>
      <c r="M170" s="18"/>
      <c r="N170" s="18"/>
      <c r="O170" s="18"/>
      <c r="P170" s="18"/>
    </row>
    <row r="171" spans="7:16" x14ac:dyDescent="0.3">
      <c r="G171" s="18"/>
      <c r="H171" s="18"/>
      <c r="I171" s="18"/>
      <c r="J171" s="18"/>
      <c r="K171" s="18"/>
      <c r="L171" s="18"/>
      <c r="M171" s="18"/>
      <c r="N171" s="18"/>
      <c r="O171" s="18"/>
      <c r="P171" s="18"/>
    </row>
    <row r="172" spans="7:16" x14ac:dyDescent="0.3">
      <c r="G172" s="18"/>
      <c r="H172" s="18"/>
      <c r="I172" s="18"/>
      <c r="J172" s="18"/>
      <c r="K172" s="18"/>
      <c r="L172" s="18"/>
      <c r="M172" s="18"/>
      <c r="N172" s="18"/>
      <c r="O172" s="18"/>
      <c r="P172" s="18"/>
    </row>
    <row r="173" spans="7:16" x14ac:dyDescent="0.3">
      <c r="G173" s="18"/>
      <c r="H173" s="18"/>
      <c r="I173" s="18"/>
      <c r="J173" s="18"/>
      <c r="K173" s="18"/>
      <c r="L173" s="18"/>
      <c r="M173" s="18"/>
      <c r="N173" s="18"/>
      <c r="O173" s="18"/>
      <c r="P173" s="18"/>
    </row>
    <row r="174" spans="7:16" x14ac:dyDescent="0.3">
      <c r="G174" s="18"/>
      <c r="H174" s="18"/>
      <c r="I174" s="18"/>
      <c r="J174" s="18"/>
      <c r="K174" s="18"/>
      <c r="L174" s="18"/>
      <c r="M174" s="18"/>
      <c r="N174" s="18"/>
      <c r="O174" s="18"/>
      <c r="P174" s="18"/>
    </row>
    <row r="175" spans="7:16" x14ac:dyDescent="0.3">
      <c r="G175" s="18"/>
      <c r="H175" s="18"/>
      <c r="I175" s="18"/>
      <c r="J175" s="18"/>
      <c r="K175" s="18"/>
      <c r="L175" s="18"/>
      <c r="M175" s="18"/>
      <c r="N175" s="18"/>
      <c r="O175" s="18"/>
      <c r="P175" s="18"/>
    </row>
    <row r="176" spans="7:16" x14ac:dyDescent="0.3">
      <c r="G176" s="18"/>
      <c r="H176" s="18"/>
      <c r="I176" s="18"/>
      <c r="J176" s="18"/>
      <c r="K176" s="18"/>
      <c r="L176" s="18"/>
      <c r="M176" s="18"/>
      <c r="N176" s="18"/>
      <c r="O176" s="18"/>
      <c r="P176" s="18"/>
    </row>
    <row r="177" spans="7:16" x14ac:dyDescent="0.3">
      <c r="G177" s="18"/>
      <c r="H177" s="18"/>
      <c r="I177" s="18"/>
      <c r="J177" s="18"/>
      <c r="K177" s="18"/>
      <c r="L177" s="18"/>
      <c r="M177" s="18"/>
      <c r="N177" s="18"/>
      <c r="O177" s="18"/>
      <c r="P177" s="18"/>
    </row>
    <row r="178" spans="7:16" x14ac:dyDescent="0.3">
      <c r="G178" s="18"/>
      <c r="H178" s="18"/>
      <c r="I178" s="18"/>
      <c r="J178" s="18"/>
      <c r="K178" s="18"/>
      <c r="L178" s="18"/>
      <c r="M178" s="18"/>
      <c r="N178" s="18"/>
      <c r="O178" s="18"/>
      <c r="P178" s="18"/>
    </row>
    <row r="179" spans="7:16" x14ac:dyDescent="0.3">
      <c r="G179" s="18"/>
      <c r="H179" s="18"/>
      <c r="I179" s="18"/>
      <c r="J179" s="18"/>
      <c r="K179" s="18"/>
      <c r="L179" s="18"/>
      <c r="M179" s="18"/>
      <c r="N179" s="18"/>
      <c r="O179" s="18"/>
      <c r="P179" s="18"/>
    </row>
    <row r="180" spans="7:16" x14ac:dyDescent="0.3">
      <c r="G180" s="18"/>
      <c r="H180" s="18"/>
      <c r="I180" s="18"/>
      <c r="J180" s="18"/>
      <c r="K180" s="18"/>
      <c r="L180" s="18"/>
      <c r="M180" s="18"/>
      <c r="N180" s="18"/>
      <c r="O180" s="18"/>
      <c r="P180" s="18"/>
    </row>
    <row r="181" spans="7:16" x14ac:dyDescent="0.3">
      <c r="G181" s="18"/>
      <c r="H181" s="18"/>
      <c r="I181" s="18"/>
      <c r="J181" s="18"/>
      <c r="K181" s="18"/>
      <c r="L181" s="18"/>
      <c r="M181" s="18"/>
      <c r="N181" s="18"/>
      <c r="O181" s="18"/>
      <c r="P181" s="18"/>
    </row>
    <row r="182" spans="7:16" x14ac:dyDescent="0.3">
      <c r="G182" s="18"/>
      <c r="H182" s="18"/>
      <c r="I182" s="18"/>
      <c r="J182" s="18"/>
      <c r="K182" s="18"/>
      <c r="L182" s="18"/>
      <c r="M182" s="18"/>
      <c r="N182" s="18"/>
      <c r="O182" s="18"/>
      <c r="P182" s="18"/>
    </row>
    <row r="183" spans="7:16" x14ac:dyDescent="0.3">
      <c r="G183" s="18"/>
      <c r="H183" s="18"/>
      <c r="I183" s="18"/>
      <c r="J183" s="18"/>
      <c r="K183" s="18"/>
      <c r="L183" s="18"/>
      <c r="M183" s="18"/>
      <c r="N183" s="18"/>
      <c r="O183" s="18"/>
      <c r="P183" s="18"/>
    </row>
    <row r="184" spans="7:16" x14ac:dyDescent="0.3">
      <c r="G184" s="18"/>
      <c r="H184" s="18"/>
      <c r="I184" s="18"/>
      <c r="J184" s="18"/>
      <c r="K184" s="18"/>
      <c r="L184" s="18"/>
      <c r="M184" s="18"/>
      <c r="N184" s="18"/>
      <c r="O184" s="18"/>
      <c r="P184" s="18"/>
    </row>
    <row r="185" spans="7:16" x14ac:dyDescent="0.3">
      <c r="G185" s="18"/>
      <c r="H185" s="18"/>
      <c r="I185" s="18"/>
      <c r="J185" s="18"/>
      <c r="K185" s="18"/>
      <c r="L185" s="18"/>
      <c r="M185" s="18"/>
      <c r="N185" s="18"/>
      <c r="O185" s="18"/>
      <c r="P185" s="18"/>
    </row>
    <row r="186" spans="7:16" x14ac:dyDescent="0.3">
      <c r="G186" s="18"/>
      <c r="H186" s="18"/>
      <c r="I186" s="18"/>
      <c r="J186" s="18"/>
      <c r="K186" s="18"/>
      <c r="L186" s="18"/>
      <c r="M186" s="18"/>
      <c r="N186" s="18"/>
      <c r="O186" s="18"/>
      <c r="P186" s="18"/>
    </row>
    <row r="187" spans="7:16" x14ac:dyDescent="0.3">
      <c r="G187" s="18"/>
      <c r="H187" s="18"/>
      <c r="I187" s="18"/>
      <c r="J187" s="18"/>
      <c r="K187" s="18"/>
      <c r="L187" s="18"/>
      <c r="M187" s="18"/>
      <c r="N187" s="18"/>
      <c r="O187" s="18"/>
      <c r="P187" s="18"/>
    </row>
    <row r="188" spans="7:16" x14ac:dyDescent="0.3">
      <c r="G188" s="18"/>
      <c r="H188" s="18"/>
      <c r="I188" s="18"/>
      <c r="J188" s="18"/>
      <c r="K188" s="18"/>
      <c r="L188" s="18"/>
      <c r="M188" s="18"/>
      <c r="N188" s="18"/>
      <c r="O188" s="18"/>
      <c r="P188" s="18"/>
    </row>
    <row r="189" spans="7:16" x14ac:dyDescent="0.3">
      <c r="G189" s="18"/>
      <c r="H189" s="18"/>
      <c r="I189" s="18"/>
      <c r="J189" s="18"/>
      <c r="K189" s="18"/>
      <c r="L189" s="18"/>
      <c r="M189" s="18"/>
      <c r="N189" s="18"/>
      <c r="O189" s="18"/>
      <c r="P189" s="18"/>
    </row>
    <row r="190" spans="7:16" x14ac:dyDescent="0.3">
      <c r="G190" s="18"/>
      <c r="H190" s="18"/>
      <c r="I190" s="18"/>
      <c r="J190" s="18"/>
      <c r="K190" s="18"/>
      <c r="L190" s="18"/>
      <c r="M190" s="18"/>
      <c r="N190" s="18"/>
      <c r="O190" s="18"/>
      <c r="P190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 Module 27L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lux jamil</cp:lastModifiedBy>
  <dcterms:created xsi:type="dcterms:W3CDTF">2024-05-23T15:45:51Z</dcterms:created>
  <dcterms:modified xsi:type="dcterms:W3CDTF">2024-11-19T18:46:42Z</dcterms:modified>
</cp:coreProperties>
</file>