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IT training bd [SQA]\My Activities\Manual Test Banglashoppers\"/>
    </mc:Choice>
  </mc:AlternateContent>
  <bookViews>
    <workbookView xWindow="0" yWindow="0" windowWidth="20490" windowHeight="7695" activeTab="6"/>
  </bookViews>
  <sheets>
    <sheet name="Registration" sheetId="1" r:id="rId1"/>
    <sheet name="Login" sheetId="6" r:id="rId2"/>
    <sheet name="Report" sheetId="2" r:id="rId3"/>
    <sheet name="Bug Reports" sheetId="3" r:id="rId4"/>
    <sheet name="TestMetrics" sheetId="4" r:id="rId5"/>
    <sheet name="TestMetricsResults" sheetId="5" r:id="rId6"/>
    <sheet name="MindMap" sheetId="7" r:id="rId7"/>
  </sheets>
  <calcPr calcId="152511"/>
</workbook>
</file>

<file path=xl/calcChain.xml><?xml version="1.0" encoding="utf-8"?>
<calcChain xmlns="http://schemas.openxmlformats.org/spreadsheetml/2006/main">
  <c r="N6" i="2" l="1"/>
  <c r="G15" i="2"/>
  <c r="G14" i="2"/>
  <c r="G16" i="2" s="1"/>
  <c r="F15" i="2"/>
  <c r="F14" i="2"/>
  <c r="F16" i="2" s="1"/>
  <c r="E15" i="2"/>
  <c r="D15" i="2"/>
  <c r="D14" i="2"/>
  <c r="C15" i="2"/>
  <c r="D5" i="6"/>
  <c r="H15" i="2" s="1"/>
  <c r="D5" i="1"/>
  <c r="H14" i="2" s="1"/>
  <c r="H16" i="2" l="1"/>
  <c r="D16" i="2"/>
  <c r="F5" i="6" l="1"/>
  <c r="F4" i="6"/>
  <c r="F3" i="6"/>
  <c r="F2" i="6"/>
  <c r="F6" i="6" l="1"/>
  <c r="A5" i="5"/>
  <c r="A6" i="5" s="1"/>
  <c r="A7" i="5" s="1"/>
  <c r="A8" i="5" s="1"/>
  <c r="A9" i="5" s="1"/>
  <c r="A10" i="5" s="1"/>
  <c r="A11" i="5" s="1"/>
  <c r="A12" i="5" s="1"/>
  <c r="A13" i="5" s="1"/>
  <c r="A14" i="5" s="1"/>
  <c r="D6" i="4"/>
  <c r="B8" i="4"/>
  <c r="B9" i="4" s="1"/>
  <c r="B10" i="4" s="1"/>
  <c r="B11" i="4" s="1"/>
  <c r="B12" i="4" s="1"/>
  <c r="B13" i="4" s="1"/>
  <c r="B14" i="4" s="1"/>
  <c r="B15" i="4" s="1"/>
  <c r="B16" i="4" s="1"/>
  <c r="B17" i="4" s="1"/>
  <c r="B18" i="4" s="1"/>
  <c r="B19" i="4" s="1"/>
  <c r="B20" i="4" s="1"/>
  <c r="B7" i="4"/>
  <c r="F5" i="1"/>
  <c r="K9" i="2" s="1"/>
  <c r="F4" i="1"/>
  <c r="E14" i="2" s="1"/>
  <c r="F3" i="1"/>
  <c r="K7" i="2" s="1"/>
  <c r="F2" i="1"/>
  <c r="E16" i="2" l="1"/>
  <c r="K8" i="2" s="1"/>
  <c r="D13" i="4" s="1"/>
  <c r="F6" i="1"/>
  <c r="D11" i="4"/>
  <c r="D8" i="4"/>
  <c r="C14" i="2"/>
  <c r="C16" i="2" l="1"/>
  <c r="K6" i="2" s="1"/>
  <c r="D14" i="4"/>
  <c r="E5" i="5"/>
  <c r="D7" i="4"/>
  <c r="D10" i="4" l="1"/>
  <c r="K10" i="2"/>
  <c r="D9" i="4" s="1"/>
  <c r="D5" i="5" s="1"/>
  <c r="E4" i="5"/>
  <c r="D4" i="5"/>
  <c r="D7" i="5"/>
  <c r="E7" i="5" l="1"/>
  <c r="D6" i="5"/>
  <c r="E6" i="5"/>
</calcChain>
</file>

<file path=xl/sharedStrings.xml><?xml version="1.0" encoding="utf-8"?>
<sst xmlns="http://schemas.openxmlformats.org/spreadsheetml/2006/main" count="587" uniqueCount="394">
  <si>
    <t>Product Name</t>
  </si>
  <si>
    <t>Test Case Start Date</t>
  </si>
  <si>
    <t>Test Case Summary</t>
  </si>
  <si>
    <t>Improvement</t>
  </si>
  <si>
    <t>Module Name</t>
  </si>
  <si>
    <t>Test Case End Date</t>
  </si>
  <si>
    <t xml:space="preserve">Passed </t>
  </si>
  <si>
    <t>Feature Name</t>
  </si>
  <si>
    <t>Test Case Performed By</t>
  </si>
  <si>
    <t xml:space="preserve">Failed </t>
  </si>
  <si>
    <t>Feature URL</t>
  </si>
  <si>
    <t>Test Case Reviewed By</t>
  </si>
  <si>
    <t xml:space="preserve">Not Executed </t>
  </si>
  <si>
    <t>Module URL</t>
  </si>
  <si>
    <t xml:space="preserve">Total Test Case  </t>
  </si>
  <si>
    <t>Out Of Scope</t>
  </si>
  <si>
    <t>Total Executed</t>
  </si>
  <si>
    <t>Feature</t>
  </si>
  <si>
    <t>Test Case ID</t>
  </si>
  <si>
    <t>Test Cases</t>
  </si>
  <si>
    <t>Test Steps</t>
  </si>
  <si>
    <t>Test Data</t>
  </si>
  <si>
    <t>Expected Result</t>
  </si>
  <si>
    <t>Actual Result</t>
  </si>
  <si>
    <t>Status</t>
  </si>
  <si>
    <t>Bug Screenshot</t>
  </si>
  <si>
    <t>Dev Comments (if any)</t>
  </si>
  <si>
    <t>TC_reg_001</t>
  </si>
  <si>
    <t>Passed</t>
  </si>
  <si>
    <t>Failed</t>
  </si>
  <si>
    <t>Not Executed</t>
  </si>
  <si>
    <t>Out of Scope</t>
  </si>
  <si>
    <t>Test Case Report</t>
  </si>
  <si>
    <t xml:space="preserve">Project Name  - </t>
  </si>
  <si>
    <t xml:space="preserve">Total No. </t>
  </si>
  <si>
    <t xml:space="preserve">Module Name  - </t>
  </si>
  <si>
    <t>PASS</t>
  </si>
  <si>
    <t>Test Case Version</t>
  </si>
  <si>
    <t>-</t>
  </si>
  <si>
    <t>FAIL</t>
  </si>
  <si>
    <t>Written By</t>
  </si>
  <si>
    <t>Faysal Sarder</t>
  </si>
  <si>
    <t>Executed By</t>
  </si>
  <si>
    <t>Reviewed By</t>
  </si>
  <si>
    <t>Executed</t>
  </si>
  <si>
    <t>TEST EXECUTION REPORT</t>
  </si>
  <si>
    <t>Test Features</t>
  </si>
  <si>
    <t>Total Test Cases</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</si>
  <si>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</si>
  <si>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</si>
  <si>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</si>
  <si>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</si>
  <si>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</si>
  <si>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</si>
  <si>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</si>
  <si>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</si>
  <si>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</si>
  <si>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</si>
  <si>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</si>
  <si>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</si>
  <si>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</si>
  <si>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</si>
  <si>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</si>
  <si>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</si>
  <si>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</si>
  <si>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</si>
  <si>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</si>
  <si>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</si>
  <si>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</si>
  <si>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</si>
  <si>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</si>
  <si>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</si>
  <si>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</si>
  <si>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No.</t>
  </si>
  <si>
    <t>Issue</t>
  </si>
  <si>
    <t>Reproducing Steps</t>
  </si>
  <si>
    <t>Environment</t>
  </si>
  <si>
    <t>Severity</t>
  </si>
  <si>
    <t>Screenshot</t>
  </si>
  <si>
    <t>Responsible QA</t>
  </si>
  <si>
    <t>RestMetrics/Summary</t>
  </si>
  <si>
    <t>#Serial No</t>
  </si>
  <si>
    <t>Required Data</t>
  </si>
  <si>
    <t>Number</t>
  </si>
  <si>
    <t>Avg. No of Test Cases written per Requirement</t>
  </si>
  <si>
    <t>Total No. of Test Cases written for all Requirements</t>
  </si>
  <si>
    <t>Total No. of Test Cases Executed</t>
  </si>
  <si>
    <t>No of Test Cases Passed</t>
  </si>
  <si>
    <t>No of Test Cases Failed</t>
  </si>
  <si>
    <t xml:space="preserve">No of Test Cases Blocked </t>
  </si>
  <si>
    <t>No. of Test Cases Un-Executed</t>
  </si>
  <si>
    <t>Total No of Defects identified</t>
  </si>
  <si>
    <t>Critical Defects Count</t>
  </si>
  <si>
    <t>Higher Defects Count</t>
  </si>
  <si>
    <t>Medium Defects Count</t>
  </si>
  <si>
    <t>Low Defects Count</t>
  </si>
  <si>
    <t>Customer Defects</t>
  </si>
  <si>
    <t>No. of Defects Found in UAT</t>
  </si>
  <si>
    <t xml:space="preserve">No. of Requirements/Features </t>
  </si>
  <si>
    <t>No. Of Requirements or Features</t>
  </si>
  <si>
    <t>SL</t>
  </si>
  <si>
    <t>Formula Name</t>
  </si>
  <si>
    <t>Equiations</t>
  </si>
  <si>
    <t>% Test Cases Blocked</t>
  </si>
  <si>
    <t>(No of Cases Blocked/Total Test Cases executed)*100</t>
  </si>
  <si>
    <t>Defect Density</t>
  </si>
  <si>
    <t>No of Defect found/size(No of requirements)*100</t>
  </si>
  <si>
    <t>Defect Removal Efficiency (DRE)</t>
  </si>
  <si>
    <t>Defect Leakage</t>
  </si>
  <si>
    <t>(No of Defects found in UAT /No of Defects found in  Testing)*100</t>
  </si>
  <si>
    <t>Defect Rejection Ratio</t>
  </si>
  <si>
    <t>(No of Defect rejected/Total No of Defects raised)*100</t>
  </si>
  <si>
    <t>Defect Age</t>
  </si>
  <si>
    <t>Fixed data - Reported data</t>
  </si>
  <si>
    <t xml:space="preserve">Customer satisfaction </t>
  </si>
  <si>
    <t>No of complains per period of time</t>
  </si>
  <si>
    <t>% of Test Case Executed</t>
  </si>
  <si>
    <t>(No of cases executed/Total No of test cases written)*100</t>
  </si>
  <si>
    <t>% of Test Case Not Executed</t>
  </si>
  <si>
    <t>(No of test cases not executed/Total no of test cases written)*100</t>
  </si>
  <si>
    <t>% Test Cases Passed</t>
  </si>
  <si>
    <t>(No of cases passed/Total test executed)*100</t>
  </si>
  <si>
    <t>% Test cases failed</t>
  </si>
  <si>
    <t>(No of test cases failed/Total test cases executed)*100</t>
  </si>
  <si>
    <t>Exact</t>
  </si>
  <si>
    <t>Percentage</t>
  </si>
  <si>
    <t xml:space="preserve">1. (A/(A+B))*100  [here, A =  defects identified during testing or fixed Defects, B = Defects identified by the coustomer or Missed defects ]                                                                                             2. (Fixed Defects/(Fixed Defects + Missed defects))*100 </t>
  </si>
  <si>
    <t>Banglashoppers</t>
  </si>
  <si>
    <t>User Management</t>
  </si>
  <si>
    <t xml:space="preserve">Registration </t>
  </si>
  <si>
    <t>https://www.banglashoppers.com/</t>
  </si>
  <si>
    <t xml:space="preserve">https://www.banglashoppers.com/ </t>
  </si>
  <si>
    <t>Checks the alignment of Label &amp; width of every field</t>
  </si>
  <si>
    <t>Login</t>
  </si>
  <si>
    <t xml:space="preserve">Should be able to see Registration Modal </t>
  </si>
  <si>
    <t>It shows register modal over the Homepage</t>
  </si>
  <si>
    <t xml:space="preserve">Should be maintain left align and every box width are equal </t>
  </si>
  <si>
    <t>Label started from the left and every field size are equal</t>
  </si>
  <si>
    <t xml:space="preserve">1. Go to Register modal                               2. Looks carefully and check every word of each line.  </t>
  </si>
  <si>
    <t>Shouldn't contain any grammaritical error or mistake</t>
  </si>
  <si>
    <t xml:space="preserve">Satisfied the criteria </t>
  </si>
  <si>
    <t xml:space="preserve">Keep all field blank &amp; click on "Register" button </t>
  </si>
  <si>
    <t>1. Open the application in the browser 
2. Click on"Register"button under Account button 
3. Blank all field
4. Click on "Register" button</t>
  </si>
  <si>
    <t>Unable to register and all required field will shows alert message</t>
  </si>
  <si>
    <t>Unable to register and all required field shows "This is a required field" alert.</t>
  </si>
  <si>
    <t xml:space="preserve">Checks the width of every button on Register Modal </t>
  </si>
  <si>
    <t xml:space="preserve">1. Go to Register modal                               2. Looks carefully and compare button width </t>
  </si>
  <si>
    <t xml:space="preserve">Every button should be the same width </t>
  </si>
  <si>
    <t xml:space="preserve">"Reload captcha" button is smaller than others </t>
  </si>
  <si>
    <t>Check the user can navigate to Register modal from top menu</t>
  </si>
  <si>
    <t xml:space="preserve">1.Open the application in the browser 2. Click on "Register" on top menu        3. It open the Register modal over the page                                                                    4. Looks carefully every field label         5. Compare every field box with each other </t>
  </si>
  <si>
    <t>Validation with blank "First Name" field</t>
  </si>
  <si>
    <t xml:space="preserve">First Name:                                             Last Name: Sarder                            Email: faysalsardere369@gmail.com Password: abC123*987               Confirm Password: abC123*987 captcha: vw3p7  </t>
  </si>
  <si>
    <t xml:space="preserve">Provide  "This is a required field." alert </t>
  </si>
  <si>
    <t>"First Name" field validation with negative alpha-numeric value</t>
  </si>
  <si>
    <t>1.Open the application in the browser 2. Click on "Register" on top menu                                                                         3. Filled all required fields except " First Name" field                                           4. Finally, click on "Register" button</t>
  </si>
  <si>
    <t>1.Open the application in the browser 2. Click on "Register" on top menu                                                                         3. Filled all required fields but puts negative alpha-numeric value in " First Name" field                                                     4. Click on "Register" button</t>
  </si>
  <si>
    <t xml:space="preserve">First Name:  -Faysal010                                          Last Name: Sarder                            Email: faysalsardere369@gmail.com Password: abC123*987               Confirm Password: abC123*987 captcha: vw3p7  </t>
  </si>
  <si>
    <t xml:space="preserve">Unable to register </t>
  </si>
  <si>
    <t xml:space="preserve">Registration Successful and redirect  </t>
  </si>
  <si>
    <t>Using special character in "First Name" field</t>
  </si>
  <si>
    <t xml:space="preserve">First Name:  *%^@*&amp;^                                          Last Name: Sarder                            Email: faysalsardere369@gmail.com Password: abC123*987               Confirm Password: abC123*987 captcha: 8u7ss  </t>
  </si>
  <si>
    <t xml:space="preserve">Not accepted and unable to register  </t>
  </si>
  <si>
    <t xml:space="preserve">Accepted the first name and complete the registration </t>
  </si>
  <si>
    <t>Checking "First Name" field through Integer value with white space</t>
  </si>
  <si>
    <t>1.Open the application in the browser 2. Click on "Register" on top menu                                                                         3. Filled all required fields but filled the "First Name" field with special character                                                           4. Click on "Register" button</t>
  </si>
  <si>
    <t>1.Open the application in the browser 2. Click on "Register" on top menu                                                                         3. Filled all required fields but puts integer value with white space  in " First Name" field                                                     4. Click on "Register" button</t>
  </si>
  <si>
    <t xml:space="preserve">First Name:  0123 Faysal                                          Last Name: Sarder                            Email: faysalsardere369@gmail.com Password: abC123*987               Confirm Password: abC123*987 captcha: 8u7ss  </t>
  </si>
  <si>
    <t xml:space="preserve">Not accepted and will shows format invalide alert  </t>
  </si>
  <si>
    <t xml:space="preserve">Registration Successful </t>
  </si>
  <si>
    <t>1.Open the application in the browser 2. Click on "Register" on top menu                                                                         3. Filled all required fields but using alphabetic char that start with underscore  in " First Name" field                                                     4. Click on "Register" button</t>
  </si>
  <si>
    <t>Unable to register and should provide alert message</t>
  </si>
  <si>
    <t>Registration Successful</t>
  </si>
  <si>
    <t xml:space="preserve">First Name:  _faysal                                          Last Name: Sarder                            Email: faysalsardere369@gmail.com Password: abC123*987               Confirm Password: abC123*987 captcha: 8u7ss  </t>
  </si>
  <si>
    <t xml:space="preserve">"First Name" field validation with alphabetic value but start with underscore </t>
  </si>
  <si>
    <t>Blank "Last Name" field</t>
  </si>
  <si>
    <t>1.Open the application in the browser 2. Click on "Register" on top menu                                                                         3. Filled all required fields except "Last Name" field                                                     4. Click on "Register" button</t>
  </si>
  <si>
    <t xml:space="preserve">First Name: Faysal                                            Last Name:                                         Email: faysalsardere369@gmail.com Password: abC123*987               Confirm Password: abC123*987 captcha: vw3p7  </t>
  </si>
  <si>
    <t>1.Open the application in the browser 2. Click on "Register" on top menu                                                                         3. Filled all required fields but the "Last Name" field filled with alphabets &amp; special characters                                     4. Click on "Register" button</t>
  </si>
  <si>
    <t>Using alphabets &amp; special characters in "Last Name" field</t>
  </si>
  <si>
    <t xml:space="preserve">First Name: Faysal                                            Last Name:  *&amp;sarder                                       Email: faysalsardere369@gmail.com Password: abC123*987               Confirm Password: abC123*987 captcha: vw3p7  </t>
  </si>
  <si>
    <t>Accepted the Last Name and complete the registration process</t>
  </si>
  <si>
    <t>"Last Name" field validation with negative numeric-alphabetic value</t>
  </si>
  <si>
    <t>1.Open the application in the browser 2. Click on "Register" on top menu                                                                         3. Filled all required fields but the "Last Name" field filled with negative numeric alphabetic value                          4. Click on "Register" button</t>
  </si>
  <si>
    <t xml:space="preserve">First Name: Faysal                                            Last Name:  -010sarder                                       Email: faysalsardere369@gmail.com Password: abC123*987               Confirm Password: abC123*987 captcha: vw3p7  </t>
  </si>
  <si>
    <t>Unable to registration and will provide Invalid Format alert</t>
  </si>
  <si>
    <t>Registration successful</t>
  </si>
  <si>
    <t>TC_reg_002</t>
  </si>
  <si>
    <t>TC_reg_003</t>
  </si>
  <si>
    <t>TC_reg_004</t>
  </si>
  <si>
    <t>TC_reg_005</t>
  </si>
  <si>
    <t>TC_reg_006</t>
  </si>
  <si>
    <t>TC_reg_008</t>
  </si>
  <si>
    <t>TC_reg_009</t>
  </si>
  <si>
    <t>TC_reg_010</t>
  </si>
  <si>
    <t>TC_reg_011</t>
  </si>
  <si>
    <t>TC_reg_012</t>
  </si>
  <si>
    <t>TC_reg_013</t>
  </si>
  <si>
    <t>Empty "Email" field validation</t>
  </si>
  <si>
    <t>1.Open the application in the browser 2. Click on "Register" on top menu                                                                         3. Filled all required fields except "Email" field                                                    4. Click on "Register" button</t>
  </si>
  <si>
    <t xml:space="preserve">First Name: Faysal                                         Last Name: Sarder                            Email:                                            Password: abC123*987               Confirm Password: abC123*987 captcha: vw3p7  </t>
  </si>
  <si>
    <t xml:space="preserve">Result as per expectation </t>
  </si>
  <si>
    <t>Shouldn't be allowed and will shows the exact email range</t>
  </si>
  <si>
    <t>"Email" field validation with 100 char ranges email address</t>
  </si>
  <si>
    <t xml:space="preserve">Not accepted &amp; shows "Email uses too many characters." alert </t>
  </si>
  <si>
    <t xml:space="preserve">Adding digits before in Email </t>
  </si>
  <si>
    <t>1.Open the application in the browser 2. Click on "Register" on top menu                                                                         3. Filled all required fields and the "Email" field filled with an email that start with digits                                              4. Click on "Register" button</t>
  </si>
  <si>
    <t xml:space="preserve">First Name: Faysal                                           Last Name:  Sarder                                       Email: 12faysal@gmail.com Password: abC123*987               Confirm Password: abC123*987 captcha: vw3p7  </t>
  </si>
  <si>
    <t>Should not able to register</t>
  </si>
  <si>
    <t xml:space="preserve">Register </t>
  </si>
  <si>
    <t>"Email" field validation through an email that start with special character</t>
  </si>
  <si>
    <t>1.Open the application in the browser 2. Click on "Register" on top menu                                                                         3. Filled all required fields and the "Email" field filled with an email that start with special character                                              4. Click on "Register" button</t>
  </si>
  <si>
    <t>1.Open the application in the browser 2. Click on "Register" on top menu                                                                         3. Filled all required fields and the "Email" field filled with an email that end with special character                                              4. Click on "Register" button</t>
  </si>
  <si>
    <t>"Email" field validation with an invalid top level domain email address</t>
  </si>
  <si>
    <t xml:space="preserve">First Name: aa                                          Last Name:  aa                                       Email: abul@gmail.com+     Password: abC123*987               Confirm Password: abC123*987 captcha: vw3p7  </t>
  </si>
  <si>
    <t>Unable to register</t>
  </si>
  <si>
    <t>Shows "Please enter a valid email address" message</t>
  </si>
  <si>
    <t>"Email" field validation with an email which domain holds Hash</t>
  </si>
  <si>
    <t>1.Open the application in the browser 2. Click on "Register" on top menu                                                                         3. Filled all required fields and the "Email" field filled with an email which domain contain Hash                                   4. Click on "Register" button</t>
  </si>
  <si>
    <t>"Email" field validation with an email without email Recipient  name</t>
  </si>
  <si>
    <t>1.Open the application in the browser 2. Click on "Register" on top menu                                                                         3. Filled all required fields and the "Email" field filled with an email without email Recipient  name              4. Click on "Register" button</t>
  </si>
  <si>
    <t xml:space="preserve">As per expectation </t>
  </si>
  <si>
    <t>"Email" field validation with an email which email Recipient  name contain #</t>
  </si>
  <si>
    <t>Doen't allow and will provide alert</t>
  </si>
  <si>
    <t xml:space="preserve">Complete the regintration with this invalid email </t>
  </si>
  <si>
    <t>Blank "Password" and "Confirm Password" field</t>
  </si>
  <si>
    <t>1.Open the application in the browser 2. Click on "Register" on top menu                                                                         3. Filled all required fields and the "Email" field filled with an email email Recipient  name contain #                         4. Click on "Register" button</t>
  </si>
  <si>
    <t>1.Open the application in the browser 2. Click on "Register" on top menu                                                                         3. Filled all required fields excetps those two fileds                                            4. Click on "Register" button</t>
  </si>
  <si>
    <t>Password and Confirm Password fields are required</t>
  </si>
  <si>
    <t>Checking the "Password" field using five digits</t>
  </si>
  <si>
    <t xml:space="preserve">First Name: aa                                          Last Name:  aa                                       Email: aa@gmail.com                Password:                                       Confirm Password:                     captcha: v77DJ </t>
  </si>
  <si>
    <t>First Name: aa                                          Last Name:  aa                                       Email: a#a@gmail.com                Password: abC123*987               Confirm Password: abC123*987 captcha: v77DJ</t>
  </si>
  <si>
    <t xml:space="preserve">First Name: aa                                          Last Name:  aa                                       Email: @gmail.com                Password: abC123*987               Confirm Password: abC123*987 captcha: v77DJ  </t>
  </si>
  <si>
    <t>First Name: aa                                          Last Name:  aa                                       Email: abul@gm#ail.com       Password: abC123*987               Confirm Password: abC123*987 captcha: v77DJ</t>
  </si>
  <si>
    <t xml:space="preserve">First Name: aa                                          Last Name:  aa                                       Email: _abul@gmail.com     Password: abC123*987               Confirm Password: abC123*987 captcha: v77DJ  </t>
  </si>
  <si>
    <t>Shows "Please enter 6 or more characters. Leading and trailing spaces will be ignored." message</t>
  </si>
  <si>
    <t>Unable to register and will show the password lower limit message</t>
  </si>
  <si>
    <t>Uable to register and response with field required message</t>
  </si>
  <si>
    <t>Checking with mismatching values in "Password and Confirm password" field</t>
  </si>
  <si>
    <t xml:space="preserve">First Name: aa                                          Last Name:  aa                                       Email: aa@gmail.com                Password:  12345                                    Confirm Password: 12345                     captcha: v77DJ </t>
  </si>
  <si>
    <t>First Name: aa                                          Last Name:  aa                                       Email: aa@gmail.com                Password: abC123*987               Confirm Password: abC123*988 captcha: v77DJ</t>
  </si>
  <si>
    <t>1.Open the application in the browser 2. Click on "Register" on top menu                                                                         3. Checking with mismatching values in Password and Confirm password field                                                                     4. Click on "Register" button</t>
  </si>
  <si>
    <t>Unable to register and will show a alert</t>
  </si>
  <si>
    <t>Show "Please enter the same value again."</t>
  </si>
  <si>
    <t>TC_reg_007</t>
  </si>
  <si>
    <t>TC_reg_014</t>
  </si>
  <si>
    <t>TC_reg_015</t>
  </si>
  <si>
    <t>TC_reg_016</t>
  </si>
  <si>
    <t>TC_reg_017</t>
  </si>
  <si>
    <t>TC_reg_018</t>
  </si>
  <si>
    <t>TC_reg_019</t>
  </si>
  <si>
    <t>TC_reg_020</t>
  </si>
  <si>
    <t>TC_reg_021</t>
  </si>
  <si>
    <t>TC_reg_022</t>
  </si>
  <si>
    <t>TC_reg_023</t>
  </si>
  <si>
    <t>TC_reg_024</t>
  </si>
  <si>
    <t>TC_reg_025</t>
  </si>
  <si>
    <t>Checking "Password" field by 6  alpha-numeric value</t>
  </si>
  <si>
    <t>It provide "The password needs at least 8 characters. Create a new password and try again." alert</t>
  </si>
  <si>
    <t>TC_reg_026</t>
  </si>
  <si>
    <t>Checking "Password" field using 5  alpha-numeric password</t>
  </si>
  <si>
    <t>1.Open the application in the browser 2. Click on "Register" on top menu                                                                         3. Filled all the required field and Checking the "Password" field using 6 alpha-numeric value                                                                      4. Click on "Register" button</t>
  </si>
  <si>
    <t>1.Open the application in the browser 2. Click on "Register" on top menu                                                                         3. Filled all the required field and Checking the "Password" field using 5 alpha-numeric char                                                                      4. Click on "Register" button</t>
  </si>
  <si>
    <t>First Name: aa                                          Last Name:  aa                                       Email: faysal@gmail.com                Password: abc123                           Confirm Password: abc123                          captcha: ppkGD</t>
  </si>
  <si>
    <t>Should be shows only "Please enter 6 or more characters. Leading and trailing spaces will be ignored." required message</t>
  </si>
  <si>
    <t xml:space="preserve">Not satisfied as per expectation, it produce 2 different warning alert </t>
  </si>
  <si>
    <t>TC_reg_027</t>
  </si>
  <si>
    <t>Checking "Password" field with more than 7 numeric password</t>
  </si>
  <si>
    <t>1.Open the application in the browser 2. Click on "Register" on top menu                                                                         3. Filled all the required field and Checking the "Password" field using  more than 7 numeric password value                                                                      4. Click on "Register" button</t>
  </si>
  <si>
    <t>First Name: aa                                          Last Name:  aa                                       Email: faysal@gmail.com                Password: abc12                           Confirm Password: abc12                          captcha: r7sIx</t>
  </si>
  <si>
    <t>Failed to register and will shows the formation of password</t>
  </si>
  <si>
    <t>First Name: aa                                          Last Name:  aa                                       Email: faysal@gmail.com                Password: 12345678                           Confirm Password: 12345678                          captcha: p46vK</t>
  </si>
  <si>
    <t>Shows "Minimum of different classes of characters in password is 2. Classes of characters: Lower Case, Upper Case, Digits, Special Characters." alert</t>
  </si>
  <si>
    <t>TC_reg_028</t>
  </si>
  <si>
    <t>"Password" field validation with valid password</t>
  </si>
  <si>
    <t>1.Open the application in the browser 2. Click on "Register" on top menu                                                                         3. Filled all the required field with valid input                                                                    4. Click on "Register" button</t>
  </si>
  <si>
    <t>Should be able to register</t>
  </si>
  <si>
    <t xml:space="preserve">Satisfied </t>
  </si>
  <si>
    <t>Satisfied as per expectation</t>
  </si>
  <si>
    <t>TC_reg_029</t>
  </si>
  <si>
    <t>Blank captcha field</t>
  </si>
  <si>
    <t xml:space="preserve">First Name: aa                                          Last Name:  aa                                       Email: faysal@gmail.com                Password: 12345678                           Confirm Password: 12345678                          captcha: </t>
  </si>
  <si>
    <t xml:space="preserve">Field required </t>
  </si>
  <si>
    <t>TC_reg_030</t>
  </si>
  <si>
    <t>captcha field with invalid input</t>
  </si>
  <si>
    <t>First Name: aa                                          Last Name:  aa                                       Email: faysal@gmail.com                Password: 12345678                           Confirm Password: 12345678                          captcha: aBcd</t>
  </si>
  <si>
    <t xml:space="preserve">Warning with "Incorrect CAPTCHA." </t>
  </si>
  <si>
    <t>Input all valid information</t>
  </si>
  <si>
    <t>1.Open the application in the browser 2. Click on "Register" on top menu                                                                         3. Filled all the required field except captcha field                                                   4. Click on "Register" button</t>
  </si>
  <si>
    <t>1.Open the application in the browser 2. Click on "Register" on top menu                                                                         3. Filled all the required field with valid user info                                                    4. Click on "Register" button</t>
  </si>
  <si>
    <t>Registration Successful and redirect  registration success page</t>
  </si>
  <si>
    <t>TC_reg_031</t>
  </si>
  <si>
    <t>Try to login with Google</t>
  </si>
  <si>
    <t>Redirect to Sign in with Google page and after verifying with an email the registration will complete successfully</t>
  </si>
  <si>
    <t>TC_reg_032</t>
  </si>
  <si>
    <t xml:space="preserve">Try to login with Facebook </t>
  </si>
  <si>
    <t>1.Open the application in the browser 2. Click on "Register" on top menu then                                                                                                                            3. Click on "Facebook" button</t>
  </si>
  <si>
    <t xml:space="preserve">1.Open the application in the browser 2. Click on "Register" on top menu then                                                                                                                            3. Click on "Google" button on right-bottom corner of Register Modal </t>
  </si>
  <si>
    <t>Should be register successfully</t>
  </si>
  <si>
    <t>TC_reg_033</t>
  </si>
  <si>
    <t>Verifying the button label alignment</t>
  </si>
  <si>
    <t>Should follow same align of button label</t>
  </si>
  <si>
    <t>Not as per expection, Register button follow the center alignment</t>
  </si>
  <si>
    <t>TC_reg_034</t>
  </si>
  <si>
    <t>Unable to register and it will show a required field message bellow First Name field</t>
  </si>
  <si>
    <t>Unable to register and Last Name field will show a required field alert below on it</t>
  </si>
  <si>
    <t>Unable to register &amp; will shows field required alert bellow</t>
  </si>
  <si>
    <t>Unable to register and must be shows a warn message bellow on "Email" field</t>
  </si>
  <si>
    <t xml:space="preserve">should not allowed and warn a message bellow email field </t>
  </si>
  <si>
    <t xml:space="preserve">should be produce "the password formation" alelt on top </t>
  </si>
  <si>
    <t>Check the user can navigate to Login modal from the right corner of  top menu</t>
  </si>
  <si>
    <t xml:space="preserve">1. Open the application in the browser 2. Click on "Login" on the right corner of top menu  </t>
  </si>
  <si>
    <t>Should be able to see Login Modal over the page</t>
  </si>
  <si>
    <t>Result as per expectation</t>
  </si>
  <si>
    <t>TC_login_001</t>
  </si>
  <si>
    <t>TC_login_002</t>
  </si>
  <si>
    <t xml:space="preserve">Check the Label formation of login modal </t>
  </si>
  <si>
    <t xml:space="preserve">1. Open the application in the browser 2. Click on "Register" button from the right corner of top menu  </t>
  </si>
  <si>
    <t xml:space="preserve">1.Open the application in the browser 2. Click on "Login" from the right corner of top menu                                                                         3. Check every label carefully                   </t>
  </si>
  <si>
    <t xml:space="preserve">Label shouldn't contain any capital letter except start </t>
  </si>
  <si>
    <t>Not satisfied the criteria</t>
  </si>
  <si>
    <t>Blank "Email" and "Password" field checkup</t>
  </si>
  <si>
    <t xml:space="preserve">1.Open the application in the browser 2. Click on "Login" from the right corner of top menu                                                                         3. Blank "Email" and "Password" field    4. Click on "Login" button                </t>
  </si>
  <si>
    <t>Email:                                                                 Password:</t>
  </si>
  <si>
    <t>Unable to login</t>
  </si>
  <si>
    <t>As per expectation</t>
  </si>
  <si>
    <t xml:space="preserve">show the field required alert bellow those two field </t>
  </si>
  <si>
    <t>TC_login_003</t>
  </si>
  <si>
    <t>TC_login_004</t>
  </si>
  <si>
    <t xml:space="preserve">Enter valid E-mail address and blank password </t>
  </si>
  <si>
    <t xml:space="preserve">Failed to login </t>
  </si>
  <si>
    <t>Email: faysalsardere369@gmail.com                                                               Password:</t>
  </si>
  <si>
    <t>show "This is a required field" alert bellow the password field</t>
  </si>
  <si>
    <t>TC_login_005</t>
  </si>
  <si>
    <t xml:space="preserve">1.Open the application in the browser 2. Click on "Login" from the right corner on top menu                                                                         3. Filled "Email" field with valid email and stay blank on "Password" field        4. Click on "Login" button                </t>
  </si>
  <si>
    <t xml:space="preserve">1.Open the application in the browser 2. Click on "Login" from the right corner on top menu                                                                         3. Filled "Email" field with Invalid email and stay blank on "Password" field        4. Click on "Login" button                </t>
  </si>
  <si>
    <t>Email: faysalsardere@gmail.com                                                               Password:</t>
  </si>
  <si>
    <t>Registration</t>
  </si>
  <si>
    <t>TC_login_006</t>
  </si>
  <si>
    <t xml:space="preserve">1.Open the application in the browser 2. Click on "Login" from the right corner on top menu                                                                         3. Keep Empty "Email" field and filled the "Passowrd" field with valid input      4. Click on "Login" button                </t>
  </si>
  <si>
    <t>Email:                                                               Password: abC123*987</t>
  </si>
  <si>
    <t xml:space="preserve">Unable to login </t>
  </si>
  <si>
    <t xml:space="preserve">Blank "Email" field and enter valid password </t>
  </si>
  <si>
    <t xml:space="preserve">Enter invalid E-mail address and blank password filled </t>
  </si>
  <si>
    <t xml:space="preserve">1.Open the application in the browser 2. Click on "Login" from the right corner on top menu                                                                         3. Keep Empty "Email" field and filled the "Passowrd" field with wrong input      4. Click on "Login" button                </t>
  </si>
  <si>
    <t xml:space="preserve">Keep "Email" field blank and provide a wrong password </t>
  </si>
  <si>
    <t>Email:                                                               Password: 12345678</t>
  </si>
  <si>
    <t>show "This is a required field" alert bellow the email field</t>
  </si>
  <si>
    <t xml:space="preserve">Enter invalid email  and valid password </t>
  </si>
  <si>
    <t xml:space="preserve">1.Open the application in the browser 2. Click on "Login" from the right corner on top menu                                                                         3. Provide invalid email and valid password                                                           4. Click on "Login" button                </t>
  </si>
  <si>
    <t>Email: 123fay@gmail.com                                                              Password: abC123*987</t>
  </si>
  <si>
    <t>show alert bellow the email field</t>
  </si>
  <si>
    <t xml:space="preserve">shows " Invalid login or password." alert on top of email field label </t>
  </si>
  <si>
    <t>TC_login_007</t>
  </si>
  <si>
    <t>TC_login_008</t>
  </si>
  <si>
    <t>TC_login_009</t>
  </si>
  <si>
    <t xml:space="preserve">Enter valid email  and invalid password </t>
  </si>
  <si>
    <t xml:space="preserve">1.Open the application in the browser 2. Click on "Login" from the right corner on top menu                                                                         3. Provide valid email and invalid password                                                           4. Click on "Login" button                </t>
  </si>
  <si>
    <t>Email: faysalsardere369@gmail.com                                                              Password: 123456789</t>
  </si>
  <si>
    <t xml:space="preserve">appear " Invalid login or password." alert on top of email field label </t>
  </si>
  <si>
    <t>will appear an alert bellow the  password field</t>
  </si>
  <si>
    <t xml:space="preserve">Login validation with invalid email  and invalid password </t>
  </si>
  <si>
    <t xml:space="preserve">1.Open the application in the browser 2. Click on "Login" from the right corner on top menu                                                                         3. Provide invalid email and invalid password                                                           4. Click on "Login" button                </t>
  </si>
  <si>
    <t>Email: faysal@gmail.com                                                              Password: 123456789</t>
  </si>
  <si>
    <t xml:space="preserve">will appear an alert </t>
  </si>
  <si>
    <t>appear " Invalid login or password." alert on top</t>
  </si>
  <si>
    <t xml:space="preserve">Login validation with valid email  and valid password </t>
  </si>
  <si>
    <t xml:space="preserve">1.Open the application in the browser 2. Click on "Login" from the right corner on top menu                                                                         3. Provide valid email and valid password                                                           4. Click on "Login" button                </t>
  </si>
  <si>
    <t>Login successful and redirect to my home page</t>
  </si>
  <si>
    <t>N/A</t>
  </si>
  <si>
    <t>User Management(Registration, Login)</t>
  </si>
  <si>
    <t>Click here</t>
  </si>
  <si>
    <t>Click Here</t>
  </si>
  <si>
    <t>TC_login_010</t>
  </si>
  <si>
    <t>TC_login_011</t>
  </si>
  <si>
    <t>Bug Report -1 [For TC_reg -004]</t>
  </si>
  <si>
    <t xml:space="preserve">Every button must be similar in size </t>
  </si>
  <si>
    <t>1. Go to Register modal                               2. Looks carefully and compare  button width to  each other</t>
  </si>
  <si>
    <t xml:space="preserve">Production </t>
  </si>
  <si>
    <t>Module/Feature</t>
  </si>
  <si>
    <t>P2</t>
  </si>
  <si>
    <t>Registration Successful and redirect  to registration success page</t>
  </si>
  <si>
    <t>P1</t>
  </si>
  <si>
    <t>Bug Report -2 [For TC_reg -007]</t>
  </si>
  <si>
    <t>Bug Report -3 [For TC_login -009]</t>
  </si>
  <si>
    <t xml:space="preserve">Appear " Invalid login or password." alert on top of email field label </t>
  </si>
  <si>
    <t>Production</t>
  </si>
  <si>
    <t>Checks the grammatical error and misspelling</t>
  </si>
  <si>
    <t xml:space="preserve">Failed to logged In </t>
  </si>
  <si>
    <t>BanglaShoppers</t>
  </si>
  <si>
    <t>Greed</t>
  </si>
  <si>
    <t xml:space="preserve">Red </t>
  </si>
  <si>
    <t>MindMap Core File</t>
  </si>
  <si>
    <t>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</si>
</sst>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5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4"/>
      <color rgb="FF000000"/>
      <name val="Algerian"/>
      <charset val="134"/>
    </font>
    <font>
      <sz val="10"/>
      <name val="Algerian"/>
      <charset val="134"/>
    </font>
    <font>
      <b/>
      <sz val="11"/>
      <name val="Calibri"/>
      <charset val="134"/>
    </font>
    <font>
      <b/>
      <sz val="11"/>
      <name val="Calibri"/>
      <charset val="134"/>
    </font>
    <font>
      <sz val="10"/>
      <name val="Calibri"/>
      <charset val="134"/>
    </font>
    <font>
      <b/>
      <sz val="11"/>
      <color theme="0"/>
      <name val="Arial Black"/>
      <charset val="134"/>
    </font>
    <font>
      <sz val="10"/>
      <color theme="0"/>
      <name val="Arial Black"/>
      <charset val="134"/>
    </font>
    <font>
      <b/>
      <sz val="12"/>
      <name val="Calibri"/>
      <charset val="134"/>
    </font>
    <font>
      <sz val="11"/>
      <name val="Calibri"/>
      <charset val="134"/>
    </font>
    <font>
      <sz val="11"/>
      <color rgb="FF000000"/>
      <name val="Calibri"/>
      <charset val="134"/>
    </font>
    <font>
      <b/>
      <sz val="14"/>
      <name val="Calibri"/>
      <charset val="134"/>
    </font>
    <font>
      <b/>
      <sz val="16"/>
      <name val="Calibri"/>
      <charset val="134"/>
    </font>
    <font>
      <b/>
      <sz val="10"/>
      <color rgb="FF000000"/>
      <name val="Arial"/>
      <charset val="134"/>
    </font>
    <font>
      <sz val="10"/>
      <color rgb="FF000000"/>
      <name val="Calibri"/>
      <charset val="134"/>
      <scheme val="minor"/>
    </font>
    <font>
      <sz val="10"/>
      <color rgb="FF000000"/>
      <name val="Arial"/>
      <charset val="134"/>
    </font>
    <font>
      <b/>
      <sz val="10"/>
      <name val="Arial"/>
      <charset val="134"/>
    </font>
    <font>
      <sz val="10"/>
      <name val="Arial"/>
      <charset val="134"/>
    </font>
    <font>
      <b/>
      <sz val="10"/>
      <color theme="0"/>
      <name val="Arial"/>
      <charset val="134"/>
    </font>
    <font>
      <sz val="10"/>
      <name val="Arial"/>
      <charset val="134"/>
    </font>
    <font>
      <b/>
      <sz val="11"/>
      <color theme="0"/>
      <name val="Calibri"/>
      <charset val="134"/>
      <scheme val="minor"/>
    </font>
    <font>
      <b/>
      <sz val="11"/>
      <color theme="1"/>
      <name val="Calibri"/>
      <charset val="134"/>
      <scheme val="minor"/>
    </font>
    <font>
      <sz val="11"/>
      <color theme="0"/>
      <name val="Calibri"/>
      <charset val="134"/>
      <scheme val="minor"/>
    </font>
    <font>
      <b/>
      <sz val="11"/>
      <name val="Calibri"/>
      <charset val="134"/>
      <scheme val="minor"/>
    </font>
    <font>
      <sz val="10"/>
      <name val="Verdana"/>
      <charset val="134"/>
    </font>
    <font>
      <u/>
      <sz val="11"/>
      <color rgb="FF0000FF"/>
      <name val="Calibri"/>
      <scheme val="minor"/>
    </font>
    <font>
      <sz val="11"/>
      <color theme="1"/>
      <name val="Calibri"/>
      <charset val="134"/>
      <scheme val="minor"/>
    </font>
    <font>
      <b/>
      <sz val="10"/>
      <color rgb="FF000000"/>
      <name val="Calibri"/>
      <charset val="134"/>
      <scheme val="minor"/>
    </font>
    <font>
      <b/>
      <sz val="12"/>
      <color rgb="FF000000"/>
      <name val="Calibri"/>
      <charset val="134"/>
      <scheme val="minor"/>
    </font>
    <font>
      <sz val="12"/>
      <color rgb="FF000000"/>
      <name val="Calibri"/>
      <charset val="134"/>
      <scheme val="minor"/>
    </font>
    <font>
      <b/>
      <sz val="11"/>
      <color theme="1"/>
      <name val="Calibri"/>
      <family val="2"/>
      <scheme val="minor"/>
    </font>
    <font>
      <b/>
      <sz val="11"/>
      <name val="Calibri"/>
      <family val="2"/>
      <scheme val="minor"/>
    </font>
    <font>
      <sz val="12"/>
      <color rgb="FF000000"/>
      <name val="Calibri"/>
      <family val="2"/>
      <scheme val="minor"/>
    </font>
    <font>
      <b/>
      <sz val="12"/>
      <color theme="0"/>
      <name val="Calibri"/>
      <family val="2"/>
      <scheme val="minor"/>
    </font>
    <font>
      <sz val="12"/>
      <color theme="0"/>
      <name val="Calibri"/>
      <family val="2"/>
      <scheme val="minor"/>
    </font>
    <font>
      <b/>
      <sz val="12"/>
      <color rgb="FF000000"/>
      <name val="Calibri"/>
      <family val="2"/>
      <scheme val="minor"/>
    </font>
    <font>
      <b/>
      <sz val="11"/>
      <color theme="0"/>
      <name val="Calibri"/>
      <family val="2"/>
      <scheme val="minor"/>
    </font>
    <font>
      <b/>
      <sz val="11"/>
      <name val="Arial"/>
      <family val="2"/>
    </font>
    <font>
      <sz val="11"/>
      <color rgb="FFFF0000"/>
      <name val="Calibri"/>
      <family val="2"/>
      <scheme val="minor"/>
    </font>
    <font>
      <sz val="11"/>
      <color rgb="FF000000"/>
      <name val="Calibri"/>
      <family val="2"/>
      <scheme val="minor"/>
    </font>
    <font>
      <sz val="11"/>
      <name val="Calibri"/>
      <family val="2"/>
      <scheme val="minor"/>
    </font>
    <font>
      <b/>
      <sz val="11"/>
      <name val="Calibri"/>
      <family val="2"/>
    </font>
    <font>
      <b/>
      <sz val="14"/>
      <color theme="1"/>
      <name val="Calibri"/>
      <family val="2"/>
      <scheme val="minor"/>
    </font>
    <font>
      <b/>
      <sz val="16"/>
      <name val="Calibri"/>
      <family val="2"/>
    </font>
    <font>
      <sz val="16"/>
      <name val="Calibri"/>
      <family val="2"/>
    </font>
    <font>
      <sz val="11"/>
      <name val="Calibri"/>
      <family val="2"/>
    </font>
    <font>
      <b/>
      <sz val="12"/>
      <color rgb="FF00B050"/>
      <name val="Calibri"/>
      <family val="2"/>
      <scheme val="minor"/>
    </font>
    <font>
      <b/>
      <sz val="12"/>
      <color theme="1"/>
      <name val="Calibri"/>
      <family val="2"/>
      <scheme val="minor"/>
    </font>
    <font>
      <sz val="11"/>
      <color theme="0"/>
      <name val="Calibri"/>
      <family val="2"/>
      <scheme val="minor"/>
    </font>
    <font>
      <sz val="10"/>
      <color theme="1"/>
      <name val="Calibri"/>
      <family val="2"/>
      <scheme val="minor"/>
    </font>
    <font>
      <sz val="10"/>
      <name val="Calibri"/>
      <family val="2"/>
      <scheme val="minor"/>
    </font>
    <font>
      <sz val="10"/>
      <color rgb="FF000000"/>
      <name val="Calibri"/>
      <family val="2"/>
      <scheme val="minor"/>
    </font>
    <font>
      <b/>
      <u/>
      <sz val="11"/>
      <color rgb="FF0000FF"/>
      <name val="Calibri"/>
      <family val="2"/>
      <scheme val="minor"/>
    </font>
    <font>
      <b/>
      <sz val="10"/>
      <color rgb="FF000000"/>
      <name val="Calibri"/>
      <family val="2"/>
      <scheme val="minor"/>
    </font>
    <font>
      <b/>
      <sz val="16"/>
      <color theme="1"/>
      <name val="Calibri"/>
      <family val="2"/>
      <scheme val="minor"/>
    </font>
  </fonts>
  <fills count="36">
    <fill>
      <patternFill patternType="none"/>
    </fill>
    <fill>
      <patternFill patternType="gray125"/>
    </fill>
    <fill>
      <patternFill patternType="solid">
        <fgColor rgb="FFFFFF00"/>
        <bgColor rgb="FF00FF00"/>
      </patternFill>
    </fill>
    <fill>
      <patternFill patternType="solid">
        <fgColor rgb="FFFFFF00"/>
        <bgColor indexed="64"/>
      </patternFill>
    </fill>
    <fill>
      <patternFill patternType="solid">
        <fgColor theme="7" tint="0.79998168889431442"/>
        <bgColor rgb="FFF2DBDB"/>
      </patternFill>
    </fill>
    <fill>
      <patternFill patternType="solid">
        <fgColor rgb="FFB6DDE8"/>
        <bgColor rgb="FFB6DDE8"/>
      </patternFill>
    </fill>
    <fill>
      <patternFill patternType="solid">
        <fgColor theme="0" tint="-0.499984740745262"/>
        <bgColor rgb="FFB6DDE8"/>
      </patternFill>
    </fill>
    <fill>
      <patternFill patternType="solid">
        <fgColor theme="0" tint="-0.499984740745262"/>
        <bgColor indexed="64"/>
      </patternFill>
    </fill>
    <fill>
      <patternFill patternType="solid">
        <fgColor rgb="FFA4C2F4"/>
        <bgColor rgb="FFA4C2F4"/>
      </patternFill>
    </fill>
    <fill>
      <patternFill patternType="solid">
        <fgColor rgb="FFD9EAD3"/>
        <bgColor rgb="FFD9EAD3"/>
      </patternFill>
    </fill>
    <fill>
      <patternFill patternType="solid">
        <fgColor rgb="FF00FF00"/>
        <bgColor rgb="FF00FF00"/>
      </patternFill>
    </fill>
    <fill>
      <patternFill patternType="solid">
        <fgColor rgb="FFF64B08"/>
        <bgColor rgb="FFFF0000"/>
      </patternFill>
    </fill>
    <fill>
      <patternFill patternType="solid">
        <fgColor rgb="FFFFFF00"/>
        <bgColor rgb="FFFFFF00"/>
      </patternFill>
    </fill>
    <fill>
      <patternFill patternType="solid">
        <fgColor theme="5" tint="0.39997558519241921"/>
        <bgColor rgb="FFCFE2F3"/>
      </patternFill>
    </fill>
    <fill>
      <patternFill patternType="solid">
        <fgColor rgb="FFFF9900"/>
        <bgColor rgb="FFFF9900"/>
      </patternFill>
    </fill>
    <fill>
      <patternFill patternType="solid">
        <fgColor theme="7" tint="0.79998168889431442"/>
        <bgColor rgb="FFD8D8D8"/>
      </patternFill>
    </fill>
    <fill>
      <patternFill patternType="solid">
        <fgColor theme="6" tint="0.39994506668294322"/>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00B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00B0F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8"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59999389629810485"/>
        <bgColor rgb="FFFF9900"/>
      </patternFill>
    </fill>
    <fill>
      <patternFill patternType="solid">
        <fgColor theme="5" tint="0.59999389629810485"/>
        <bgColor indexed="64"/>
      </patternFill>
    </fill>
    <fill>
      <patternFill patternType="solid">
        <fgColor theme="6" tint="0.79998168889431442"/>
        <bgColor indexed="64"/>
      </patternFill>
    </fill>
  </fills>
  <borders count="55">
    <border>
      <left/>
      <right/>
      <top/>
      <bottom/>
      <diagonal/>
    </border>
    <border>
      <left style="medium">
        <color rgb="FF000000"/>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auto="1"/>
      </left>
      <right style="thin">
        <color auto="1"/>
      </right>
      <top style="thin">
        <color auto="1"/>
      </top>
      <bottom style="thin">
        <color auto="1"/>
      </bottom>
      <diagonal/>
    </border>
    <border>
      <left style="medium">
        <color rgb="FF000000"/>
      </left>
      <right/>
      <top/>
      <bottom style="thin">
        <color rgb="FF000000"/>
      </bottom>
      <diagonal/>
    </border>
    <border>
      <left/>
      <right style="medium">
        <color rgb="FF000000"/>
      </right>
      <top/>
      <bottom/>
      <diagonal/>
    </border>
    <border>
      <left style="medium">
        <color auto="1"/>
      </left>
      <right style="thin">
        <color rgb="FF000000"/>
      </right>
      <top style="medium">
        <color auto="1"/>
      </top>
      <bottom style="medium">
        <color auto="1"/>
      </bottom>
      <diagonal/>
    </border>
    <border>
      <left/>
      <right style="thin">
        <color rgb="FF000000"/>
      </right>
      <top style="medium">
        <color auto="1"/>
      </top>
      <bottom style="medium">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right style="medium">
        <color indexed="64"/>
      </right>
      <top style="medium">
        <color indexed="64"/>
      </top>
      <bottom/>
      <diagonal/>
    </border>
    <border>
      <left style="thin">
        <color auto="1"/>
      </left>
      <right/>
      <top style="medium">
        <color indexed="64"/>
      </top>
      <bottom/>
      <diagonal/>
    </border>
    <border>
      <left style="thin">
        <color auto="1"/>
      </left>
      <right/>
      <top/>
      <bottom/>
      <diagonal/>
    </border>
    <border>
      <left style="thin">
        <color auto="1"/>
      </left>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medium">
        <color indexed="64"/>
      </right>
      <top style="medium">
        <color indexed="64"/>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right style="thin">
        <color rgb="FF000000"/>
      </right>
      <top style="medium">
        <color auto="1"/>
      </top>
      <bottom/>
      <diagonal/>
    </border>
    <border>
      <left style="medium">
        <color auto="1"/>
      </left>
      <right style="medium">
        <color auto="1"/>
      </right>
      <top style="medium">
        <color auto="1"/>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medium">
        <color auto="1"/>
      </right>
      <top/>
      <bottom style="medium">
        <color auto="1"/>
      </bottom>
      <diagonal/>
    </border>
  </borders>
  <cellStyleXfs count="3">
    <xf numFmtId="0" fontId="0" fillId="0" borderId="0">
      <alignment vertical="center"/>
    </xf>
    <xf numFmtId="9" fontId="30" fillId="0" borderId="0" applyFont="0" applyFill="0" applyBorder="0" applyAlignment="0" applyProtection="0">
      <alignment vertical="center"/>
    </xf>
    <xf numFmtId="0" fontId="29" fillId="0" borderId="0" applyNumberFormat="0" applyFill="0" applyBorder="0" applyAlignment="0" applyProtection="0">
      <alignment vertical="center"/>
    </xf>
  </cellStyleXfs>
  <cellXfs count="227">
    <xf numFmtId="0" fontId="0" fillId="0" borderId="0" xfId="0">
      <alignment vertical="center"/>
    </xf>
    <xf numFmtId="0" fontId="7" fillId="4" borderId="5" xfId="0" applyFont="1" applyFill="1" applyBorder="1" applyAlignment="1">
      <alignment horizontal="right"/>
    </xf>
    <xf numFmtId="0" fontId="7" fillId="4" borderId="6" xfId="0" applyFont="1" applyFill="1" applyBorder="1" applyAlignment="1">
      <alignment horizontal="right"/>
    </xf>
    <xf numFmtId="0" fontId="12" fillId="8" borderId="8"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7" fillId="5" borderId="14" xfId="0" applyFont="1" applyFill="1" applyBorder="1" applyAlignment="1">
      <alignment horizontal="center" vertical="top" wrapText="1"/>
    </xf>
    <xf numFmtId="0" fontId="13" fillId="9" borderId="14" xfId="0" applyFont="1" applyFill="1" applyBorder="1" applyAlignment="1">
      <alignment horizontal="center" vertical="top"/>
    </xf>
    <xf numFmtId="0" fontId="20" fillId="16" borderId="11" xfId="0" applyFont="1" applyFill="1" applyBorder="1" applyAlignment="1">
      <alignment horizontal="center"/>
    </xf>
    <xf numFmtId="0" fontId="21" fillId="0" borderId="5" xfId="0" applyFont="1" applyFill="1" applyBorder="1" applyAlignment="1"/>
    <xf numFmtId="0" fontId="22" fillId="17" borderId="11" xfId="0" applyFont="1" applyFill="1" applyBorder="1" applyAlignment="1">
      <alignment horizontal="center"/>
    </xf>
    <xf numFmtId="0" fontId="20" fillId="0" borderId="11" xfId="0" applyFont="1" applyFill="1" applyBorder="1" applyAlignment="1">
      <alignment horizontal="center"/>
    </xf>
    <xf numFmtId="0" fontId="21" fillId="0" borderId="11" xfId="0" applyFont="1" applyFill="1" applyBorder="1" applyAlignment="1">
      <alignment horizontal="center"/>
    </xf>
    <xf numFmtId="0" fontId="21" fillId="18" borderId="11" xfId="0" applyNumberFormat="1" applyFont="1" applyFill="1" applyBorder="1" applyAlignment="1">
      <alignment horizontal="center"/>
    </xf>
    <xf numFmtId="0" fontId="23" fillId="0" borderId="5" xfId="0" applyFont="1" applyFill="1" applyBorder="1" applyAlignment="1"/>
    <xf numFmtId="0" fontId="0" fillId="0" borderId="0" xfId="0" applyAlignment="1">
      <alignment horizontal="center" vertical="center"/>
    </xf>
    <xf numFmtId="0" fontId="24" fillId="19" borderId="23" xfId="0" applyFont="1" applyFill="1" applyBorder="1">
      <alignment vertical="center"/>
    </xf>
    <xf numFmtId="0" fontId="24" fillId="19" borderId="25" xfId="0" applyFont="1" applyFill="1" applyBorder="1">
      <alignment vertical="center"/>
    </xf>
    <xf numFmtId="0" fontId="26" fillId="19" borderId="27" xfId="0" applyFont="1" applyFill="1" applyBorder="1">
      <alignment vertical="center"/>
    </xf>
    <xf numFmtId="0" fontId="0" fillId="20" borderId="28" xfId="0" applyFill="1" applyBorder="1">
      <alignment vertical="center"/>
    </xf>
    <xf numFmtId="0" fontId="26" fillId="21" borderId="23" xfId="0" applyFont="1" applyFill="1" applyBorder="1">
      <alignment vertical="center"/>
    </xf>
    <xf numFmtId="0" fontId="25" fillId="0" borderId="24" xfId="0" applyFont="1" applyBorder="1" applyAlignment="1">
      <alignment horizontal="center" vertical="center"/>
    </xf>
    <xf numFmtId="0" fontId="26" fillId="17" borderId="27" xfId="0" applyFont="1" applyFill="1" applyBorder="1">
      <alignment vertical="center"/>
    </xf>
    <xf numFmtId="0" fontId="25" fillId="0" borderId="28" xfId="0" applyFont="1" applyBorder="1" applyAlignment="1">
      <alignment horizontal="center" vertical="center"/>
    </xf>
    <xf numFmtId="0" fontId="24" fillId="19" borderId="27" xfId="0" applyFont="1" applyFill="1" applyBorder="1">
      <alignment vertical="center"/>
    </xf>
    <xf numFmtId="0" fontId="26" fillId="19" borderId="25" xfId="0" applyFont="1" applyFill="1" applyBorder="1">
      <alignment vertical="center"/>
    </xf>
    <xf numFmtId="0" fontId="0" fillId="22" borderId="27" xfId="0" applyFill="1" applyBorder="1">
      <alignment vertical="center"/>
    </xf>
    <xf numFmtId="0" fontId="26" fillId="19" borderId="30" xfId="0" applyFont="1" applyFill="1" applyBorder="1">
      <alignment vertical="center"/>
    </xf>
    <xf numFmtId="0" fontId="26" fillId="23" borderId="27" xfId="0" applyFont="1" applyFill="1" applyBorder="1">
      <alignment vertical="center"/>
    </xf>
    <xf numFmtId="0" fontId="0" fillId="0" borderId="28" xfId="0" applyBorder="1" applyAlignment="1">
      <alignment horizontal="center" vertical="center"/>
    </xf>
    <xf numFmtId="0" fontId="24" fillId="24" borderId="30" xfId="0" applyFont="1" applyFill="1" applyBorder="1">
      <alignment vertical="center"/>
    </xf>
    <xf numFmtId="0" fontId="25" fillId="20" borderId="31" xfId="0" applyNumberFormat="1" applyFont="1" applyFill="1" applyBorder="1" applyAlignment="1">
      <alignment horizontal="center" vertical="center"/>
    </xf>
    <xf numFmtId="0" fontId="0" fillId="25" borderId="5" xfId="0" applyFill="1" applyBorder="1" applyAlignment="1">
      <alignment horizontal="left" vertical="center"/>
    </xf>
    <xf numFmtId="0" fontId="27" fillId="18" borderId="5" xfId="0" applyFont="1" applyFill="1" applyBorder="1" applyAlignment="1">
      <alignment horizontal="center" vertical="center"/>
    </xf>
    <xf numFmtId="0" fontId="28" fillId="18" borderId="5" xfId="0" applyFont="1" applyFill="1" applyBorder="1" applyAlignment="1">
      <alignment horizontal="center" vertical="center"/>
    </xf>
    <xf numFmtId="0" fontId="28" fillId="0" borderId="5" xfId="0" applyFont="1" applyFill="1" applyBorder="1" applyAlignment="1">
      <alignment horizontal="center" vertical="center"/>
    </xf>
    <xf numFmtId="0" fontId="18" fillId="0" borderId="5" xfId="0" applyFont="1" applyBorder="1" applyAlignment="1">
      <alignment horizontal="left" vertical="center" wrapText="1"/>
    </xf>
    <xf numFmtId="0" fontId="29" fillId="0" borderId="5" xfId="2" applyBorder="1" applyAlignment="1">
      <alignment vertical="center" wrapText="1"/>
    </xf>
    <xf numFmtId="0" fontId="31" fillId="32" borderId="5" xfId="0" applyFont="1" applyFill="1" applyBorder="1" applyAlignment="1">
      <alignment vertical="center"/>
    </xf>
    <xf numFmtId="0" fontId="31" fillId="32" borderId="5" xfId="0" applyFont="1" applyFill="1" applyBorder="1" applyAlignment="1">
      <alignment vertical="center" wrapText="1"/>
    </xf>
    <xf numFmtId="0" fontId="32" fillId="28" borderId="5" xfId="0" applyFont="1" applyFill="1" applyBorder="1" applyAlignment="1">
      <alignment horizontal="center" vertical="center"/>
    </xf>
    <xf numFmtId="0" fontId="32" fillId="27" borderId="5" xfId="0" applyFont="1" applyFill="1" applyBorder="1" applyAlignment="1">
      <alignment horizontal="center" vertical="center"/>
    </xf>
    <xf numFmtId="0" fontId="33" fillId="0" borderId="5" xfId="0" applyFont="1" applyBorder="1" applyAlignment="1">
      <alignment horizontal="center"/>
    </xf>
    <xf numFmtId="0" fontId="33" fillId="0" borderId="5" xfId="0" applyFont="1" applyBorder="1" applyAlignment="1"/>
    <xf numFmtId="0" fontId="33" fillId="0" borderId="5" xfId="0" applyFont="1" applyBorder="1" applyAlignment="1">
      <alignment horizontal="center" vertical="center"/>
    </xf>
    <xf numFmtId="0" fontId="33" fillId="0" borderId="5" xfId="0" applyFont="1" applyBorder="1" applyAlignment="1">
      <alignment wrapText="1"/>
    </xf>
    <xf numFmtId="0" fontId="32" fillId="0" borderId="5" xfId="0" applyFont="1" applyBorder="1" applyAlignment="1">
      <alignment horizontal="center" vertical="center"/>
    </xf>
    <xf numFmtId="0" fontId="35" fillId="26" borderId="5" xfId="0" applyFont="1" applyFill="1" applyBorder="1" applyAlignment="1">
      <alignment horizontal="center" vertical="center" wrapText="1"/>
    </xf>
    <xf numFmtId="0" fontId="34" fillId="31" borderId="33" xfId="0" applyFont="1" applyFill="1" applyBorder="1" applyAlignment="1">
      <alignment horizontal="center" vertical="center"/>
    </xf>
    <xf numFmtId="0" fontId="36" fillId="0" borderId="5" xfId="0" applyFont="1" applyBorder="1" applyAlignment="1"/>
    <xf numFmtId="0" fontId="37" fillId="17" borderId="5" xfId="0" applyFont="1" applyFill="1" applyBorder="1" applyAlignment="1">
      <alignment horizontal="center" vertical="center"/>
    </xf>
    <xf numFmtId="0" fontId="38" fillId="17" borderId="5" xfId="0" applyFont="1" applyFill="1" applyBorder="1" applyAlignment="1">
      <alignment horizontal="center" vertical="center"/>
    </xf>
    <xf numFmtId="0" fontId="32" fillId="29" borderId="5" xfId="0" applyFont="1" applyFill="1" applyBorder="1" applyAlignment="1">
      <alignment horizontal="center" vertical="center"/>
    </xf>
    <xf numFmtId="0" fontId="39" fillId="18" borderId="34" xfId="0" applyFont="1" applyFill="1" applyBorder="1" applyAlignment="1">
      <alignment horizontal="center"/>
    </xf>
    <xf numFmtId="0" fontId="39" fillId="18" borderId="35" xfId="0" applyFont="1" applyFill="1" applyBorder="1" applyAlignment="1">
      <alignment horizontal="center"/>
    </xf>
    <xf numFmtId="0" fontId="39" fillId="18" borderId="35" xfId="0" applyFont="1" applyFill="1" applyBorder="1" applyAlignment="1">
      <alignment horizontal="left"/>
    </xf>
    <xf numFmtId="0" fontId="0" fillId="0" borderId="36" xfId="0" applyFont="1" applyBorder="1" applyAlignment="1">
      <alignment horizontal="center"/>
    </xf>
    <xf numFmtId="0" fontId="36" fillId="0" borderId="10" xfId="0" applyFont="1" applyBorder="1" applyAlignment="1"/>
    <xf numFmtId="0" fontId="36" fillId="0" borderId="0" xfId="0" applyFont="1" applyBorder="1" applyAlignment="1">
      <alignment horizontal="left"/>
    </xf>
    <xf numFmtId="0" fontId="0" fillId="0" borderId="36" xfId="0" applyFont="1" applyBorder="1" applyAlignment="1">
      <alignment horizontal="center" vertical="center"/>
    </xf>
    <xf numFmtId="0" fontId="36" fillId="0" borderId="10" xfId="0" applyFont="1" applyBorder="1" applyAlignment="1">
      <alignment vertical="center"/>
    </xf>
    <xf numFmtId="0" fontId="0" fillId="0" borderId="37" xfId="0" applyFont="1" applyBorder="1" applyAlignment="1">
      <alignment horizontal="center"/>
    </xf>
    <xf numFmtId="0" fontId="36" fillId="0" borderId="38" xfId="0" applyFont="1" applyBorder="1" applyAlignment="1"/>
    <xf numFmtId="0" fontId="36" fillId="0" borderId="39" xfId="0" applyFont="1" applyBorder="1" applyAlignment="1">
      <alignment horizontal="left"/>
    </xf>
    <xf numFmtId="0" fontId="36" fillId="0" borderId="0" xfId="0" applyFont="1" applyBorder="1" applyAlignment="1">
      <alignment horizontal="left" vertical="center" wrapText="1"/>
    </xf>
    <xf numFmtId="0" fontId="0" fillId="0" borderId="0" xfId="0" applyFont="1" applyBorder="1" applyAlignment="1">
      <alignment horizontal="center"/>
    </xf>
    <xf numFmtId="0" fontId="36" fillId="0" borderId="0" xfId="0" applyFont="1" applyBorder="1" applyAlignment="1"/>
    <xf numFmtId="0" fontId="0" fillId="0" borderId="0" xfId="0" applyBorder="1">
      <alignment vertical="center"/>
    </xf>
    <xf numFmtId="0" fontId="0" fillId="0" borderId="0" xfId="1" applyNumberFormat="1" applyFont="1" applyFill="1" applyBorder="1" applyAlignment="1">
      <alignment horizontal="center"/>
    </xf>
    <xf numFmtId="0" fontId="0" fillId="0" borderId="0" xfId="0" applyFont="1" applyFill="1" applyBorder="1" applyAlignment="1">
      <alignment horizontal="center"/>
    </xf>
    <xf numFmtId="0" fontId="0" fillId="0" borderId="34" xfId="0" applyFont="1" applyBorder="1" applyAlignment="1">
      <alignment horizontal="center"/>
    </xf>
    <xf numFmtId="0" fontId="36" fillId="0" borderId="41" xfId="0" applyFont="1" applyBorder="1" applyAlignment="1"/>
    <xf numFmtId="0" fontId="36" fillId="0" borderId="42" xfId="0" applyFont="1" applyBorder="1" applyAlignment="1"/>
    <xf numFmtId="0" fontId="36" fillId="0" borderId="43" xfId="0" applyFont="1" applyBorder="1" applyAlignment="1"/>
    <xf numFmtId="0" fontId="36" fillId="0" borderId="34" xfId="0" applyFont="1" applyBorder="1" applyAlignment="1">
      <alignment horizontal="left"/>
    </xf>
    <xf numFmtId="0" fontId="36" fillId="0" borderId="36" xfId="0" applyFont="1" applyBorder="1" applyAlignment="1">
      <alignment horizontal="left"/>
    </xf>
    <xf numFmtId="0" fontId="36" fillId="0" borderId="37" xfId="0" applyFont="1" applyBorder="1" applyAlignment="1">
      <alignment horizontal="left"/>
    </xf>
    <xf numFmtId="0" fontId="0" fillId="0" borderId="23" xfId="0" applyFont="1" applyBorder="1" applyAlignment="1">
      <alignment horizontal="center"/>
    </xf>
    <xf numFmtId="0" fontId="40" fillId="17" borderId="44" xfId="0" applyFont="1" applyFill="1" applyBorder="1" applyAlignment="1">
      <alignment horizontal="center"/>
    </xf>
    <xf numFmtId="0" fontId="40" fillId="17" borderId="45" xfId="0" applyFont="1" applyFill="1" applyBorder="1" applyAlignment="1">
      <alignment horizontal="center" vertical="center"/>
    </xf>
    <xf numFmtId="9" fontId="0" fillId="0" borderId="0" xfId="1" applyFont="1" applyFill="1" applyBorder="1" applyAlignment="1">
      <alignment horizontal="center"/>
    </xf>
    <xf numFmtId="0" fontId="4" fillId="20" borderId="29" xfId="0" applyFont="1" applyFill="1" applyBorder="1" applyAlignment="1">
      <alignment horizontal="center" vertical="center"/>
    </xf>
    <xf numFmtId="0" fontId="34" fillId="20" borderId="29" xfId="0" applyNumberFormat="1" applyFont="1" applyFill="1" applyBorder="1" applyAlignment="1">
      <alignment horizontal="center" vertical="center"/>
    </xf>
    <xf numFmtId="0" fontId="41" fillId="0" borderId="14" xfId="0" applyFont="1" applyFill="1" applyBorder="1" applyAlignment="1">
      <alignment vertical="center"/>
    </xf>
    <xf numFmtId="0" fontId="41" fillId="0" borderId="22" xfId="0" applyFont="1" applyFill="1" applyBorder="1" applyAlignment="1">
      <alignment vertical="center"/>
    </xf>
    <xf numFmtId="0" fontId="29" fillId="20" borderId="28" xfId="2" applyFill="1" applyBorder="1">
      <alignment vertical="center"/>
    </xf>
    <xf numFmtId="0" fontId="29" fillId="20" borderId="31" xfId="2" applyFill="1" applyBorder="1">
      <alignment vertical="center"/>
    </xf>
    <xf numFmtId="15" fontId="0" fillId="20" borderId="29" xfId="0" applyNumberFormat="1" applyFill="1" applyBorder="1" applyAlignment="1">
      <alignment horizontal="center" vertical="center"/>
    </xf>
    <xf numFmtId="15" fontId="0" fillId="20" borderId="5" xfId="0" applyNumberFormat="1" applyFill="1" applyBorder="1" applyAlignment="1">
      <alignment horizontal="center" vertical="center"/>
    </xf>
    <xf numFmtId="0" fontId="13" fillId="11" borderId="0" xfId="0" applyFont="1" applyFill="1" applyBorder="1" applyAlignment="1">
      <alignment horizontal="center" vertical="center"/>
    </xf>
    <xf numFmtId="0" fontId="15" fillId="15" borderId="33" xfId="0" applyFont="1" applyFill="1" applyBorder="1" applyAlignment="1">
      <alignment horizontal="center"/>
    </xf>
    <xf numFmtId="0" fontId="16" fillId="15" borderId="33" xfId="0" applyFont="1" applyFill="1" applyBorder="1" applyAlignment="1">
      <alignment horizontal="center"/>
    </xf>
    <xf numFmtId="0" fontId="16" fillId="15" borderId="33" xfId="0" applyFont="1" applyFill="1" applyBorder="1" applyAlignment="1">
      <alignment horizontal="center" wrapText="1"/>
    </xf>
    <xf numFmtId="0" fontId="16" fillId="15" borderId="33" xfId="0" applyNumberFormat="1" applyFont="1" applyFill="1" applyBorder="1" applyAlignment="1">
      <alignment horizontal="center"/>
    </xf>
    <xf numFmtId="0" fontId="13" fillId="10" borderId="5" xfId="0" applyFont="1" applyFill="1" applyBorder="1" applyAlignment="1">
      <alignment horizontal="center" vertical="center"/>
    </xf>
    <xf numFmtId="0" fontId="13" fillId="11" borderId="5" xfId="0" applyFont="1" applyFill="1" applyBorder="1" applyAlignment="1">
      <alignment horizontal="center" vertical="center"/>
    </xf>
    <xf numFmtId="0" fontId="13" fillId="12" borderId="5" xfId="0" applyFont="1" applyFill="1" applyBorder="1" applyAlignment="1">
      <alignment horizontal="center" vertical="center"/>
    </xf>
    <xf numFmtId="0" fontId="13" fillId="13" borderId="5" xfId="0" applyFont="1" applyFill="1" applyBorder="1" applyAlignment="1">
      <alignment horizontal="center" vertical="center"/>
    </xf>
    <xf numFmtId="0" fontId="14" fillId="33" borderId="5" xfId="0" applyFont="1" applyFill="1" applyBorder="1" applyAlignment="1">
      <alignment horizontal="center" vertical="center"/>
    </xf>
    <xf numFmtId="0" fontId="14" fillId="14" borderId="5" xfId="0" applyFont="1" applyFill="1" applyBorder="1" applyAlignment="1">
      <alignment horizontal="center" vertical="center"/>
    </xf>
    <xf numFmtId="0" fontId="46" fillId="20" borderId="24" xfId="0" applyFont="1" applyFill="1" applyBorder="1">
      <alignment vertical="center"/>
    </xf>
    <xf numFmtId="0" fontId="7" fillId="4" borderId="4" xfId="0" applyFont="1" applyFill="1" applyBorder="1" applyAlignment="1">
      <alignment horizontal="right" vertical="center"/>
    </xf>
    <xf numFmtId="0" fontId="49" fillId="9" borderId="5" xfId="0" applyFont="1" applyFill="1" applyBorder="1" applyAlignment="1">
      <alignment horizontal="center" vertical="center"/>
    </xf>
    <xf numFmtId="0" fontId="0" fillId="0" borderId="5" xfId="0" applyBorder="1">
      <alignment vertical="center"/>
    </xf>
    <xf numFmtId="0" fontId="3" fillId="0" borderId="5" xfId="0" applyFont="1" applyBorder="1" applyAlignment="1">
      <alignment vertical="center" wrapText="1"/>
    </xf>
    <xf numFmtId="0" fontId="2" fillId="0" borderId="5" xfId="0" applyFont="1" applyBorder="1" applyAlignment="1">
      <alignment horizontal="left" vertical="center" wrapText="1"/>
    </xf>
    <xf numFmtId="0" fontId="0" fillId="0" borderId="5" xfId="0" applyBorder="1" applyAlignment="1">
      <alignment vertical="center" wrapText="1"/>
    </xf>
    <xf numFmtId="0" fontId="3" fillId="0" borderId="5" xfId="0" applyFont="1" applyBorder="1">
      <alignment vertical="center"/>
    </xf>
    <xf numFmtId="0" fontId="43" fillId="0" borderId="5" xfId="0" applyFont="1" applyBorder="1" applyAlignment="1">
      <alignment vertical="center" wrapText="1"/>
    </xf>
    <xf numFmtId="0" fontId="42"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alignment vertical="center"/>
    </xf>
    <xf numFmtId="0" fontId="42" fillId="0" borderId="5" xfId="0" applyFont="1" applyBorder="1">
      <alignment vertical="center"/>
    </xf>
    <xf numFmtId="0" fontId="44" fillId="0" borderId="5" xfId="0" applyFont="1" applyBorder="1" applyAlignment="1">
      <alignment vertical="center" wrapText="1"/>
    </xf>
    <xf numFmtId="0" fontId="28" fillId="0" borderId="48" xfId="0" applyFont="1" applyFill="1" applyBorder="1" applyAlignment="1">
      <alignment horizontal="center" vertical="center"/>
    </xf>
    <xf numFmtId="0" fontId="34" fillId="20" borderId="28" xfId="0" applyFont="1" applyFill="1" applyBorder="1">
      <alignment vertical="center"/>
    </xf>
    <xf numFmtId="0" fontId="49" fillId="9" borderId="4" xfId="0" applyFont="1" applyFill="1" applyBorder="1" applyAlignment="1">
      <alignment horizontal="center" vertical="center"/>
    </xf>
    <xf numFmtId="0" fontId="12" fillId="8" borderId="50" xfId="0" applyFont="1" applyFill="1" applyBorder="1" applyAlignment="1">
      <alignment horizontal="center" vertical="center" wrapText="1"/>
    </xf>
    <xf numFmtId="0" fontId="12" fillId="8" borderId="35"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8" borderId="40" xfId="0" applyFont="1" applyFill="1" applyBorder="1" applyAlignment="1">
      <alignment horizontal="center" vertical="center" wrapText="1"/>
    </xf>
    <xf numFmtId="0" fontId="2" fillId="0" borderId="32" xfId="0" applyFont="1" applyBorder="1" applyAlignment="1">
      <alignment horizontal="center"/>
    </xf>
    <xf numFmtId="0" fontId="2" fillId="0" borderId="32" xfId="0" applyFont="1" applyBorder="1" applyAlignment="1">
      <alignment horizontal="center" vertical="center"/>
    </xf>
    <xf numFmtId="0" fontId="28" fillId="18" borderId="25" xfId="0" applyFont="1" applyFill="1" applyBorder="1" applyAlignment="1">
      <alignment horizontal="center" vertical="center"/>
    </xf>
    <xf numFmtId="0" fontId="28" fillId="0" borderId="25" xfId="0" applyFont="1" applyFill="1" applyBorder="1" applyAlignment="1">
      <alignment horizontal="center" vertical="center"/>
    </xf>
    <xf numFmtId="0" fontId="29" fillId="0" borderId="5" xfId="2" applyBorder="1">
      <alignment vertical="center"/>
    </xf>
    <xf numFmtId="0" fontId="25" fillId="18" borderId="26" xfId="0" applyFont="1" applyFill="1" applyBorder="1" applyAlignment="1">
      <alignment horizontal="center" vertical="center"/>
    </xf>
    <xf numFmtId="0" fontId="2" fillId="0" borderId="49" xfId="0" applyFont="1" applyBorder="1" applyAlignment="1">
      <alignment horizontal="center" vertical="center"/>
    </xf>
    <xf numFmtId="0" fontId="2" fillId="0" borderId="47" xfId="0" applyFont="1" applyBorder="1" applyAlignment="1">
      <alignment horizontal="center" vertical="center"/>
    </xf>
    <xf numFmtId="0" fontId="50" fillId="34" borderId="5" xfId="0" applyFont="1" applyFill="1" applyBorder="1" applyAlignment="1">
      <alignment horizontal="center" vertical="center"/>
    </xf>
    <xf numFmtId="0" fontId="0" fillId="0" borderId="5" xfId="0" applyBorder="1" applyAlignment="1">
      <alignment horizontal="center" vertical="center"/>
    </xf>
    <xf numFmtId="0" fontId="2" fillId="0" borderId="5" xfId="0" applyFont="1" applyBorder="1" applyAlignment="1">
      <alignment horizontal="left" vertical="center" wrapText="1"/>
    </xf>
    <xf numFmtId="0" fontId="0" fillId="0" borderId="5" xfId="0" applyBorder="1" applyAlignment="1">
      <alignment horizontal="left" vertical="center" wrapText="1"/>
    </xf>
    <xf numFmtId="0" fontId="28" fillId="0" borderId="48" xfId="0" applyFont="1" applyFill="1" applyBorder="1" applyAlignment="1">
      <alignment horizontal="center" vertical="center"/>
    </xf>
    <xf numFmtId="0" fontId="28" fillId="0" borderId="0" xfId="0" applyFont="1" applyFill="1" applyBorder="1" applyAlignment="1">
      <alignment horizontal="center" vertical="center"/>
    </xf>
    <xf numFmtId="0" fontId="0" fillId="0" borderId="0" xfId="0" applyAlignment="1">
      <alignment horizontal="center" vertical="center"/>
    </xf>
    <xf numFmtId="0" fontId="2" fillId="0" borderId="5" xfId="0" applyFont="1" applyBorder="1" applyAlignment="1">
      <alignment horizontal="center" vertical="center"/>
    </xf>
    <xf numFmtId="0" fontId="51" fillId="34" borderId="0" xfId="0" applyFont="1" applyFill="1" applyAlignment="1">
      <alignment horizontal="center" vertical="center"/>
    </xf>
    <xf numFmtId="0" fontId="2" fillId="0" borderId="5" xfId="0" applyFont="1" applyBorder="1" applyAlignment="1">
      <alignment horizontal="left" vertical="center"/>
    </xf>
    <xf numFmtId="0" fontId="0" fillId="0" borderId="5" xfId="0" applyBorder="1" applyAlignment="1">
      <alignment horizontal="left" vertical="center"/>
    </xf>
    <xf numFmtId="0" fontId="0" fillId="0" borderId="42" xfId="0" applyBorder="1" applyAlignment="1">
      <alignment horizontal="center" vertical="center"/>
    </xf>
    <xf numFmtId="0" fontId="44" fillId="0" borderId="5" xfId="0" applyFont="1" applyBorder="1" applyAlignment="1">
      <alignment horizontal="left" vertical="center"/>
    </xf>
    <xf numFmtId="0" fontId="28" fillId="0" borderId="49" xfId="0" applyFont="1" applyFill="1" applyBorder="1" applyAlignment="1">
      <alignment horizontal="center" vertical="center"/>
    </xf>
    <xf numFmtId="0" fontId="28" fillId="0" borderId="52" xfId="0" applyFont="1" applyFill="1" applyBorder="1" applyAlignment="1">
      <alignment horizontal="center" vertical="center"/>
    </xf>
    <xf numFmtId="0" fontId="19" fillId="0" borderId="16" xfId="0" applyFont="1" applyFill="1" applyBorder="1" applyAlignment="1">
      <alignment horizontal="center" vertical="center" wrapText="1"/>
    </xf>
    <xf numFmtId="0" fontId="9" fillId="0" borderId="2" xfId="0" applyFont="1" applyFill="1" applyBorder="1" applyAlignment="1"/>
    <xf numFmtId="0" fontId="9" fillId="0" borderId="3" xfId="0" applyFont="1" applyFill="1" applyBorder="1" applyAlignment="1"/>
    <xf numFmtId="0" fontId="9" fillId="0" borderId="4" xfId="0" applyFont="1" applyFill="1" applyBorder="1" applyAlignment="1"/>
    <xf numFmtId="0" fontId="18" fillId="0" borderId="0" xfId="0" applyFont="1" applyFill="1" applyAlignment="1"/>
    <xf numFmtId="0" fontId="9" fillId="0" borderId="0" xfId="0" applyFont="1" applyFill="1" applyAlignment="1"/>
    <xf numFmtId="0" fontId="9" fillId="0" borderId="7" xfId="0" applyFont="1" applyFill="1" applyBorder="1" applyAlignment="1"/>
    <xf numFmtId="0" fontId="9" fillId="0" borderId="19" xfId="0" applyFont="1" applyFill="1" applyBorder="1" applyAlignment="1"/>
    <xf numFmtId="0" fontId="9" fillId="0" borderId="20" xfId="0" applyFont="1" applyFill="1" applyBorder="1" applyAlignment="1"/>
    <xf numFmtId="0" fontId="9" fillId="0" borderId="21" xfId="0" applyFont="1" applyFill="1" applyBorder="1" applyAlignment="1"/>
    <xf numFmtId="0" fontId="17" fillId="0" borderId="15" xfId="0" applyFont="1" applyFill="1" applyBorder="1" applyAlignment="1">
      <alignment horizontal="center" vertical="top" wrapText="1"/>
    </xf>
    <xf numFmtId="0" fontId="9" fillId="0" borderId="17" xfId="0" applyFont="1" applyFill="1" applyBorder="1" applyAlignment="1"/>
    <xf numFmtId="0" fontId="9" fillId="0" borderId="18" xfId="0" applyFont="1" applyFill="1" applyBorder="1" applyAlignment="1"/>
    <xf numFmtId="0" fontId="17" fillId="5" borderId="15"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9" fillId="0" borderId="17" xfId="0" applyFont="1" applyFill="1" applyBorder="1" applyAlignment="1">
      <alignment wrapText="1"/>
    </xf>
    <xf numFmtId="0" fontId="9" fillId="0" borderId="18" xfId="0" applyFont="1" applyFill="1" applyBorder="1" applyAlignment="1">
      <alignment wrapText="1"/>
    </xf>
    <xf numFmtId="0" fontId="13" fillId="9" borderId="11" xfId="0" applyFont="1" applyFill="1" applyBorder="1" applyAlignment="1"/>
    <xf numFmtId="0" fontId="9" fillId="0" borderId="12" xfId="0" applyFont="1" applyFill="1" applyBorder="1" applyAlignment="1"/>
    <xf numFmtId="0" fontId="9" fillId="0" borderId="13" xfId="0" applyFont="1" applyFill="1" applyBorder="1" applyAlignment="1"/>
    <xf numFmtId="0" fontId="13" fillId="9" borderId="11" xfId="0" applyFont="1" applyFill="1" applyBorder="1" applyAlignment="1">
      <alignment horizontal="center" vertical="top"/>
    </xf>
    <xf numFmtId="0" fontId="13" fillId="9" borderId="13" xfId="0" applyFont="1" applyFill="1" applyBorder="1" applyAlignment="1">
      <alignment horizontal="center" vertical="top"/>
    </xf>
    <xf numFmtId="0" fontId="17" fillId="5" borderId="15" xfId="0" applyFont="1" applyFill="1" applyBorder="1" applyAlignment="1">
      <alignment horizontal="center"/>
    </xf>
    <xf numFmtId="0" fontId="17" fillId="5" borderId="16" xfId="0" applyFont="1" applyFill="1" applyBorder="1" applyAlignment="1">
      <alignment horizontal="center" vertical="center"/>
    </xf>
    <xf numFmtId="0" fontId="8" fillId="5" borderId="5" xfId="0" applyFont="1" applyFill="1" applyBorder="1" applyAlignment="1">
      <alignment horizontal="left" vertical="center" wrapText="1"/>
    </xf>
    <xf numFmtId="0" fontId="9" fillId="0" borderId="5" xfId="0" applyFont="1" applyFill="1" applyBorder="1" applyAlignment="1"/>
    <xf numFmtId="0" fontId="7" fillId="5" borderId="5" xfId="0" applyFont="1" applyFill="1" applyBorder="1" applyAlignment="1">
      <alignment horizontal="left" vertical="center" wrapText="1"/>
    </xf>
    <xf numFmtId="0" fontId="7" fillId="5" borderId="11" xfId="0" applyFont="1" applyFill="1" applyBorder="1" applyAlignment="1">
      <alignment horizontal="center" wrapText="1"/>
    </xf>
    <xf numFmtId="0" fontId="7" fillId="5" borderId="11" xfId="0" applyFont="1" applyFill="1" applyBorder="1" applyAlignment="1">
      <alignment horizontal="center" vertical="top" wrapText="1"/>
    </xf>
    <xf numFmtId="0" fontId="7" fillId="5" borderId="13" xfId="0" applyFont="1" applyFill="1" applyBorder="1" applyAlignment="1">
      <alignment horizontal="center" vertical="top" wrapText="1"/>
    </xf>
    <xf numFmtId="0" fontId="10" fillId="6" borderId="4" xfId="0" applyFont="1" applyFill="1" applyBorder="1" applyAlignment="1">
      <alignment horizontal="center" vertical="center" wrapText="1"/>
    </xf>
    <xf numFmtId="0" fontId="11" fillId="7" borderId="0" xfId="0" applyFont="1" applyFill="1" applyBorder="1" applyAlignment="1"/>
    <xf numFmtId="0" fontId="11" fillId="7" borderId="7" xfId="0" applyFont="1" applyFill="1" applyBorder="1" applyAlignment="1"/>
    <xf numFmtId="0" fontId="11" fillId="7" borderId="4" xfId="0" applyFont="1" applyFill="1" applyBorder="1" applyAlignment="1"/>
    <xf numFmtId="0" fontId="5" fillId="2" borderId="1" xfId="0" applyFont="1" applyFill="1" applyBorder="1" applyAlignment="1">
      <alignment horizontal="center"/>
    </xf>
    <xf numFmtId="0" fontId="6" fillId="3" borderId="2" xfId="0" applyFont="1" applyFill="1" applyBorder="1" applyAlignment="1"/>
    <xf numFmtId="0" fontId="6" fillId="3" borderId="3" xfId="0" applyFont="1" applyFill="1" applyBorder="1" applyAlignment="1"/>
    <xf numFmtId="0" fontId="47" fillId="5" borderId="5" xfId="0" applyFont="1" applyFill="1" applyBorder="1" applyAlignment="1">
      <alignment horizontal="left" vertical="center" wrapText="1"/>
    </xf>
    <xf numFmtId="0" fontId="48" fillId="0" borderId="5" xfId="0" applyFont="1" applyFill="1" applyBorder="1" applyAlignment="1"/>
    <xf numFmtId="0" fontId="45" fillId="5" borderId="5" xfId="0" applyFont="1" applyFill="1" applyBorder="1" applyAlignment="1">
      <alignment horizontal="left" vertical="center" wrapText="1"/>
    </xf>
    <xf numFmtId="0" fontId="31" fillId="30" borderId="29" xfId="0" applyFont="1" applyFill="1" applyBorder="1" applyAlignment="1">
      <alignment horizontal="center" vertical="center" wrapText="1"/>
    </xf>
    <xf numFmtId="0" fontId="31" fillId="30" borderId="25" xfId="0" applyFont="1" applyFill="1" applyBorder="1" applyAlignment="1">
      <alignment horizontal="center" vertical="center" wrapText="1"/>
    </xf>
    <xf numFmtId="0" fontId="32" fillId="30" borderId="26" xfId="0" applyFont="1" applyFill="1" applyBorder="1" applyAlignment="1">
      <alignment horizontal="center" vertical="center"/>
    </xf>
    <xf numFmtId="0" fontId="32" fillId="30" borderId="32" xfId="0" applyFont="1" applyFill="1" applyBorder="1" applyAlignment="1">
      <alignment horizontal="center" vertical="center"/>
    </xf>
    <xf numFmtId="0" fontId="37" fillId="23" borderId="34" xfId="0" applyFont="1" applyFill="1" applyBorder="1" applyAlignment="1">
      <alignment horizontal="center"/>
    </xf>
    <xf numFmtId="0" fontId="37" fillId="23" borderId="40" xfId="0" applyFont="1" applyFill="1" applyBorder="1" applyAlignment="1">
      <alignment horizontal="center"/>
    </xf>
    <xf numFmtId="0" fontId="29" fillId="0" borderId="0" xfId="2" applyAlignment="1">
      <alignment horizontal="center" vertical="center"/>
    </xf>
    <xf numFmtId="0" fontId="29" fillId="0" borderId="10" xfId="2" applyFill="1" applyBorder="1" applyAlignment="1">
      <alignment horizontal="center" vertical="center" wrapText="1"/>
    </xf>
    <xf numFmtId="0" fontId="1" fillId="0" borderId="5" xfId="0" applyFont="1" applyBorder="1" applyAlignment="1">
      <alignment horizontal="left" vertical="center"/>
    </xf>
    <xf numFmtId="0" fontId="1" fillId="0" borderId="5" xfId="0" applyFont="1" applyBorder="1" applyAlignment="1">
      <alignment vertical="center" wrapText="1"/>
    </xf>
    <xf numFmtId="0" fontId="53" fillId="0" borderId="5" xfId="0" applyFont="1" applyBorder="1" applyAlignment="1">
      <alignment vertical="center" wrapText="1"/>
    </xf>
    <xf numFmtId="0" fontId="18" fillId="0" borderId="5" xfId="0" applyFont="1" applyBorder="1" applyAlignment="1">
      <alignment horizontal="left" vertical="center"/>
    </xf>
    <xf numFmtId="0" fontId="53" fillId="0" borderId="5" xfId="0" applyFont="1" applyBorder="1" applyAlignment="1">
      <alignment horizontal="left"/>
    </xf>
    <xf numFmtId="0" fontId="54" fillId="0" borderId="5" xfId="0" applyFont="1" applyBorder="1" applyAlignment="1">
      <alignment vertical="center" wrapText="1"/>
    </xf>
    <xf numFmtId="0" fontId="56" fillId="0" borderId="5" xfId="2" applyFont="1" applyBorder="1" applyAlignment="1">
      <alignment horizontal="left" vertical="center"/>
    </xf>
    <xf numFmtId="0" fontId="57" fillId="30" borderId="29" xfId="0" applyFont="1" applyFill="1" applyBorder="1" applyAlignment="1">
      <alignment horizontal="center" vertical="center" wrapText="1"/>
    </xf>
    <xf numFmtId="0" fontId="57" fillId="32" borderId="5" xfId="0" applyFont="1" applyFill="1" applyBorder="1" applyAlignment="1">
      <alignment vertical="center"/>
    </xf>
    <xf numFmtId="0" fontId="53" fillId="0" borderId="0" xfId="0" applyFont="1" applyBorder="1" applyAlignment="1">
      <alignment horizontal="left"/>
    </xf>
    <xf numFmtId="0" fontId="18" fillId="0" borderId="0" xfId="0" applyFont="1" applyBorder="1" applyAlignment="1">
      <alignment horizontal="left" vertical="center" wrapText="1"/>
    </xf>
    <xf numFmtId="0" fontId="53" fillId="0" borderId="0" xfId="0" applyFont="1" applyBorder="1" applyAlignment="1">
      <alignment vertical="center" wrapText="1"/>
    </xf>
    <xf numFmtId="0" fontId="18" fillId="0" borderId="0" xfId="0" applyFont="1" applyBorder="1" applyAlignment="1">
      <alignment horizontal="left" vertical="center"/>
    </xf>
    <xf numFmtId="0" fontId="18" fillId="0" borderId="0" xfId="0" applyFont="1" applyBorder="1" applyAlignment="1">
      <alignment horizontal="left"/>
    </xf>
    <xf numFmtId="0" fontId="56" fillId="0" borderId="0" xfId="2" applyFont="1" applyBorder="1" applyAlignment="1">
      <alignment horizontal="left" vertical="center"/>
    </xf>
    <xf numFmtId="0" fontId="31" fillId="0" borderId="0" xfId="0" applyFont="1" applyFill="1" applyBorder="1" applyAlignment="1">
      <alignment horizontal="center" vertical="center" wrapText="1"/>
    </xf>
    <xf numFmtId="0" fontId="55" fillId="0" borderId="5" xfId="0" applyFont="1" applyBorder="1" applyAlignment="1">
      <alignment horizontal="left" vertical="center"/>
    </xf>
    <xf numFmtId="0" fontId="57" fillId="0" borderId="5" xfId="0" applyFont="1" applyBorder="1" applyAlignment="1">
      <alignment horizontal="left"/>
    </xf>
    <xf numFmtId="0" fontId="1" fillId="0" borderId="5" xfId="0" applyFont="1" applyBorder="1">
      <alignment vertical="center"/>
    </xf>
    <xf numFmtId="0" fontId="1" fillId="0" borderId="5" xfId="0" applyFont="1" applyBorder="1" applyAlignment="1">
      <alignment horizontal="left" vertical="center" wrapText="1"/>
    </xf>
    <xf numFmtId="0" fontId="1" fillId="0" borderId="5" xfId="0" applyFont="1" applyBorder="1" applyAlignment="1">
      <alignment horizontal="left" vertical="center" wrapText="1"/>
    </xf>
    <xf numFmtId="0" fontId="58" fillId="20" borderId="24" xfId="0" applyFont="1" applyFill="1" applyBorder="1">
      <alignment vertical="center"/>
    </xf>
    <xf numFmtId="0" fontId="1" fillId="0" borderId="0" xfId="0" applyFont="1">
      <alignment vertical="center"/>
    </xf>
    <xf numFmtId="0" fontId="40" fillId="21" borderId="0" xfId="0" applyFont="1" applyFill="1">
      <alignment vertical="center"/>
    </xf>
    <xf numFmtId="0" fontId="52" fillId="17" borderId="0" xfId="0" applyFont="1" applyFill="1">
      <alignment vertical="center"/>
    </xf>
    <xf numFmtId="0" fontId="56" fillId="0" borderId="0" xfId="2" applyFont="1" applyAlignment="1">
      <alignment horizontal="center" vertical="center"/>
    </xf>
    <xf numFmtId="0" fontId="36" fillId="0" borderId="5" xfId="0" applyFont="1" applyBorder="1" applyAlignment="1">
      <alignment horizontal="center" vertical="center"/>
    </xf>
    <xf numFmtId="0" fontId="0" fillId="0" borderId="53" xfId="0" applyFont="1" applyBorder="1" applyAlignment="1">
      <alignment horizontal="center"/>
    </xf>
    <xf numFmtId="9" fontId="0" fillId="30" borderId="46" xfId="1" applyFont="1" applyFill="1" applyBorder="1" applyAlignment="1">
      <alignment horizontal="center"/>
    </xf>
    <xf numFmtId="9" fontId="0" fillId="30" borderId="53" xfId="1" applyFont="1" applyFill="1" applyBorder="1" applyAlignment="1">
      <alignment horizontal="center" vertical="center"/>
    </xf>
    <xf numFmtId="9" fontId="0" fillId="30" borderId="54" xfId="1" applyFont="1" applyFill="1" applyBorder="1" applyAlignment="1">
      <alignment horizontal="center" vertical="center"/>
    </xf>
    <xf numFmtId="0" fontId="39" fillId="35" borderId="34" xfId="0" applyFont="1" applyFill="1" applyBorder="1" applyAlignment="1">
      <alignment horizontal="center"/>
    </xf>
    <xf numFmtId="0" fontId="39" fillId="35" borderId="53" xfId="0" applyFont="1" applyFill="1" applyBorder="1" applyAlignment="1">
      <alignment horizontal="left"/>
    </xf>
    <xf numFmtId="0" fontId="39" fillId="35" borderId="53" xfId="0" applyFont="1" applyFill="1" applyBorder="1" applyAlignment="1">
      <alignment horizontal="center"/>
    </xf>
  </cellXfs>
  <cellStyles count="3">
    <cellStyle name="Hyperlink" xfId="2" builtinId="8"/>
    <cellStyle name="Normal" xfId="0" builtinId="0"/>
    <cellStyle name="Percent" xfId="1" builtinId="5"/>
  </cellStyles>
  <dxfs count="18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64B08"/>
      <color rgb="FF9F2F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1" i="0" baseline="0">
                <a:effectLst/>
              </a:rPr>
              <a:t>Test Case Report</a:t>
            </a:r>
            <a:endParaRPr lang="en-US" sz="1200">
              <a:effectLst/>
            </a:endParaRPr>
          </a:p>
        </c:rich>
      </c:tx>
      <c:layout>
        <c:manualLayout>
          <c:xMode val="edge"/>
          <c:yMode val="edge"/>
          <c:x val="0.37894603174603181"/>
          <c:y val="0.447154471544715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0953570803649538"/>
          <c:y val="0.15559357772148327"/>
          <c:w val="0.3987063617047869"/>
          <c:h val="0.67631923874859734"/>
        </c:manualLayout>
      </c:layout>
      <c:doughnutChart>
        <c:varyColors val="1"/>
        <c:ser>
          <c:idx val="1"/>
          <c:order val="0"/>
          <c:dPt>
            <c:idx val="0"/>
            <c:bubble3D val="0"/>
            <c:spPr>
              <a:solidFill>
                <a:srgbClr val="92D050"/>
              </a:solidFill>
              <a:ln>
                <a:noFill/>
              </a:ln>
              <a:effectLst/>
            </c:spPr>
          </c:dPt>
          <c:dPt>
            <c:idx val="1"/>
            <c:bubble3D val="0"/>
            <c:spPr>
              <a:solidFill>
                <a:srgbClr val="C00000"/>
              </a:soli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dLbl>
              <c:idx val="0"/>
              <c:layout/>
              <c:tx>
                <c:rich>
                  <a:bodyPr/>
                  <a:lstStyle/>
                  <a:p>
                    <a:fld id="{0F9A37FF-35F4-44AC-AF49-27091F083E13}"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65992177-57AB-40E4-A871-C98B55EC123A}" type="PERCENTAGE">
                      <a:rPr lang="en-US">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6330ECDE-3F4E-48C0-9BD6-0E684DEB25DE}"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2CCEA633-9CA9-4C00-908D-41AEDC303F97}"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Report!$C$13:$F$13</c:f>
              <c:strCache>
                <c:ptCount val="4"/>
                <c:pt idx="0">
                  <c:v>PASS</c:v>
                </c:pt>
                <c:pt idx="1">
                  <c:v>FAIL</c:v>
                </c:pt>
                <c:pt idx="2">
                  <c:v>Not Executed</c:v>
                </c:pt>
                <c:pt idx="3">
                  <c:v>Out Of Scope</c:v>
                </c:pt>
              </c:strCache>
            </c:strRef>
          </c:cat>
          <c:val>
            <c:numRef>
              <c:f>Report!$C$16:$F$16</c:f>
              <c:numCache>
                <c:formatCode>General</c:formatCode>
                <c:ptCount val="4"/>
                <c:pt idx="0">
                  <c:v>30</c:v>
                </c:pt>
                <c:pt idx="1">
                  <c:v>17</c:v>
                </c:pt>
                <c:pt idx="2">
                  <c:v>0</c:v>
                </c:pt>
                <c:pt idx="3">
                  <c:v>0</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Short Summary Report</a:t>
            </a:r>
            <a:endParaRPr lang="en-US">
              <a:effectLst/>
            </a:endParaRPr>
          </a:p>
          <a:p>
            <a:pPr>
              <a:defRPr/>
            </a:pPr>
            <a:r>
              <a:rPr lang="en-US" sz="800" b="1" i="0" baseline="0">
                <a:effectLst/>
              </a:rPr>
              <a:t>Percentage (%) Of Test Cases Executed &amp; Un-Executed</a:t>
            </a:r>
            <a:endParaRPr lang="en-US" sz="800">
              <a:effectLst/>
            </a:endParaRPr>
          </a:p>
        </c:rich>
      </c:tx>
      <c:layout>
        <c:manualLayout>
          <c:xMode val="edge"/>
          <c:yMode val="edge"/>
          <c:x val="0.25928653859901751"/>
          <c:y val="1.70122303871253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149504171900691E-2"/>
          <c:y val="0.21333470860025178"/>
          <c:w val="0.67252209098862648"/>
          <c:h val="0.78252296587926506"/>
        </c:manualLayout>
      </c:layout>
      <c:pie3DChart>
        <c:varyColors val="1"/>
        <c:ser>
          <c:idx val="0"/>
          <c:order val="0"/>
          <c:dPt>
            <c:idx val="0"/>
            <c:bubble3D val="0"/>
            <c:spPr>
              <a:solidFill>
                <a:srgbClr val="00B050"/>
              </a:solidFill>
              <a:ln>
                <a:noFill/>
              </a:ln>
              <a:effectLst>
                <a:outerShdw blurRad="254000" sx="102000" sy="102000" algn="ctr" rotWithShape="0">
                  <a:prstClr val="black">
                    <a:alpha val="20000"/>
                  </a:prstClr>
                </a:outerShdw>
              </a:effectLst>
              <a:sp3d/>
            </c:spPr>
          </c:dPt>
          <c:dPt>
            <c:idx val="1"/>
            <c:bubble3D val="0"/>
            <c:explosion val="12"/>
            <c:spPr>
              <a:solidFill>
                <a:srgbClr val="FF0000"/>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(TestMetrics!$C$9,TestMetrics!$C$13)</c:f>
              <c:strCache>
                <c:ptCount val="2"/>
                <c:pt idx="0">
                  <c:v>Total No. of Test Cases Executed</c:v>
                </c:pt>
                <c:pt idx="1">
                  <c:v>No. of Test Cases Un-Executed</c:v>
                </c:pt>
              </c:strCache>
            </c:strRef>
          </c:cat>
          <c:val>
            <c:numRef>
              <c:f>(TestMetrics!$D$9,TestMetrics!$D$13)</c:f>
              <c:numCache>
                <c:formatCode>General</c:formatCode>
                <c:ptCount val="2"/>
                <c:pt idx="0">
                  <c:v>47</c:v>
                </c:pt>
                <c:pt idx="1">
                  <c:v>0</c:v>
                </c:pt>
              </c:numCache>
            </c:numRef>
          </c:val>
        </c:ser>
        <c:dLbls>
          <c:dLblPos val="ctr"/>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Test Metrice Major 4</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solidFill>
                <a:srgbClr val="00B050"/>
              </a:solidFill>
            </a:ln>
            <a:effectLst>
              <a:innerShdw blurRad="114300">
                <a:schemeClr val="accent1"/>
              </a:innerShdw>
            </a:effectLst>
          </c:spPr>
          <c:invertIfNegative val="0"/>
          <c:dPt>
            <c:idx val="0"/>
            <c:invertIfNegative val="0"/>
            <c:bubble3D val="0"/>
            <c:spPr>
              <a:solidFill>
                <a:schemeClr val="accent6"/>
              </a:solidFill>
              <a:ln>
                <a:solidFill>
                  <a:srgbClr val="00B050"/>
                </a:solidFill>
              </a:ln>
              <a:effectLst>
                <a:innerShdw blurRad="114300">
                  <a:schemeClr val="accent1"/>
                </a:innerShdw>
              </a:effectLst>
            </c:spPr>
          </c:dPt>
          <c:dPt>
            <c:idx val="3"/>
            <c:invertIfNegative val="0"/>
            <c:bubble3D val="0"/>
            <c:spPr>
              <a:solidFill>
                <a:srgbClr val="F64B08"/>
              </a:solidFill>
              <a:ln>
                <a:solidFill>
                  <a:srgbClr val="F64B08"/>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TestMetricsResults!$B$4:$B$7</c:f>
              <c:strCache>
                <c:ptCount val="4"/>
                <c:pt idx="0">
                  <c:v>% of Test Case Executed</c:v>
                </c:pt>
                <c:pt idx="1">
                  <c:v>% of Test Case Not Executed</c:v>
                </c:pt>
                <c:pt idx="2">
                  <c:v>% Test Cases Passed</c:v>
                </c:pt>
                <c:pt idx="3">
                  <c:v>% Test cases failed</c:v>
                </c:pt>
              </c:strCache>
            </c:strRef>
          </c:cat>
          <c:val>
            <c:numRef>
              <c:f>TestMetricsResults!$E$4:$E$7</c:f>
              <c:numCache>
                <c:formatCode>0%</c:formatCode>
                <c:ptCount val="4"/>
                <c:pt idx="0">
                  <c:v>1</c:v>
                </c:pt>
                <c:pt idx="1">
                  <c:v>0</c:v>
                </c:pt>
                <c:pt idx="2">
                  <c:v>0.63829787234042556</c:v>
                </c:pt>
                <c:pt idx="3">
                  <c:v>0.36170212765957449</c:v>
                </c:pt>
              </c:numCache>
            </c:numRef>
          </c:val>
        </c:ser>
        <c:dLbls>
          <c:dLblPos val="outEnd"/>
          <c:showLegendKey val="0"/>
          <c:showVal val="1"/>
          <c:showCatName val="0"/>
          <c:showSerName val="0"/>
          <c:showPercent val="0"/>
          <c:showBubbleSize val="0"/>
        </c:dLbls>
        <c:gapWidth val="164"/>
        <c:overlap val="-22"/>
        <c:axId val="1168519024"/>
        <c:axId val="1168518480"/>
      </c:barChart>
      <c:catAx>
        <c:axId val="1168519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518480"/>
        <c:crosses val="autoZero"/>
        <c:auto val="1"/>
        <c:lblAlgn val="ctr"/>
        <c:lblOffset val="100"/>
        <c:noMultiLvlLbl val="0"/>
      </c:catAx>
      <c:valAx>
        <c:axId val="11685184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51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304799</xdr:colOff>
      <xdr:row>11</xdr:row>
      <xdr:rowOff>95251</xdr:rowOff>
    </xdr:from>
    <xdr:to>
      <xdr:col>16</xdr:col>
      <xdr:colOff>152399</xdr:colOff>
      <xdr:row>26</xdr:row>
      <xdr:rowOff>161926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3</xdr:row>
      <xdr:rowOff>114300</xdr:rowOff>
    </xdr:from>
    <xdr:to>
      <xdr:col>14</xdr:col>
      <xdr:colOff>180975</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15</xdr:row>
      <xdr:rowOff>123825</xdr:rowOff>
    </xdr:from>
    <xdr:to>
      <xdr:col>13</xdr:col>
      <xdr:colOff>571500</xdr:colOff>
      <xdr:row>16</xdr:row>
      <xdr:rowOff>171450</xdr:rowOff>
    </xdr:to>
    <xdr:sp macro="" textlink="">
      <xdr:nvSpPr>
        <xdr:cNvPr id="7" name="TextBox 6"/>
        <xdr:cNvSpPr txBox="1"/>
      </xdr:nvSpPr>
      <xdr:spPr>
        <a:xfrm>
          <a:off x="9324975" y="3286125"/>
          <a:ext cx="20288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50"/>
            <a:t>Total No. of Test Cases Executed</a:t>
          </a:r>
        </a:p>
      </xdr:txBody>
    </xdr:sp>
    <xdr:clientData/>
  </xdr:twoCellAnchor>
  <xdr:twoCellAnchor>
    <xdr:from>
      <xdr:col>10</xdr:col>
      <xdr:colOff>571501</xdr:colOff>
      <xdr:row>6</xdr:row>
      <xdr:rowOff>85725</xdr:rowOff>
    </xdr:from>
    <xdr:to>
      <xdr:col>14</xdr:col>
      <xdr:colOff>104775</xdr:colOff>
      <xdr:row>7</xdr:row>
      <xdr:rowOff>133350</xdr:rowOff>
    </xdr:to>
    <xdr:sp macro="" textlink="">
      <xdr:nvSpPr>
        <xdr:cNvPr id="8" name="TextBox 7"/>
        <xdr:cNvSpPr txBox="1"/>
      </xdr:nvSpPr>
      <xdr:spPr>
        <a:xfrm>
          <a:off x="9525001" y="1247775"/>
          <a:ext cx="1971674"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50"/>
            <a:t>No. of Test Cases Un-Executed</a:t>
          </a:r>
        </a:p>
      </xdr:txBody>
    </xdr:sp>
    <xdr:clientData/>
  </xdr:twoCellAnchor>
  <xdr:twoCellAnchor>
    <xdr:from>
      <xdr:col>11</xdr:col>
      <xdr:colOff>9525</xdr:colOff>
      <xdr:row>6</xdr:row>
      <xdr:rowOff>161925</xdr:rowOff>
    </xdr:from>
    <xdr:to>
      <xdr:col>11</xdr:col>
      <xdr:colOff>123825</xdr:colOff>
      <xdr:row>7</xdr:row>
      <xdr:rowOff>66675</xdr:rowOff>
    </xdr:to>
    <xdr:sp macro="" textlink="">
      <xdr:nvSpPr>
        <xdr:cNvPr id="9" name="Rectangle 8"/>
        <xdr:cNvSpPr/>
      </xdr:nvSpPr>
      <xdr:spPr>
        <a:xfrm>
          <a:off x="9572625" y="1323975"/>
          <a:ext cx="114300" cy="10477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400050</xdr:colOff>
      <xdr:row>16</xdr:row>
      <xdr:rowOff>0</xdr:rowOff>
    </xdr:from>
    <xdr:to>
      <xdr:col>10</xdr:col>
      <xdr:colOff>514350</xdr:colOff>
      <xdr:row>16</xdr:row>
      <xdr:rowOff>104775</xdr:rowOff>
    </xdr:to>
    <xdr:sp macro="" textlink="">
      <xdr:nvSpPr>
        <xdr:cNvPr id="10" name="Rectangle 9"/>
        <xdr:cNvSpPr/>
      </xdr:nvSpPr>
      <xdr:spPr>
        <a:xfrm>
          <a:off x="9353550" y="3362325"/>
          <a:ext cx="114300" cy="104775"/>
        </a:xfrm>
        <a:prstGeom prst="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0.39619</cdr:x>
      <cdr:y>0.70813</cdr:y>
    </cdr:from>
    <cdr:to>
      <cdr:x>0.5917</cdr:x>
      <cdr:y>0.90271</cdr:y>
    </cdr:to>
    <cdr:cxnSp macro="">
      <cdr:nvCxnSpPr>
        <cdr:cNvPr id="5" name="Straight Arrow Connector 4"/>
        <cdr:cNvCxnSpPr/>
      </cdr:nvCxnSpPr>
      <cdr:spPr>
        <a:xfrm xmlns:a="http://schemas.openxmlformats.org/drawingml/2006/main">
          <a:off x="2181225" y="2114550"/>
          <a:ext cx="1076325" cy="581025"/>
        </a:xfrm>
        <a:prstGeom xmlns:a="http://schemas.openxmlformats.org/drawingml/2006/main" prst="straightConnector1">
          <a:avLst/>
        </a:prstGeom>
        <a:ln xmlns:a="http://schemas.openxmlformats.org/drawingml/2006/main">
          <a:solidFill>
            <a:schemeClr val="accent6">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0.38927</cdr:x>
      <cdr:y>0.23923</cdr:y>
    </cdr:from>
    <cdr:to>
      <cdr:x>0.62803</cdr:x>
      <cdr:y>0.32855</cdr:y>
    </cdr:to>
    <cdr:cxnSp macro="">
      <cdr:nvCxnSpPr>
        <cdr:cNvPr id="7" name="Straight Arrow Connector 6"/>
        <cdr:cNvCxnSpPr/>
      </cdr:nvCxnSpPr>
      <cdr:spPr>
        <a:xfrm xmlns:a="http://schemas.openxmlformats.org/drawingml/2006/main" flipV="1">
          <a:off x="2143125" y="714375"/>
          <a:ext cx="1314450" cy="266700"/>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6</xdr:col>
      <xdr:colOff>352425</xdr:colOff>
      <xdr:row>1</xdr:row>
      <xdr:rowOff>14287</xdr:rowOff>
    </xdr:from>
    <xdr:to>
      <xdr:col>14</xdr:col>
      <xdr:colOff>47625</xdr:colOff>
      <xdr:row>11</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15</xdr:col>
      <xdr:colOff>474041</xdr:colOff>
      <xdr:row>41</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95250"/>
          <a:ext cx="9541841" cy="77724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8H3dd-Nkn3Li9Vshv7lh7BD623LDcILu/view?usp=sharing" TargetMode="External"/><Relationship Id="rId13" Type="http://schemas.openxmlformats.org/officeDocument/2006/relationships/hyperlink" Target="https://drive.google.com/file/d/16JgOteQlTvZshQGqyx9tKoI3JLPRXVjI/view?usp=sharing" TargetMode="External"/><Relationship Id="rId18" Type="http://schemas.openxmlformats.org/officeDocument/2006/relationships/hyperlink" Target="https://drive.google.com/file/d/1lZZ2lnyhg4i036sWwxXV45-tE0GlA3Zg/view?usp=sharing" TargetMode="External"/><Relationship Id="rId3" Type="http://schemas.openxmlformats.org/officeDocument/2006/relationships/hyperlink" Target="https://www.banglashoppers.com/" TargetMode="External"/><Relationship Id="rId21" Type="http://schemas.openxmlformats.org/officeDocument/2006/relationships/printerSettings" Target="../printerSettings/printerSettings1.bin"/><Relationship Id="rId7" Type="http://schemas.openxmlformats.org/officeDocument/2006/relationships/hyperlink" Target="https://drive.google.com/file/d/1IS92IY-E99OUhYojmqw1NcxO8ThLqwVd/view?usp=sharing" TargetMode="External"/><Relationship Id="rId12" Type="http://schemas.openxmlformats.org/officeDocument/2006/relationships/hyperlink" Target="https://drive.google.com/file/d/1pxqsyGzNGRy06XTjO4W-XLFboFFMlxuZ/view?usp=sharing" TargetMode="External"/><Relationship Id="rId17" Type="http://schemas.openxmlformats.org/officeDocument/2006/relationships/hyperlink" Target="https://drive.google.com/file/d/1PFb04Tt_2nE0BHcYxhYu6rLkl3hTZunc/view?usp=sharing" TargetMode="External"/><Relationship Id="rId2" Type="http://schemas.openxmlformats.org/officeDocument/2006/relationships/hyperlink" Target="https://www.banglashoppers.com/" TargetMode="External"/><Relationship Id="rId16" Type="http://schemas.openxmlformats.org/officeDocument/2006/relationships/hyperlink" Target="https://drive.google.com/file/d/1GB7bWpPeyDtS3HVsA8XpCNZkigStm9H_/view?usp=sharing" TargetMode="External"/><Relationship Id="rId20" Type="http://schemas.openxmlformats.org/officeDocument/2006/relationships/hyperlink" Target="https://drive.google.com/file/d/1uoCKs-50jHOnk6ebO0Y77T6ePULPDI7w/view?usp=sharing" TargetMode="External"/><Relationship Id="rId1" Type="http://schemas.openxmlformats.org/officeDocument/2006/relationships/hyperlink" Target="https://www.banglashoppers.com/" TargetMode="External"/><Relationship Id="rId6" Type="http://schemas.openxmlformats.org/officeDocument/2006/relationships/hyperlink" Target="https://www.banglashoppers.com/" TargetMode="External"/><Relationship Id="rId11" Type="http://schemas.openxmlformats.org/officeDocument/2006/relationships/hyperlink" Target="https://drive.google.com/file/d/1cPoOXQ6VRCDQlfh1GkZrWBi7IZDwuMCc/view?usp=sharing" TargetMode="External"/><Relationship Id="rId5" Type="http://schemas.openxmlformats.org/officeDocument/2006/relationships/hyperlink" Target="https://www.banglashoppers.com/" TargetMode="External"/><Relationship Id="rId15" Type="http://schemas.openxmlformats.org/officeDocument/2006/relationships/hyperlink" Target="https://drive.google.com/file/d/1TizJ2Jy6f6k6ox_7SipmDyPWBRZihBUg/view?usp=sharing" TargetMode="External"/><Relationship Id="rId10" Type="http://schemas.openxmlformats.org/officeDocument/2006/relationships/hyperlink" Target="https://drive.google.com/file/d/1psXewvjNlNV25POW3h9AEQoE-jucNgUw/view?usp=sharing" TargetMode="External"/><Relationship Id="rId19" Type="http://schemas.openxmlformats.org/officeDocument/2006/relationships/hyperlink" Target="https://drive.google.com/file/d/11SeW9AzloUYXizfmFnyzjF0ivzGHJ1fn/view?usp=sharing" TargetMode="External"/><Relationship Id="rId4" Type="http://schemas.openxmlformats.org/officeDocument/2006/relationships/hyperlink" Target="https://www.banglashoppers.com/" TargetMode="External"/><Relationship Id="rId9" Type="http://schemas.openxmlformats.org/officeDocument/2006/relationships/hyperlink" Target="https://drive.google.com/file/d/12vUMiCy1__77MRBgKyoci65lxI-I4phA/view?usp=sharing" TargetMode="External"/><Relationship Id="rId14" Type="http://schemas.openxmlformats.org/officeDocument/2006/relationships/hyperlink" Target="https://drive.google.com/file/d/18CbimD5vTMUIm2AflU-Sm-r0sjAJ_rkS/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anglashoppers.com/" TargetMode="External"/><Relationship Id="rId7" Type="http://schemas.openxmlformats.org/officeDocument/2006/relationships/hyperlink" Target="https://drive.google.com/file/d/10vmRHclBBWWCiStHxZcyGEsPo3UgZSfm/view?usp=sharing" TargetMode="External"/><Relationship Id="rId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 Id="rId6" Type="http://schemas.openxmlformats.org/officeDocument/2006/relationships/hyperlink" Target="https://drive.google.com/file/d/1RfvafuKBlHgiS4lbhOQ7IYnRdb7nsVVr/view?usp=sharing" TargetMode="External"/><Relationship Id="rId5" Type="http://schemas.openxmlformats.org/officeDocument/2006/relationships/hyperlink" Target="https://drive.google.com/file/d/1_M-5EdaD-C9DbImVYTsMA6WLbv_c5G7v/view?usp=sharing" TargetMode="External"/><Relationship Id="rId4"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0vmRHclBBWWCiStHxZcyGEsPo3UgZSfm/view?usp=sharing" TargetMode="External"/><Relationship Id="rId2" Type="http://schemas.openxmlformats.org/officeDocument/2006/relationships/hyperlink" Target="https://drive.google.com/file/d/18H3dd-Nkn3Li9Vshv7lh7BD623LDcILu/view?usp=sharing" TargetMode="External"/><Relationship Id="rId1" Type="http://schemas.openxmlformats.org/officeDocument/2006/relationships/hyperlink" Target="https://drive.google.com/file/d/1IS92IY-E99OUhYojmqw1NcxO8ThLqwVd/view?usp=sharing"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n6ZXh6lh2ObkXh928UD3-oemi4G87RPD/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B1" workbookViewId="0">
      <selection activeCell="B1" sqref="B1"/>
    </sheetView>
  </sheetViews>
  <sheetFormatPr defaultColWidth="9.140625" defaultRowHeight="15"/>
  <cols>
    <col min="1" max="1" width="15.42578125" customWidth="1"/>
    <col min="2" max="2" width="34" customWidth="1"/>
    <col min="3" max="3" width="27.85546875" customWidth="1"/>
    <col min="4" max="4" width="35" customWidth="1"/>
    <col min="5" max="5" width="32.85546875" customWidth="1"/>
    <col min="6" max="6" width="23.7109375" customWidth="1"/>
    <col min="7" max="7" width="24.7109375" customWidth="1"/>
    <col min="8" max="8" width="15.85546875" customWidth="1"/>
    <col min="9" max="9" width="24.5703125" customWidth="1"/>
    <col min="10" max="10" width="22.28515625" customWidth="1"/>
  </cols>
  <sheetData>
    <row r="1" spans="1:10" ht="19.5" thickBot="1">
      <c r="A1" s="15" t="s">
        <v>0</v>
      </c>
      <c r="B1" s="99" t="s">
        <v>389</v>
      </c>
      <c r="C1" s="16" t="s">
        <v>1</v>
      </c>
      <c r="D1" s="87">
        <v>44850</v>
      </c>
      <c r="E1" s="125" t="s">
        <v>2</v>
      </c>
      <c r="F1" s="125"/>
      <c r="H1" s="128" t="s">
        <v>3</v>
      </c>
      <c r="I1" s="128"/>
      <c r="J1" s="128"/>
    </row>
    <row r="2" spans="1:10">
      <c r="A2" s="17" t="s">
        <v>4</v>
      </c>
      <c r="B2" s="18" t="s">
        <v>128</v>
      </c>
      <c r="C2" s="16" t="s">
        <v>5</v>
      </c>
      <c r="D2" s="86">
        <v>44850</v>
      </c>
      <c r="E2" s="19" t="s">
        <v>6</v>
      </c>
      <c r="F2" s="20">
        <f>COUNTIF(H8:H201,"Passed")</f>
        <v>20</v>
      </c>
      <c r="H2" s="129"/>
      <c r="I2" s="129"/>
      <c r="J2" s="129"/>
    </row>
    <row r="3" spans="1:10">
      <c r="A3" s="17" t="s">
        <v>7</v>
      </c>
      <c r="B3" s="114" t="s">
        <v>129</v>
      </c>
      <c r="C3" s="16" t="s">
        <v>8</v>
      </c>
      <c r="D3" s="80" t="s">
        <v>41</v>
      </c>
      <c r="E3" s="21" t="s">
        <v>9</v>
      </c>
      <c r="F3" s="22">
        <f>COUNTIF(H8:H201,"Failed")</f>
        <v>14</v>
      </c>
      <c r="H3" s="129"/>
      <c r="I3" s="129"/>
      <c r="J3" s="129"/>
    </row>
    <row r="4" spans="1:10">
      <c r="A4" s="23" t="s">
        <v>10</v>
      </c>
      <c r="B4" s="84" t="s">
        <v>130</v>
      </c>
      <c r="C4" s="24" t="s">
        <v>11</v>
      </c>
      <c r="D4" s="80" t="s">
        <v>41</v>
      </c>
      <c r="E4" s="25" t="s">
        <v>12</v>
      </c>
      <c r="F4" s="22">
        <f>COUNTIF(H8:H201,"Not Executed")</f>
        <v>0</v>
      </c>
      <c r="H4" s="129"/>
      <c r="I4" s="129"/>
      <c r="J4" s="129"/>
    </row>
    <row r="5" spans="1:10" ht="15.75" thickBot="1">
      <c r="A5" s="26" t="s">
        <v>13</v>
      </c>
      <c r="B5" s="85" t="s">
        <v>131</v>
      </c>
      <c r="C5" s="16" t="s">
        <v>14</v>
      </c>
      <c r="D5" s="81">
        <f>COUNTA(C10:C201)</f>
        <v>34</v>
      </c>
      <c r="E5" s="27" t="s">
        <v>15</v>
      </c>
      <c r="F5" s="28">
        <f>COUNTIF(H8:H201,"Out Of Scope")</f>
        <v>0</v>
      </c>
      <c r="H5" s="129"/>
      <c r="I5" s="129"/>
      <c r="J5" s="129"/>
    </row>
    <row r="6" spans="1:10" ht="15.75" thickBot="1">
      <c r="E6" s="29" t="s">
        <v>16</v>
      </c>
      <c r="F6" s="30">
        <f>SUM(F2:F3)</f>
        <v>34</v>
      </c>
      <c r="H6" s="129"/>
      <c r="I6" s="129"/>
      <c r="J6" s="129"/>
    </row>
    <row r="9" spans="1:10" s="14" customFormat="1">
      <c r="A9" s="31" t="s">
        <v>17</v>
      </c>
      <c r="B9" s="31" t="s">
        <v>18</v>
      </c>
      <c r="C9" s="31" t="s">
        <v>19</v>
      </c>
      <c r="D9" s="31" t="s">
        <v>20</v>
      </c>
      <c r="E9" s="31" t="s">
        <v>21</v>
      </c>
      <c r="F9" s="31" t="s">
        <v>22</v>
      </c>
      <c r="G9" s="31" t="s">
        <v>23</v>
      </c>
      <c r="H9" s="32" t="s">
        <v>24</v>
      </c>
      <c r="I9" s="31" t="s">
        <v>25</v>
      </c>
      <c r="J9" s="31" t="s">
        <v>26</v>
      </c>
    </row>
    <row r="10" spans="1:10" ht="50.25" customHeight="1">
      <c r="A10" s="126" t="s">
        <v>337</v>
      </c>
      <c r="B10" s="102" t="s">
        <v>27</v>
      </c>
      <c r="C10" s="103" t="s">
        <v>149</v>
      </c>
      <c r="D10" s="104" t="s">
        <v>317</v>
      </c>
      <c r="E10" s="36" t="s">
        <v>131</v>
      </c>
      <c r="F10" s="105" t="s">
        <v>134</v>
      </c>
      <c r="G10" s="105" t="s">
        <v>135</v>
      </c>
      <c r="H10" s="33" t="s">
        <v>28</v>
      </c>
    </row>
    <row r="11" spans="1:10" ht="105" customHeight="1">
      <c r="A11" s="127"/>
      <c r="B11" s="106" t="s">
        <v>187</v>
      </c>
      <c r="C11" s="194" t="s">
        <v>132</v>
      </c>
      <c r="D11" s="103" t="s">
        <v>150</v>
      </c>
      <c r="E11" s="36" t="s">
        <v>131</v>
      </c>
      <c r="F11" s="105" t="s">
        <v>136</v>
      </c>
      <c r="G11" s="107" t="s">
        <v>137</v>
      </c>
      <c r="H11" s="34" t="s">
        <v>28</v>
      </c>
    </row>
    <row r="12" spans="1:10" ht="45">
      <c r="A12" s="127"/>
      <c r="B12" s="106" t="s">
        <v>188</v>
      </c>
      <c r="C12" s="194" t="s">
        <v>387</v>
      </c>
      <c r="D12" s="103" t="s">
        <v>138</v>
      </c>
      <c r="E12" s="36" t="s">
        <v>131</v>
      </c>
      <c r="F12" s="103" t="s">
        <v>139</v>
      </c>
      <c r="G12" s="106" t="s">
        <v>140</v>
      </c>
      <c r="H12" s="34" t="s">
        <v>28</v>
      </c>
    </row>
    <row r="13" spans="1:10" ht="53.25" customHeight="1">
      <c r="A13" s="127"/>
      <c r="B13" s="106" t="s">
        <v>189</v>
      </c>
      <c r="C13" s="194" t="s">
        <v>145</v>
      </c>
      <c r="D13" s="103" t="s">
        <v>146</v>
      </c>
      <c r="E13" s="36" t="s">
        <v>131</v>
      </c>
      <c r="F13" s="194" t="s">
        <v>147</v>
      </c>
      <c r="G13" s="108" t="s">
        <v>148</v>
      </c>
      <c r="H13" s="34" t="s">
        <v>29</v>
      </c>
      <c r="I13" s="191" t="s">
        <v>371</v>
      </c>
    </row>
    <row r="14" spans="1:10" ht="90">
      <c r="A14" s="127"/>
      <c r="B14" s="106" t="s">
        <v>190</v>
      </c>
      <c r="C14" s="194" t="s">
        <v>141</v>
      </c>
      <c r="D14" s="103" t="s">
        <v>142</v>
      </c>
      <c r="E14" s="102"/>
      <c r="F14" s="109" t="s">
        <v>143</v>
      </c>
      <c r="G14" s="103" t="s">
        <v>144</v>
      </c>
      <c r="H14" s="34" t="s">
        <v>28</v>
      </c>
    </row>
    <row r="15" spans="1:10" ht="105">
      <c r="A15" s="127"/>
      <c r="B15" s="106" t="s">
        <v>191</v>
      </c>
      <c r="C15" s="194" t="s">
        <v>151</v>
      </c>
      <c r="D15" s="103" t="s">
        <v>155</v>
      </c>
      <c r="E15" s="103" t="s">
        <v>152</v>
      </c>
      <c r="F15" s="109" t="s">
        <v>304</v>
      </c>
      <c r="G15" s="103" t="s">
        <v>153</v>
      </c>
      <c r="H15" s="34" t="s">
        <v>28</v>
      </c>
    </row>
    <row r="16" spans="1:10" ht="105">
      <c r="A16" s="127"/>
      <c r="B16" s="110" t="s">
        <v>244</v>
      </c>
      <c r="C16" s="194" t="s">
        <v>154</v>
      </c>
      <c r="D16" s="103" t="s">
        <v>156</v>
      </c>
      <c r="E16" s="103" t="s">
        <v>157</v>
      </c>
      <c r="F16" s="106" t="s">
        <v>158</v>
      </c>
      <c r="G16" s="108" t="s">
        <v>159</v>
      </c>
      <c r="H16" s="34" t="s">
        <v>29</v>
      </c>
      <c r="I16" s="191" t="s">
        <v>371</v>
      </c>
    </row>
    <row r="17" spans="1:9" ht="105">
      <c r="A17" s="127"/>
      <c r="B17" s="106" t="s">
        <v>192</v>
      </c>
      <c r="C17" s="194" t="s">
        <v>160</v>
      </c>
      <c r="D17" s="103" t="s">
        <v>165</v>
      </c>
      <c r="E17" s="103" t="s">
        <v>161</v>
      </c>
      <c r="F17" s="103" t="s">
        <v>162</v>
      </c>
      <c r="G17" s="108" t="s">
        <v>163</v>
      </c>
      <c r="H17" s="34" t="s">
        <v>29</v>
      </c>
      <c r="I17" s="192" t="s">
        <v>371</v>
      </c>
    </row>
    <row r="18" spans="1:9" ht="105">
      <c r="A18" s="127"/>
      <c r="B18" s="106" t="s">
        <v>193</v>
      </c>
      <c r="C18" s="194" t="s">
        <v>164</v>
      </c>
      <c r="D18" s="103" t="s">
        <v>166</v>
      </c>
      <c r="E18" s="103" t="s">
        <v>167</v>
      </c>
      <c r="F18" s="103" t="s">
        <v>168</v>
      </c>
      <c r="G18" s="111" t="s">
        <v>169</v>
      </c>
      <c r="H18" s="34" t="s">
        <v>29</v>
      </c>
      <c r="I18" s="192" t="s">
        <v>371</v>
      </c>
    </row>
    <row r="19" spans="1:9" ht="105">
      <c r="A19" s="127"/>
      <c r="B19" s="106" t="s">
        <v>194</v>
      </c>
      <c r="C19" s="194" t="s">
        <v>174</v>
      </c>
      <c r="D19" s="103" t="s">
        <v>170</v>
      </c>
      <c r="E19" s="103" t="s">
        <v>173</v>
      </c>
      <c r="F19" s="103" t="s">
        <v>171</v>
      </c>
      <c r="G19" s="111" t="s">
        <v>172</v>
      </c>
      <c r="H19" s="34" t="s">
        <v>29</v>
      </c>
      <c r="I19" s="191" t="s">
        <v>371</v>
      </c>
    </row>
    <row r="20" spans="1:9" ht="105">
      <c r="A20" s="127"/>
      <c r="B20" s="106" t="s">
        <v>195</v>
      </c>
      <c r="C20" s="194" t="s">
        <v>175</v>
      </c>
      <c r="D20" s="103" t="s">
        <v>176</v>
      </c>
      <c r="E20" s="103" t="s">
        <v>177</v>
      </c>
      <c r="F20" s="109" t="s">
        <v>305</v>
      </c>
      <c r="G20" s="103" t="s">
        <v>153</v>
      </c>
      <c r="H20" s="34" t="s">
        <v>28</v>
      </c>
    </row>
    <row r="21" spans="1:9" ht="105">
      <c r="A21" s="127"/>
      <c r="B21" s="106" t="s">
        <v>196</v>
      </c>
      <c r="C21" s="194" t="s">
        <v>179</v>
      </c>
      <c r="D21" s="103" t="s">
        <v>178</v>
      </c>
      <c r="E21" s="103" t="s">
        <v>180</v>
      </c>
      <c r="F21" s="103" t="s">
        <v>162</v>
      </c>
      <c r="G21" s="108" t="s">
        <v>181</v>
      </c>
      <c r="H21" s="34" t="s">
        <v>29</v>
      </c>
      <c r="I21" s="192" t="s">
        <v>371</v>
      </c>
    </row>
    <row r="22" spans="1:9" ht="105">
      <c r="A22" s="127"/>
      <c r="B22" s="106" t="s">
        <v>197</v>
      </c>
      <c r="C22" s="194" t="s">
        <v>182</v>
      </c>
      <c r="D22" s="103" t="s">
        <v>183</v>
      </c>
      <c r="E22" s="103" t="s">
        <v>184</v>
      </c>
      <c r="F22" s="103" t="s">
        <v>185</v>
      </c>
      <c r="G22" s="111" t="s">
        <v>186</v>
      </c>
      <c r="H22" s="34" t="s">
        <v>29</v>
      </c>
      <c r="I22" s="192" t="s">
        <v>371</v>
      </c>
    </row>
    <row r="23" spans="1:9" ht="90">
      <c r="A23" s="127"/>
      <c r="B23" s="110" t="s">
        <v>245</v>
      </c>
      <c r="C23" s="211" t="s">
        <v>198</v>
      </c>
      <c r="D23" s="103" t="s">
        <v>199</v>
      </c>
      <c r="E23" s="103" t="s">
        <v>200</v>
      </c>
      <c r="F23" s="109" t="s">
        <v>306</v>
      </c>
      <c r="G23" s="106" t="s">
        <v>201</v>
      </c>
      <c r="H23" s="34" t="s">
        <v>28</v>
      </c>
    </row>
    <row r="24" spans="1:9" ht="45">
      <c r="A24" s="127"/>
      <c r="B24" s="110" t="s">
        <v>246</v>
      </c>
      <c r="C24" s="194" t="s">
        <v>203</v>
      </c>
      <c r="D24" s="102"/>
      <c r="E24" s="102"/>
      <c r="F24" s="103" t="s">
        <v>202</v>
      </c>
      <c r="G24" s="108" t="s">
        <v>204</v>
      </c>
      <c r="H24" s="34" t="s">
        <v>29</v>
      </c>
      <c r="I24" s="191" t="s">
        <v>371</v>
      </c>
    </row>
    <row r="25" spans="1:9" ht="105">
      <c r="A25" s="127"/>
      <c r="B25" s="110" t="s">
        <v>247</v>
      </c>
      <c r="C25" s="211" t="s">
        <v>205</v>
      </c>
      <c r="D25" s="103" t="s">
        <v>206</v>
      </c>
      <c r="E25" s="103" t="s">
        <v>207</v>
      </c>
      <c r="F25" s="103" t="s">
        <v>208</v>
      </c>
      <c r="G25" s="111" t="s">
        <v>209</v>
      </c>
      <c r="H25" s="34" t="s">
        <v>29</v>
      </c>
      <c r="I25" s="192" t="s">
        <v>371</v>
      </c>
    </row>
    <row r="26" spans="1:9" ht="105">
      <c r="A26" s="127"/>
      <c r="B26" s="110" t="s">
        <v>248</v>
      </c>
      <c r="C26" s="194" t="s">
        <v>210</v>
      </c>
      <c r="D26" s="103" t="s">
        <v>211</v>
      </c>
      <c r="E26" s="103" t="s">
        <v>234</v>
      </c>
      <c r="F26" s="109" t="s">
        <v>307</v>
      </c>
      <c r="G26" s="111" t="s">
        <v>186</v>
      </c>
      <c r="H26" s="34" t="s">
        <v>29</v>
      </c>
      <c r="I26" s="192" t="s">
        <v>371</v>
      </c>
    </row>
    <row r="27" spans="1:9" ht="105">
      <c r="A27" s="127"/>
      <c r="B27" s="110" t="s">
        <v>249</v>
      </c>
      <c r="C27" s="194" t="s">
        <v>213</v>
      </c>
      <c r="D27" s="103" t="s">
        <v>212</v>
      </c>
      <c r="E27" s="103" t="s">
        <v>214</v>
      </c>
      <c r="F27" s="106" t="s">
        <v>215</v>
      </c>
      <c r="G27" s="103" t="s">
        <v>216</v>
      </c>
      <c r="H27" s="34" t="s">
        <v>28</v>
      </c>
    </row>
    <row r="28" spans="1:9" ht="105">
      <c r="A28" s="127"/>
      <c r="B28" s="110" t="s">
        <v>250</v>
      </c>
      <c r="C28" s="194" t="s">
        <v>217</v>
      </c>
      <c r="D28" s="103" t="s">
        <v>218</v>
      </c>
      <c r="E28" s="103" t="s">
        <v>233</v>
      </c>
      <c r="F28" s="106" t="s">
        <v>215</v>
      </c>
      <c r="G28" s="103" t="s">
        <v>216</v>
      </c>
      <c r="H28" s="34" t="s">
        <v>28</v>
      </c>
    </row>
    <row r="29" spans="1:9" ht="105">
      <c r="A29" s="127"/>
      <c r="B29" s="110" t="s">
        <v>251</v>
      </c>
      <c r="C29" s="194" t="s">
        <v>219</v>
      </c>
      <c r="D29" s="103" t="s">
        <v>220</v>
      </c>
      <c r="E29" s="103" t="s">
        <v>232</v>
      </c>
      <c r="F29" s="109" t="s">
        <v>308</v>
      </c>
      <c r="G29" s="106" t="s">
        <v>221</v>
      </c>
      <c r="H29" s="34" t="s">
        <v>28</v>
      </c>
    </row>
    <row r="30" spans="1:9" ht="105">
      <c r="A30" s="127"/>
      <c r="B30" s="110" t="s">
        <v>252</v>
      </c>
      <c r="C30" s="194" t="s">
        <v>222</v>
      </c>
      <c r="D30" s="103" t="s">
        <v>226</v>
      </c>
      <c r="E30" s="103" t="s">
        <v>231</v>
      </c>
      <c r="F30" s="103" t="s">
        <v>223</v>
      </c>
      <c r="G30" s="103" t="s">
        <v>224</v>
      </c>
      <c r="H30" s="34" t="s">
        <v>29</v>
      </c>
      <c r="I30" s="192" t="s">
        <v>371</v>
      </c>
    </row>
    <row r="31" spans="1:9" ht="90">
      <c r="A31" s="127"/>
      <c r="B31" s="110" t="s">
        <v>253</v>
      </c>
      <c r="C31" s="194" t="s">
        <v>225</v>
      </c>
      <c r="D31" s="103" t="s">
        <v>227</v>
      </c>
      <c r="E31" s="103" t="s">
        <v>230</v>
      </c>
      <c r="F31" s="103" t="s">
        <v>237</v>
      </c>
      <c r="G31" s="103" t="s">
        <v>228</v>
      </c>
      <c r="H31" s="34" t="s">
        <v>28</v>
      </c>
    </row>
    <row r="32" spans="1:9" ht="90">
      <c r="A32" s="127"/>
      <c r="B32" s="110" t="s">
        <v>254</v>
      </c>
      <c r="C32" s="194" t="s">
        <v>229</v>
      </c>
      <c r="D32" s="102"/>
      <c r="E32" s="103" t="s">
        <v>239</v>
      </c>
      <c r="F32" s="103" t="s">
        <v>236</v>
      </c>
      <c r="G32" s="112" t="s">
        <v>235</v>
      </c>
      <c r="H32" s="34" t="s">
        <v>28</v>
      </c>
    </row>
    <row r="33" spans="1:9" ht="105">
      <c r="A33" s="127"/>
      <c r="B33" s="110" t="s">
        <v>255</v>
      </c>
      <c r="C33" s="194" t="s">
        <v>238</v>
      </c>
      <c r="D33" s="103" t="s">
        <v>241</v>
      </c>
      <c r="E33" s="103" t="s">
        <v>240</v>
      </c>
      <c r="F33" s="103" t="s">
        <v>242</v>
      </c>
      <c r="G33" s="103" t="s">
        <v>243</v>
      </c>
      <c r="H33" s="34" t="s">
        <v>28</v>
      </c>
    </row>
    <row r="34" spans="1:9" ht="105">
      <c r="A34" s="127"/>
      <c r="B34" s="110" t="s">
        <v>256</v>
      </c>
      <c r="C34" s="194" t="s">
        <v>257</v>
      </c>
      <c r="D34" s="109" t="s">
        <v>261</v>
      </c>
      <c r="E34" s="109" t="s">
        <v>263</v>
      </c>
      <c r="F34" s="109" t="s">
        <v>309</v>
      </c>
      <c r="G34" s="108" t="s">
        <v>258</v>
      </c>
      <c r="H34" s="34" t="s">
        <v>29</v>
      </c>
      <c r="I34" s="192" t="s">
        <v>371</v>
      </c>
    </row>
    <row r="35" spans="1:9" ht="105">
      <c r="A35" s="127"/>
      <c r="B35" s="110" t="s">
        <v>259</v>
      </c>
      <c r="C35" s="194" t="s">
        <v>260</v>
      </c>
      <c r="D35" s="109" t="s">
        <v>262</v>
      </c>
      <c r="E35" s="109" t="s">
        <v>269</v>
      </c>
      <c r="F35" s="109" t="s">
        <v>264</v>
      </c>
      <c r="G35" s="108" t="s">
        <v>265</v>
      </c>
      <c r="H35" s="34" t="s">
        <v>29</v>
      </c>
      <c r="I35" s="192" t="s">
        <v>371</v>
      </c>
    </row>
    <row r="36" spans="1:9" ht="105">
      <c r="A36" s="127"/>
      <c r="B36" s="110" t="s">
        <v>266</v>
      </c>
      <c r="C36" s="194" t="s">
        <v>267</v>
      </c>
      <c r="D36" s="109" t="s">
        <v>268</v>
      </c>
      <c r="E36" s="109" t="s">
        <v>271</v>
      </c>
      <c r="F36" s="109" t="s">
        <v>270</v>
      </c>
      <c r="G36" s="109" t="s">
        <v>272</v>
      </c>
      <c r="H36" s="34" t="s">
        <v>28</v>
      </c>
    </row>
    <row r="37" spans="1:9" ht="90">
      <c r="A37" s="127"/>
      <c r="B37" s="110" t="s">
        <v>273</v>
      </c>
      <c r="C37" s="194" t="s">
        <v>274</v>
      </c>
      <c r="D37" s="109" t="s">
        <v>275</v>
      </c>
      <c r="E37" s="109"/>
      <c r="F37" s="109" t="s">
        <v>276</v>
      </c>
      <c r="G37" s="109" t="s">
        <v>278</v>
      </c>
      <c r="H37" s="34" t="s">
        <v>28</v>
      </c>
    </row>
    <row r="38" spans="1:9" ht="90">
      <c r="A38" s="127"/>
      <c r="B38" s="110" t="s">
        <v>279</v>
      </c>
      <c r="C38" s="211" t="s">
        <v>280</v>
      </c>
      <c r="D38" s="109" t="s">
        <v>288</v>
      </c>
      <c r="E38" s="109" t="s">
        <v>281</v>
      </c>
      <c r="F38" s="110" t="s">
        <v>282</v>
      </c>
      <c r="G38" s="110" t="s">
        <v>282</v>
      </c>
      <c r="H38" s="34" t="s">
        <v>28</v>
      </c>
    </row>
    <row r="39" spans="1:9" ht="90">
      <c r="A39" s="127"/>
      <c r="B39" s="110" t="s">
        <v>283</v>
      </c>
      <c r="C39" s="194" t="s">
        <v>284</v>
      </c>
      <c r="D39" s="102"/>
      <c r="E39" s="109" t="s">
        <v>285</v>
      </c>
      <c r="F39" s="110" t="s">
        <v>158</v>
      </c>
      <c r="G39" s="109" t="s">
        <v>286</v>
      </c>
      <c r="H39" s="34" t="s">
        <v>28</v>
      </c>
    </row>
    <row r="40" spans="1:9" ht="90">
      <c r="A40" s="127"/>
      <c r="B40" s="110" t="s">
        <v>291</v>
      </c>
      <c r="C40" s="211" t="s">
        <v>287</v>
      </c>
      <c r="D40" s="109" t="s">
        <v>289</v>
      </c>
      <c r="E40" s="102"/>
      <c r="F40" s="110" t="s">
        <v>276</v>
      </c>
      <c r="G40" s="109" t="s">
        <v>290</v>
      </c>
      <c r="H40" s="34" t="s">
        <v>28</v>
      </c>
    </row>
    <row r="41" spans="1:9" ht="102.75" customHeight="1">
      <c r="A41" s="127"/>
      <c r="B41" s="110" t="s">
        <v>294</v>
      </c>
      <c r="C41" s="194" t="s">
        <v>292</v>
      </c>
      <c r="D41" s="109" t="s">
        <v>297</v>
      </c>
      <c r="E41" s="102"/>
      <c r="F41" s="109" t="s">
        <v>293</v>
      </c>
      <c r="G41" s="110" t="s">
        <v>221</v>
      </c>
      <c r="H41" s="34" t="s">
        <v>28</v>
      </c>
    </row>
    <row r="42" spans="1:9" ht="60">
      <c r="A42" s="127"/>
      <c r="B42" s="110" t="s">
        <v>299</v>
      </c>
      <c r="C42" s="109" t="s">
        <v>295</v>
      </c>
      <c r="D42" s="109" t="s">
        <v>296</v>
      </c>
      <c r="E42" s="102"/>
      <c r="F42" s="109" t="s">
        <v>298</v>
      </c>
      <c r="G42" s="110" t="s">
        <v>277</v>
      </c>
      <c r="H42" s="34" t="s">
        <v>28</v>
      </c>
    </row>
    <row r="43" spans="1:9" ht="45">
      <c r="A43" s="127"/>
      <c r="B43" s="110" t="s">
        <v>303</v>
      </c>
      <c r="C43" s="212" t="s">
        <v>300</v>
      </c>
      <c r="D43" s="102"/>
      <c r="E43" s="102"/>
      <c r="F43" s="109" t="s">
        <v>301</v>
      </c>
      <c r="G43" s="108" t="s">
        <v>302</v>
      </c>
      <c r="H43" s="34" t="s">
        <v>29</v>
      </c>
      <c r="I43" s="191" t="s">
        <v>371</v>
      </c>
    </row>
  </sheetData>
  <mergeCells count="4">
    <mergeCell ref="E1:F1"/>
    <mergeCell ref="A10:A43"/>
    <mergeCell ref="H1:J1"/>
    <mergeCell ref="H2:J6"/>
  </mergeCells>
  <conditionalFormatting sqref="H10">
    <cfRule type="cellIs" dxfId="183" priority="133" operator="equal">
      <formula>"Passed"</formula>
    </cfRule>
    <cfRule type="cellIs" dxfId="182" priority="134" operator="equal">
      <formula>"Failed"</formula>
    </cfRule>
    <cfRule type="cellIs" dxfId="181" priority="135" operator="equal">
      <formula>"Not Executed"</formula>
    </cfRule>
    <cfRule type="cellIs" dxfId="180" priority="136" operator="equal">
      <formula>"Out of Scope"</formula>
    </cfRule>
  </conditionalFormatting>
  <conditionalFormatting sqref="H11">
    <cfRule type="cellIs" dxfId="179" priority="129" operator="equal">
      <formula>"Passed"</formula>
    </cfRule>
    <cfRule type="cellIs" dxfId="178" priority="130" operator="equal">
      <formula>"Failed"</formula>
    </cfRule>
    <cfRule type="cellIs" dxfId="177" priority="131" operator="equal">
      <formula>"Not Executed"</formula>
    </cfRule>
    <cfRule type="cellIs" dxfId="176" priority="132" operator="equal">
      <formula>"Out of Scope"</formula>
    </cfRule>
  </conditionalFormatting>
  <conditionalFormatting sqref="H12:H13">
    <cfRule type="cellIs" dxfId="175" priority="125" operator="equal">
      <formula>"Passed"</formula>
    </cfRule>
    <cfRule type="cellIs" dxfId="174" priority="126" operator="equal">
      <formula>"Failed"</formula>
    </cfRule>
    <cfRule type="cellIs" dxfId="173" priority="127" operator="equal">
      <formula>"Not Executed"</formula>
    </cfRule>
    <cfRule type="cellIs" dxfId="172" priority="128" operator="equal">
      <formula>"Out of Scope"</formula>
    </cfRule>
  </conditionalFormatting>
  <conditionalFormatting sqref="H14">
    <cfRule type="cellIs" dxfId="171" priority="117" operator="equal">
      <formula>"Passed"</formula>
    </cfRule>
    <cfRule type="cellIs" dxfId="170" priority="118" operator="equal">
      <formula>"Failed"</formula>
    </cfRule>
    <cfRule type="cellIs" dxfId="169" priority="119" operator="equal">
      <formula>"Not Executed"</formula>
    </cfRule>
    <cfRule type="cellIs" dxfId="168" priority="120" operator="equal">
      <formula>"Out of Scope"</formula>
    </cfRule>
  </conditionalFormatting>
  <conditionalFormatting sqref="H15">
    <cfRule type="cellIs" dxfId="167" priority="113" operator="equal">
      <formula>"Passed"</formula>
    </cfRule>
    <cfRule type="cellIs" dxfId="166" priority="114" operator="equal">
      <formula>"Failed"</formula>
    </cfRule>
    <cfRule type="cellIs" dxfId="165" priority="115" operator="equal">
      <formula>"Not Executed"</formula>
    </cfRule>
    <cfRule type="cellIs" dxfId="164" priority="116" operator="equal">
      <formula>"Out of Scope"</formula>
    </cfRule>
  </conditionalFormatting>
  <conditionalFormatting sqref="H16">
    <cfRule type="cellIs" dxfId="163" priority="109" operator="equal">
      <formula>"Passed"</formula>
    </cfRule>
    <cfRule type="cellIs" dxfId="162" priority="110" operator="equal">
      <formula>"Failed"</formula>
    </cfRule>
    <cfRule type="cellIs" dxfId="161" priority="111" operator="equal">
      <formula>"Not Executed"</formula>
    </cfRule>
    <cfRule type="cellIs" dxfId="160" priority="112" operator="equal">
      <formula>"Out of Scope"</formula>
    </cfRule>
  </conditionalFormatting>
  <conditionalFormatting sqref="H17">
    <cfRule type="cellIs" dxfId="159" priority="105" operator="equal">
      <formula>"Passed"</formula>
    </cfRule>
    <cfRule type="cellIs" dxfId="158" priority="106" operator="equal">
      <formula>"Failed"</formula>
    </cfRule>
    <cfRule type="cellIs" dxfId="157" priority="107" operator="equal">
      <formula>"Not Executed"</formula>
    </cfRule>
    <cfRule type="cellIs" dxfId="156" priority="108" operator="equal">
      <formula>"Out of Scope"</formula>
    </cfRule>
  </conditionalFormatting>
  <conditionalFormatting sqref="H18">
    <cfRule type="cellIs" dxfId="155" priority="101" operator="equal">
      <formula>"Passed"</formula>
    </cfRule>
    <cfRule type="cellIs" dxfId="154" priority="102" operator="equal">
      <formula>"Failed"</formula>
    </cfRule>
    <cfRule type="cellIs" dxfId="153" priority="103" operator="equal">
      <formula>"Not Executed"</formula>
    </cfRule>
    <cfRule type="cellIs" dxfId="152" priority="104" operator="equal">
      <formula>"Out of Scope"</formula>
    </cfRule>
  </conditionalFormatting>
  <conditionalFormatting sqref="H19">
    <cfRule type="cellIs" dxfId="151" priority="97" operator="equal">
      <formula>"Passed"</formula>
    </cfRule>
    <cfRule type="cellIs" dxfId="150" priority="98" operator="equal">
      <formula>"Failed"</formula>
    </cfRule>
    <cfRule type="cellIs" dxfId="149" priority="99" operator="equal">
      <formula>"Not Executed"</formula>
    </cfRule>
    <cfRule type="cellIs" dxfId="148" priority="100" operator="equal">
      <formula>"Out of Scope"</formula>
    </cfRule>
  </conditionalFormatting>
  <conditionalFormatting sqref="H20">
    <cfRule type="cellIs" dxfId="147" priority="93" operator="equal">
      <formula>"Passed"</formula>
    </cfRule>
    <cfRule type="cellIs" dxfId="146" priority="94" operator="equal">
      <formula>"Failed"</formula>
    </cfRule>
    <cfRule type="cellIs" dxfId="145" priority="95" operator="equal">
      <formula>"Not Executed"</formula>
    </cfRule>
    <cfRule type="cellIs" dxfId="144" priority="96" operator="equal">
      <formula>"Out of Scope"</formula>
    </cfRule>
  </conditionalFormatting>
  <conditionalFormatting sqref="H21">
    <cfRule type="cellIs" dxfId="143" priority="89" operator="equal">
      <formula>"Passed"</formula>
    </cfRule>
    <cfRule type="cellIs" dxfId="142" priority="90" operator="equal">
      <formula>"Failed"</formula>
    </cfRule>
    <cfRule type="cellIs" dxfId="141" priority="91" operator="equal">
      <formula>"Not Executed"</formula>
    </cfRule>
    <cfRule type="cellIs" dxfId="140" priority="92" operator="equal">
      <formula>"Out of Scope"</formula>
    </cfRule>
  </conditionalFormatting>
  <conditionalFormatting sqref="H22">
    <cfRule type="cellIs" dxfId="139" priority="85" operator="equal">
      <formula>"Passed"</formula>
    </cfRule>
    <cfRule type="cellIs" dxfId="138" priority="86" operator="equal">
      <formula>"Failed"</formula>
    </cfRule>
    <cfRule type="cellIs" dxfId="137" priority="87" operator="equal">
      <formula>"Not Executed"</formula>
    </cfRule>
    <cfRule type="cellIs" dxfId="136" priority="88" operator="equal">
      <formula>"Out of Scope"</formula>
    </cfRule>
  </conditionalFormatting>
  <conditionalFormatting sqref="H23">
    <cfRule type="cellIs" dxfId="135" priority="81" operator="equal">
      <formula>"Passed"</formula>
    </cfRule>
    <cfRule type="cellIs" dxfId="134" priority="82" operator="equal">
      <formula>"Failed"</formula>
    </cfRule>
    <cfRule type="cellIs" dxfId="133" priority="83" operator="equal">
      <formula>"Not Executed"</formula>
    </cfRule>
    <cfRule type="cellIs" dxfId="132" priority="84" operator="equal">
      <formula>"Out of Scope"</formula>
    </cfRule>
  </conditionalFormatting>
  <conditionalFormatting sqref="H24">
    <cfRule type="cellIs" dxfId="131" priority="77" operator="equal">
      <formula>"Passed"</formula>
    </cfRule>
    <cfRule type="cellIs" dxfId="130" priority="78" operator="equal">
      <formula>"Failed"</formula>
    </cfRule>
    <cfRule type="cellIs" dxfId="129" priority="79" operator="equal">
      <formula>"Not Executed"</formula>
    </cfRule>
    <cfRule type="cellIs" dxfId="128" priority="80" operator="equal">
      <formula>"Out of Scope"</formula>
    </cfRule>
  </conditionalFormatting>
  <conditionalFormatting sqref="H25">
    <cfRule type="cellIs" dxfId="127" priority="73" operator="equal">
      <formula>"Passed"</formula>
    </cfRule>
    <cfRule type="cellIs" dxfId="126" priority="74" operator="equal">
      <formula>"Failed"</formula>
    </cfRule>
    <cfRule type="cellIs" dxfId="125" priority="75" operator="equal">
      <formula>"Not Executed"</formula>
    </cfRule>
    <cfRule type="cellIs" dxfId="124" priority="76" operator="equal">
      <formula>"Out of Scope"</formula>
    </cfRule>
  </conditionalFormatting>
  <conditionalFormatting sqref="H26">
    <cfRule type="cellIs" dxfId="123" priority="69" operator="equal">
      <formula>"Passed"</formula>
    </cfRule>
    <cfRule type="cellIs" dxfId="122" priority="70" operator="equal">
      <formula>"Failed"</formula>
    </cfRule>
    <cfRule type="cellIs" dxfId="121" priority="71" operator="equal">
      <formula>"Not Executed"</formula>
    </cfRule>
    <cfRule type="cellIs" dxfId="120" priority="72" operator="equal">
      <formula>"Out of Scope"</formula>
    </cfRule>
  </conditionalFormatting>
  <conditionalFormatting sqref="H27">
    <cfRule type="cellIs" dxfId="119" priority="65" operator="equal">
      <formula>"Passed"</formula>
    </cfRule>
    <cfRule type="cellIs" dxfId="118" priority="66" operator="equal">
      <formula>"Failed"</formula>
    </cfRule>
    <cfRule type="cellIs" dxfId="117" priority="67" operator="equal">
      <formula>"Not Executed"</formula>
    </cfRule>
    <cfRule type="cellIs" dxfId="116" priority="68" operator="equal">
      <formula>"Out of Scope"</formula>
    </cfRule>
  </conditionalFormatting>
  <conditionalFormatting sqref="H28">
    <cfRule type="cellIs" dxfId="115" priority="61" operator="equal">
      <formula>"Passed"</formula>
    </cfRule>
    <cfRule type="cellIs" dxfId="114" priority="62" operator="equal">
      <formula>"Failed"</formula>
    </cfRule>
    <cfRule type="cellIs" dxfId="113" priority="63" operator="equal">
      <formula>"Not Executed"</formula>
    </cfRule>
    <cfRule type="cellIs" dxfId="112" priority="64" operator="equal">
      <formula>"Out of Scope"</formula>
    </cfRule>
  </conditionalFormatting>
  <conditionalFormatting sqref="H29">
    <cfRule type="cellIs" dxfId="111" priority="57" operator="equal">
      <formula>"Passed"</formula>
    </cfRule>
    <cfRule type="cellIs" dxfId="110" priority="58" operator="equal">
      <formula>"Failed"</formula>
    </cfRule>
    <cfRule type="cellIs" dxfId="109" priority="59" operator="equal">
      <formula>"Not Executed"</formula>
    </cfRule>
    <cfRule type="cellIs" dxfId="108" priority="60" operator="equal">
      <formula>"Out of Scope"</formula>
    </cfRule>
  </conditionalFormatting>
  <conditionalFormatting sqref="H30">
    <cfRule type="cellIs" dxfId="107" priority="53" operator="equal">
      <formula>"Passed"</formula>
    </cfRule>
    <cfRule type="cellIs" dxfId="106" priority="54" operator="equal">
      <formula>"Failed"</formula>
    </cfRule>
    <cfRule type="cellIs" dxfId="105" priority="55" operator="equal">
      <formula>"Not Executed"</formula>
    </cfRule>
    <cfRule type="cellIs" dxfId="104" priority="56" operator="equal">
      <formula>"Out of Scope"</formula>
    </cfRule>
  </conditionalFormatting>
  <conditionalFormatting sqref="H31">
    <cfRule type="cellIs" dxfId="103" priority="49" operator="equal">
      <formula>"Passed"</formula>
    </cfRule>
    <cfRule type="cellIs" dxfId="102" priority="50" operator="equal">
      <formula>"Failed"</formula>
    </cfRule>
    <cfRule type="cellIs" dxfId="101" priority="51" operator="equal">
      <formula>"Not Executed"</formula>
    </cfRule>
    <cfRule type="cellIs" dxfId="100" priority="52" operator="equal">
      <formula>"Out of Scope"</formula>
    </cfRule>
  </conditionalFormatting>
  <conditionalFormatting sqref="H32">
    <cfRule type="cellIs" dxfId="99" priority="45" operator="equal">
      <formula>"Passed"</formula>
    </cfRule>
    <cfRule type="cellIs" dxfId="98" priority="46" operator="equal">
      <formula>"Failed"</formula>
    </cfRule>
    <cfRule type="cellIs" dxfId="97" priority="47" operator="equal">
      <formula>"Not Executed"</formula>
    </cfRule>
    <cfRule type="cellIs" dxfId="96" priority="48" operator="equal">
      <formula>"Out of Scope"</formula>
    </cfRule>
  </conditionalFormatting>
  <conditionalFormatting sqref="H33">
    <cfRule type="cellIs" dxfId="95" priority="41" operator="equal">
      <formula>"Passed"</formula>
    </cfRule>
    <cfRule type="cellIs" dxfId="94" priority="42" operator="equal">
      <formula>"Failed"</formula>
    </cfRule>
    <cfRule type="cellIs" dxfId="93" priority="43" operator="equal">
      <formula>"Not Executed"</formula>
    </cfRule>
    <cfRule type="cellIs" dxfId="92" priority="44" operator="equal">
      <formula>"Out of Scope"</formula>
    </cfRule>
  </conditionalFormatting>
  <conditionalFormatting sqref="H34">
    <cfRule type="cellIs" dxfId="91" priority="37" operator="equal">
      <formula>"Passed"</formula>
    </cfRule>
    <cfRule type="cellIs" dxfId="90" priority="38" operator="equal">
      <formula>"Failed"</formula>
    </cfRule>
    <cfRule type="cellIs" dxfId="89" priority="39" operator="equal">
      <formula>"Not Executed"</formula>
    </cfRule>
    <cfRule type="cellIs" dxfId="88" priority="40" operator="equal">
      <formula>"Out of Scope"</formula>
    </cfRule>
  </conditionalFormatting>
  <conditionalFormatting sqref="H35">
    <cfRule type="cellIs" dxfId="87" priority="33" operator="equal">
      <formula>"Passed"</formula>
    </cfRule>
    <cfRule type="cellIs" dxfId="86" priority="34" operator="equal">
      <formula>"Failed"</formula>
    </cfRule>
    <cfRule type="cellIs" dxfId="85" priority="35" operator="equal">
      <formula>"Not Executed"</formula>
    </cfRule>
    <cfRule type="cellIs" dxfId="84" priority="36" operator="equal">
      <formula>"Out of Scope"</formula>
    </cfRule>
  </conditionalFormatting>
  <conditionalFormatting sqref="H36">
    <cfRule type="cellIs" dxfId="83" priority="29" operator="equal">
      <formula>"Passed"</formula>
    </cfRule>
    <cfRule type="cellIs" dxfId="82" priority="30" operator="equal">
      <formula>"Failed"</formula>
    </cfRule>
    <cfRule type="cellIs" dxfId="81" priority="31" operator="equal">
      <formula>"Not Executed"</formula>
    </cfRule>
    <cfRule type="cellIs" dxfId="80" priority="32" operator="equal">
      <formula>"Out of Scope"</formula>
    </cfRule>
  </conditionalFormatting>
  <conditionalFormatting sqref="H37">
    <cfRule type="cellIs" dxfId="79" priority="25" operator="equal">
      <formula>"Passed"</formula>
    </cfRule>
    <cfRule type="cellIs" dxfId="78" priority="26" operator="equal">
      <formula>"Failed"</formula>
    </cfRule>
    <cfRule type="cellIs" dxfId="77" priority="27" operator="equal">
      <formula>"Not Executed"</formula>
    </cfRule>
    <cfRule type="cellIs" dxfId="76" priority="28" operator="equal">
      <formula>"Out of Scope"</formula>
    </cfRule>
  </conditionalFormatting>
  <conditionalFormatting sqref="H38">
    <cfRule type="cellIs" dxfId="75" priority="21" operator="equal">
      <formula>"Passed"</formula>
    </cfRule>
    <cfRule type="cellIs" dxfId="74" priority="22" operator="equal">
      <formula>"Failed"</formula>
    </cfRule>
    <cfRule type="cellIs" dxfId="73" priority="23" operator="equal">
      <formula>"Not Executed"</formula>
    </cfRule>
    <cfRule type="cellIs" dxfId="72" priority="24" operator="equal">
      <formula>"Out of Scope"</formula>
    </cfRule>
  </conditionalFormatting>
  <conditionalFormatting sqref="H39">
    <cfRule type="cellIs" dxfId="71" priority="17" operator="equal">
      <formula>"Passed"</formula>
    </cfRule>
    <cfRule type="cellIs" dxfId="70" priority="18" operator="equal">
      <formula>"Failed"</formula>
    </cfRule>
    <cfRule type="cellIs" dxfId="69" priority="19" operator="equal">
      <formula>"Not Executed"</formula>
    </cfRule>
    <cfRule type="cellIs" dxfId="68" priority="20" operator="equal">
      <formula>"Out of Scope"</formula>
    </cfRule>
  </conditionalFormatting>
  <conditionalFormatting sqref="H40">
    <cfRule type="cellIs" dxfId="67" priority="13" operator="equal">
      <formula>"Passed"</formula>
    </cfRule>
    <cfRule type="cellIs" dxfId="66" priority="14" operator="equal">
      <formula>"Failed"</formula>
    </cfRule>
    <cfRule type="cellIs" dxfId="65" priority="15" operator="equal">
      <formula>"Not Executed"</formula>
    </cfRule>
    <cfRule type="cellIs" dxfId="64" priority="16" operator="equal">
      <formula>"Out of Scope"</formula>
    </cfRule>
  </conditionalFormatting>
  <conditionalFormatting sqref="H41">
    <cfRule type="cellIs" dxfId="63" priority="9" operator="equal">
      <formula>"Passed"</formula>
    </cfRule>
    <cfRule type="cellIs" dxfId="62" priority="10" operator="equal">
      <formula>"Failed"</formula>
    </cfRule>
    <cfRule type="cellIs" dxfId="61" priority="11" operator="equal">
      <formula>"Not Executed"</formula>
    </cfRule>
    <cfRule type="cellIs" dxfId="60" priority="12" operator="equal">
      <formula>"Out of Scope"</formula>
    </cfRule>
  </conditionalFormatting>
  <conditionalFormatting sqref="H42">
    <cfRule type="cellIs" dxfId="59" priority="5" operator="equal">
      <formula>"Passed"</formula>
    </cfRule>
    <cfRule type="cellIs" dxfId="58" priority="6" operator="equal">
      <formula>"Failed"</formula>
    </cfRule>
    <cfRule type="cellIs" dxfId="57" priority="7" operator="equal">
      <formula>"Not Executed"</formula>
    </cfRule>
    <cfRule type="cellIs" dxfId="56" priority="8" operator="equal">
      <formula>"Out of Scope"</formula>
    </cfRule>
  </conditionalFormatting>
  <conditionalFormatting sqref="H43">
    <cfRule type="cellIs" dxfId="55" priority="1" operator="equal">
      <formula>"Passed"</formula>
    </cfRule>
    <cfRule type="cellIs" dxfId="54" priority="2" operator="equal">
      <formula>"Failed"</formula>
    </cfRule>
    <cfRule type="cellIs" dxfId="53" priority="3" operator="equal">
      <formula>"Not Executed"</formula>
    </cfRule>
    <cfRule type="cellIs" dxfId="52" priority="4" operator="equal">
      <formula>"Out of Scope"</formula>
    </cfRule>
  </conditionalFormatting>
  <dataValidations count="1">
    <dataValidation type="list" allowBlank="1" sqref="H10:H43">
      <formula1>"Passed,Failed,Not Executed,Out of Scope"</formula1>
    </dataValidation>
  </dataValidations>
  <hyperlinks>
    <hyperlink ref="B4" r:id="rId1"/>
    <hyperlink ref="B5" r:id="rId2"/>
    <hyperlink ref="E10" r:id="rId3"/>
    <hyperlink ref="E11" r:id="rId4"/>
    <hyperlink ref="E12" r:id="rId5"/>
    <hyperlink ref="E13" r:id="rId6"/>
    <hyperlink ref="I13" r:id="rId7"/>
    <hyperlink ref="I16" r:id="rId8"/>
    <hyperlink ref="I17" r:id="rId9"/>
    <hyperlink ref="I18" r:id="rId10"/>
    <hyperlink ref="I19" r:id="rId11"/>
    <hyperlink ref="I21" r:id="rId12"/>
    <hyperlink ref="I22" r:id="rId13"/>
    <hyperlink ref="I24" r:id="rId14"/>
    <hyperlink ref="I25" r:id="rId15"/>
    <hyperlink ref="I26" r:id="rId16"/>
    <hyperlink ref="I30" r:id="rId17"/>
    <hyperlink ref="I34" r:id="rId18"/>
    <hyperlink ref="I35" r:id="rId19"/>
    <hyperlink ref="I43" r:id="rId20"/>
  </hyperlinks>
  <pageMargins left="0.75" right="0.75" top="1" bottom="1" header="0.5" footer="0.5"/>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B1" sqref="B1"/>
    </sheetView>
  </sheetViews>
  <sheetFormatPr defaultColWidth="9.140625" defaultRowHeight="15"/>
  <cols>
    <col min="1" max="1" width="15.42578125" customWidth="1"/>
    <col min="2" max="2" width="34" customWidth="1"/>
    <col min="3" max="3" width="27.85546875" customWidth="1"/>
    <col min="4" max="4" width="35.5703125" customWidth="1"/>
    <col min="5" max="5" width="34.42578125" customWidth="1"/>
    <col min="6" max="6" width="17.85546875" customWidth="1"/>
    <col min="7" max="7" width="24.7109375" customWidth="1"/>
    <col min="8" max="8" width="15.85546875" customWidth="1"/>
    <col min="9" max="9" width="24.5703125" customWidth="1"/>
    <col min="10" max="10" width="22.28515625" customWidth="1"/>
  </cols>
  <sheetData>
    <row r="1" spans="1:10" ht="21.75" thickBot="1">
      <c r="A1" s="15" t="s">
        <v>0</v>
      </c>
      <c r="B1" s="214" t="s">
        <v>127</v>
      </c>
      <c r="C1" s="16" t="s">
        <v>1</v>
      </c>
      <c r="D1" s="87">
        <v>44850</v>
      </c>
      <c r="E1" s="125" t="s">
        <v>2</v>
      </c>
      <c r="F1" s="125"/>
      <c r="H1" s="136" t="s">
        <v>3</v>
      </c>
      <c r="I1" s="136"/>
      <c r="J1" s="136"/>
    </row>
    <row r="2" spans="1:10">
      <c r="A2" s="17" t="s">
        <v>4</v>
      </c>
      <c r="B2" s="18" t="s">
        <v>128</v>
      </c>
      <c r="C2" s="16" t="s">
        <v>5</v>
      </c>
      <c r="D2" s="87">
        <v>44851</v>
      </c>
      <c r="E2" s="19" t="s">
        <v>6</v>
      </c>
      <c r="F2" s="20">
        <f>COUNTIF(H8:H202,"Passed")</f>
        <v>10</v>
      </c>
      <c r="H2" s="129"/>
      <c r="I2" s="129"/>
      <c r="J2" s="129"/>
    </row>
    <row r="3" spans="1:10">
      <c r="A3" s="17" t="s">
        <v>7</v>
      </c>
      <c r="B3" s="18" t="s">
        <v>133</v>
      </c>
      <c r="C3" s="16" t="s">
        <v>8</v>
      </c>
      <c r="D3" s="80" t="s">
        <v>41</v>
      </c>
      <c r="E3" s="21" t="s">
        <v>9</v>
      </c>
      <c r="F3" s="22">
        <f>COUNTIF(H8:H202,"Failed")</f>
        <v>3</v>
      </c>
      <c r="H3" s="129"/>
      <c r="I3" s="129"/>
      <c r="J3" s="129"/>
    </row>
    <row r="4" spans="1:10">
      <c r="A4" s="23" t="s">
        <v>10</v>
      </c>
      <c r="B4" s="84" t="s">
        <v>130</v>
      </c>
      <c r="C4" s="24" t="s">
        <v>11</v>
      </c>
      <c r="D4" s="80" t="s">
        <v>41</v>
      </c>
      <c r="E4" s="25" t="s">
        <v>12</v>
      </c>
      <c r="F4" s="22">
        <f>COUNTIF(H8:H202,"Not Executed")</f>
        <v>0</v>
      </c>
      <c r="H4" s="129"/>
      <c r="I4" s="129"/>
      <c r="J4" s="129"/>
    </row>
    <row r="5" spans="1:10" ht="15.75" thickBot="1">
      <c r="A5" s="26" t="s">
        <v>13</v>
      </c>
      <c r="B5" s="85" t="s">
        <v>131</v>
      </c>
      <c r="C5" s="16" t="s">
        <v>14</v>
      </c>
      <c r="D5" s="81">
        <f>COUNTA(C10:C202)+2</f>
        <v>13</v>
      </c>
      <c r="E5" s="27" t="s">
        <v>15</v>
      </c>
      <c r="F5" s="28">
        <f>COUNTIF(H8:H202,"Out Of Scope")</f>
        <v>0</v>
      </c>
      <c r="H5" s="129"/>
      <c r="I5" s="129"/>
      <c r="J5" s="129"/>
    </row>
    <row r="6" spans="1:10" ht="15.75" thickBot="1">
      <c r="E6" s="29" t="s">
        <v>16</v>
      </c>
      <c r="F6" s="30">
        <f>SUM(F2:F3)</f>
        <v>13</v>
      </c>
      <c r="H6" s="129"/>
      <c r="I6" s="129"/>
      <c r="J6" s="129"/>
    </row>
    <row r="9" spans="1:10" s="14" customFormat="1">
      <c r="A9" s="31" t="s">
        <v>17</v>
      </c>
      <c r="B9" s="31" t="s">
        <v>18</v>
      </c>
      <c r="C9" s="31" t="s">
        <v>19</v>
      </c>
      <c r="D9" s="31" t="s">
        <v>20</v>
      </c>
      <c r="E9" s="31" t="s">
        <v>21</v>
      </c>
      <c r="F9" s="31" t="s">
        <v>22</v>
      </c>
      <c r="G9" s="31" t="s">
        <v>23</v>
      </c>
      <c r="H9" s="32" t="s">
        <v>24</v>
      </c>
      <c r="I9" s="31" t="s">
        <v>25</v>
      </c>
      <c r="J9" s="31" t="s">
        <v>26</v>
      </c>
    </row>
    <row r="10" spans="1:10" ht="45">
      <c r="A10" s="135" t="s">
        <v>133</v>
      </c>
      <c r="B10" s="110" t="s">
        <v>314</v>
      </c>
      <c r="C10" s="194" t="s">
        <v>310</v>
      </c>
      <c r="D10" s="104" t="s">
        <v>311</v>
      </c>
      <c r="E10" s="124" t="s">
        <v>131</v>
      </c>
      <c r="F10" s="109" t="s">
        <v>312</v>
      </c>
      <c r="G10" s="110" t="s">
        <v>313</v>
      </c>
      <c r="H10" s="122" t="s">
        <v>28</v>
      </c>
    </row>
    <row r="11" spans="1:10" ht="60">
      <c r="A11" s="129"/>
      <c r="B11" s="110" t="s">
        <v>315</v>
      </c>
      <c r="C11" s="194" t="s">
        <v>316</v>
      </c>
      <c r="D11" s="109" t="s">
        <v>318</v>
      </c>
      <c r="E11" s="124" t="s">
        <v>131</v>
      </c>
      <c r="F11" s="109" t="s">
        <v>319</v>
      </c>
      <c r="G11" s="111" t="s">
        <v>320</v>
      </c>
      <c r="H11" s="123" t="s">
        <v>29</v>
      </c>
      <c r="I11" s="191" t="s">
        <v>372</v>
      </c>
    </row>
    <row r="12" spans="1:10">
      <c r="A12" s="129"/>
      <c r="B12" s="137" t="s">
        <v>327</v>
      </c>
      <c r="C12" s="213" t="s">
        <v>321</v>
      </c>
      <c r="D12" s="130" t="s">
        <v>322</v>
      </c>
      <c r="E12" s="130" t="s">
        <v>323</v>
      </c>
      <c r="F12" s="194" t="s">
        <v>324</v>
      </c>
      <c r="G12" s="140" t="s">
        <v>325</v>
      </c>
      <c r="H12" s="141" t="s">
        <v>28</v>
      </c>
      <c r="I12" s="139"/>
    </row>
    <row r="13" spans="1:10" ht="65.25" customHeight="1">
      <c r="A13" s="129"/>
      <c r="B13" s="137"/>
      <c r="C13" s="130"/>
      <c r="D13" s="130"/>
      <c r="E13" s="130"/>
      <c r="F13" s="194" t="s">
        <v>326</v>
      </c>
      <c r="G13" s="140"/>
      <c r="H13" s="142"/>
      <c r="I13" s="139"/>
    </row>
    <row r="14" spans="1:10" ht="23.25" customHeight="1">
      <c r="A14" s="129"/>
      <c r="B14" s="137" t="s">
        <v>328</v>
      </c>
      <c r="C14" s="213" t="s">
        <v>329</v>
      </c>
      <c r="D14" s="130" t="s">
        <v>334</v>
      </c>
      <c r="E14" s="130" t="s">
        <v>331</v>
      </c>
      <c r="F14" s="194" t="s">
        <v>388</v>
      </c>
      <c r="G14" s="140" t="s">
        <v>325</v>
      </c>
      <c r="H14" s="141" t="s">
        <v>28</v>
      </c>
      <c r="I14" s="139"/>
    </row>
    <row r="15" spans="1:10" ht="71.25" customHeight="1">
      <c r="A15" s="129"/>
      <c r="B15" s="137"/>
      <c r="C15" s="130"/>
      <c r="D15" s="130"/>
      <c r="E15" s="130"/>
      <c r="F15" s="194" t="s">
        <v>332</v>
      </c>
      <c r="G15" s="140"/>
      <c r="H15" s="142"/>
      <c r="I15" s="139"/>
    </row>
    <row r="16" spans="1:10">
      <c r="A16" s="129"/>
      <c r="B16" s="137" t="s">
        <v>333</v>
      </c>
      <c r="C16" s="213" t="s">
        <v>343</v>
      </c>
      <c r="D16" s="130" t="s">
        <v>335</v>
      </c>
      <c r="E16" s="130" t="s">
        <v>336</v>
      </c>
      <c r="F16" s="194" t="s">
        <v>330</v>
      </c>
      <c r="G16" s="137" t="s">
        <v>325</v>
      </c>
      <c r="H16" s="132" t="s">
        <v>28</v>
      </c>
      <c r="I16" s="134"/>
    </row>
    <row r="17" spans="1:9" ht="114" customHeight="1">
      <c r="A17" s="129"/>
      <c r="B17" s="137"/>
      <c r="C17" s="131"/>
      <c r="D17" s="130"/>
      <c r="E17" s="130"/>
      <c r="F17" s="194" t="s">
        <v>332</v>
      </c>
      <c r="G17" s="138"/>
      <c r="H17" s="133"/>
      <c r="I17" s="134"/>
    </row>
    <row r="18" spans="1:9">
      <c r="A18" s="129"/>
      <c r="B18" s="137" t="s">
        <v>338</v>
      </c>
      <c r="C18" s="213" t="s">
        <v>342</v>
      </c>
      <c r="D18" s="130" t="s">
        <v>339</v>
      </c>
      <c r="E18" s="130" t="s">
        <v>340</v>
      </c>
      <c r="F18" s="194" t="s">
        <v>341</v>
      </c>
      <c r="G18" s="137" t="s">
        <v>325</v>
      </c>
      <c r="H18" s="132" t="s">
        <v>28</v>
      </c>
      <c r="I18" s="134"/>
    </row>
    <row r="19" spans="1:9" ht="101.25" customHeight="1">
      <c r="A19" s="129"/>
      <c r="B19" s="137"/>
      <c r="C19" s="131"/>
      <c r="D19" s="130"/>
      <c r="E19" s="130"/>
      <c r="F19" s="194" t="s">
        <v>347</v>
      </c>
      <c r="G19" s="138"/>
      <c r="H19" s="133"/>
      <c r="I19" s="134"/>
    </row>
    <row r="20" spans="1:9">
      <c r="A20" s="129"/>
      <c r="B20" s="137" t="s">
        <v>353</v>
      </c>
      <c r="C20" s="213" t="s">
        <v>345</v>
      </c>
      <c r="D20" s="130" t="s">
        <v>344</v>
      </c>
      <c r="E20" s="130" t="s">
        <v>346</v>
      </c>
      <c r="F20" s="194" t="s">
        <v>341</v>
      </c>
      <c r="G20" s="137" t="s">
        <v>325</v>
      </c>
      <c r="H20" s="132" t="s">
        <v>28</v>
      </c>
      <c r="I20" s="134"/>
    </row>
    <row r="21" spans="1:9" ht="93" customHeight="1">
      <c r="A21" s="129"/>
      <c r="B21" s="137"/>
      <c r="C21" s="131"/>
      <c r="D21" s="130"/>
      <c r="E21" s="130"/>
      <c r="F21" s="194" t="s">
        <v>347</v>
      </c>
      <c r="G21" s="138"/>
      <c r="H21" s="133"/>
      <c r="I21" s="134"/>
    </row>
    <row r="22" spans="1:9">
      <c r="A22" s="129"/>
      <c r="B22" s="137" t="s">
        <v>354</v>
      </c>
      <c r="C22" s="213" t="s">
        <v>348</v>
      </c>
      <c r="D22" s="130" t="s">
        <v>349</v>
      </c>
      <c r="E22" s="130" t="s">
        <v>350</v>
      </c>
      <c r="F22" s="194" t="s">
        <v>341</v>
      </c>
      <c r="G22" s="110" t="s">
        <v>325</v>
      </c>
      <c r="H22" s="113" t="s">
        <v>28</v>
      </c>
    </row>
    <row r="23" spans="1:9" ht="75" customHeight="1">
      <c r="A23" s="129"/>
      <c r="B23" s="137"/>
      <c r="C23" s="131"/>
      <c r="D23" s="130"/>
      <c r="E23" s="130"/>
      <c r="F23" s="194" t="s">
        <v>351</v>
      </c>
      <c r="G23" s="108" t="s">
        <v>352</v>
      </c>
      <c r="H23" s="113" t="s">
        <v>29</v>
      </c>
      <c r="I23" s="191" t="s">
        <v>372</v>
      </c>
    </row>
    <row r="24" spans="1:9">
      <c r="A24" s="129"/>
      <c r="B24" s="137" t="s">
        <v>355</v>
      </c>
      <c r="C24" s="213" t="s">
        <v>356</v>
      </c>
      <c r="D24" s="130" t="s">
        <v>357</v>
      </c>
      <c r="E24" s="130" t="s">
        <v>358</v>
      </c>
      <c r="F24" s="109" t="s">
        <v>341</v>
      </c>
      <c r="G24" s="110" t="s">
        <v>325</v>
      </c>
      <c r="H24" s="113" t="s">
        <v>28</v>
      </c>
    </row>
    <row r="25" spans="1:9" ht="76.5" customHeight="1">
      <c r="A25" s="129"/>
      <c r="B25" s="137"/>
      <c r="C25" s="131"/>
      <c r="D25" s="130"/>
      <c r="E25" s="130"/>
      <c r="F25" s="109" t="s">
        <v>360</v>
      </c>
      <c r="G25" s="108" t="s">
        <v>359</v>
      </c>
      <c r="H25" s="113" t="s">
        <v>29</v>
      </c>
      <c r="I25" s="191" t="s">
        <v>372</v>
      </c>
    </row>
    <row r="26" spans="1:9">
      <c r="A26" s="129"/>
      <c r="B26" s="193" t="s">
        <v>373</v>
      </c>
      <c r="C26" s="213" t="s">
        <v>361</v>
      </c>
      <c r="D26" s="130" t="s">
        <v>362</v>
      </c>
      <c r="E26" s="130" t="s">
        <v>363</v>
      </c>
      <c r="F26" s="194" t="s">
        <v>341</v>
      </c>
      <c r="G26" s="110" t="s">
        <v>325</v>
      </c>
      <c r="H26" s="132" t="s">
        <v>28</v>
      </c>
      <c r="I26" s="134"/>
    </row>
    <row r="27" spans="1:9" ht="75.75" customHeight="1">
      <c r="A27" s="129"/>
      <c r="B27" s="137"/>
      <c r="C27" s="131"/>
      <c r="D27" s="130"/>
      <c r="E27" s="130"/>
      <c r="F27" s="194" t="s">
        <v>364</v>
      </c>
      <c r="G27" s="194" t="s">
        <v>365</v>
      </c>
      <c r="H27" s="133"/>
      <c r="I27" s="134"/>
    </row>
    <row r="28" spans="1:9">
      <c r="A28" s="129"/>
      <c r="B28" s="193" t="s">
        <v>374</v>
      </c>
      <c r="C28" s="213" t="s">
        <v>366</v>
      </c>
      <c r="D28" s="130" t="s">
        <v>367</v>
      </c>
      <c r="E28" s="129"/>
      <c r="F28" s="130" t="s">
        <v>368</v>
      </c>
      <c r="G28" s="130" t="s">
        <v>221</v>
      </c>
      <c r="H28" s="132" t="s">
        <v>28</v>
      </c>
      <c r="I28" s="134"/>
    </row>
    <row r="29" spans="1:9" ht="85.5" customHeight="1">
      <c r="A29" s="129"/>
      <c r="B29" s="137"/>
      <c r="C29" s="131"/>
      <c r="D29" s="130"/>
      <c r="E29" s="129"/>
      <c r="F29" s="131"/>
      <c r="G29" s="131"/>
      <c r="H29" s="133"/>
      <c r="I29" s="134"/>
    </row>
  </sheetData>
  <mergeCells count="61">
    <mergeCell ref="B12:B13"/>
    <mergeCell ref="C12:C13"/>
    <mergeCell ref="D12:D13"/>
    <mergeCell ref="E12:E13"/>
    <mergeCell ref="B18:B19"/>
    <mergeCell ref="C18:C19"/>
    <mergeCell ref="D18:D19"/>
    <mergeCell ref="E18:E19"/>
    <mergeCell ref="E14:E15"/>
    <mergeCell ref="G12:G13"/>
    <mergeCell ref="H12:H13"/>
    <mergeCell ref="I12:I13"/>
    <mergeCell ref="E1:F1"/>
    <mergeCell ref="B20:B21"/>
    <mergeCell ref="C20:C21"/>
    <mergeCell ref="D20:D21"/>
    <mergeCell ref="I14:I15"/>
    <mergeCell ref="G14:G15"/>
    <mergeCell ref="G16:G17"/>
    <mergeCell ref="H16:H17"/>
    <mergeCell ref="I16:I17"/>
    <mergeCell ref="B16:B17"/>
    <mergeCell ref="C16:C17"/>
    <mergeCell ref="D16:D17"/>
    <mergeCell ref="E16:E17"/>
    <mergeCell ref="H14:H15"/>
    <mergeCell ref="B14:B15"/>
    <mergeCell ref="C14:C15"/>
    <mergeCell ref="D14:D15"/>
    <mergeCell ref="H1:J1"/>
    <mergeCell ref="B28:B29"/>
    <mergeCell ref="C28:C29"/>
    <mergeCell ref="D28:D29"/>
    <mergeCell ref="E28:E29"/>
    <mergeCell ref="F28:F29"/>
    <mergeCell ref="B26:B27"/>
    <mergeCell ref="E26:E27"/>
    <mergeCell ref="H26:H27"/>
    <mergeCell ref="I26:I27"/>
    <mergeCell ref="C24:C25"/>
    <mergeCell ref="D24:D25"/>
    <mergeCell ref="E24:E25"/>
    <mergeCell ref="B24:B25"/>
    <mergeCell ref="C26:C27"/>
    <mergeCell ref="D26:D27"/>
    <mergeCell ref="G28:G29"/>
    <mergeCell ref="H28:H29"/>
    <mergeCell ref="I28:I29"/>
    <mergeCell ref="A10:A29"/>
    <mergeCell ref="H2:J6"/>
    <mergeCell ref="C22:C23"/>
    <mergeCell ref="B22:B23"/>
    <mergeCell ref="D22:D23"/>
    <mergeCell ref="E22:E23"/>
    <mergeCell ref="E20:E21"/>
    <mergeCell ref="G20:G21"/>
    <mergeCell ref="H20:H21"/>
    <mergeCell ref="I20:I21"/>
    <mergeCell ref="G18:G19"/>
    <mergeCell ref="H18:H19"/>
    <mergeCell ref="I18:I19"/>
  </mergeCells>
  <conditionalFormatting sqref="H10">
    <cfRule type="cellIs" dxfId="51" priority="65" operator="equal">
      <formula>"Passed"</formula>
    </cfRule>
    <cfRule type="cellIs" dxfId="50" priority="66" operator="equal">
      <formula>"Failed"</formula>
    </cfRule>
    <cfRule type="cellIs" dxfId="49" priority="67" operator="equal">
      <formula>"Not Executed"</formula>
    </cfRule>
    <cfRule type="cellIs" dxfId="48" priority="68" operator="equal">
      <formula>"Out of Scope"</formula>
    </cfRule>
  </conditionalFormatting>
  <conditionalFormatting sqref="H11">
    <cfRule type="cellIs" dxfId="47" priority="61" operator="equal">
      <formula>"Passed"</formula>
    </cfRule>
    <cfRule type="cellIs" dxfId="46" priority="62" operator="equal">
      <formula>"Failed"</formula>
    </cfRule>
    <cfRule type="cellIs" dxfId="45" priority="63" operator="equal">
      <formula>"Not Executed"</formula>
    </cfRule>
    <cfRule type="cellIs" dxfId="44" priority="64" operator="equal">
      <formula>"Out of Scope"</formula>
    </cfRule>
  </conditionalFormatting>
  <conditionalFormatting sqref="H12">
    <cfRule type="cellIs" dxfId="43" priority="57" operator="equal">
      <formula>"Passed"</formula>
    </cfRule>
    <cfRule type="cellIs" dxfId="42" priority="58" operator="equal">
      <formula>"Failed"</formula>
    </cfRule>
    <cfRule type="cellIs" dxfId="41" priority="59" operator="equal">
      <formula>"Not Executed"</formula>
    </cfRule>
    <cfRule type="cellIs" dxfId="40" priority="60" operator="equal">
      <formula>"Out of Scope"</formula>
    </cfRule>
  </conditionalFormatting>
  <conditionalFormatting sqref="H14">
    <cfRule type="cellIs" dxfId="39" priority="53" operator="equal">
      <formula>"Passed"</formula>
    </cfRule>
    <cfRule type="cellIs" dxfId="38" priority="54" operator="equal">
      <formula>"Failed"</formula>
    </cfRule>
    <cfRule type="cellIs" dxfId="37" priority="55" operator="equal">
      <formula>"Not Executed"</formula>
    </cfRule>
    <cfRule type="cellIs" dxfId="36" priority="56" operator="equal">
      <formula>"Out of Scope"</formula>
    </cfRule>
  </conditionalFormatting>
  <conditionalFormatting sqref="H16">
    <cfRule type="cellIs" dxfId="35" priority="49" operator="equal">
      <formula>"Passed"</formula>
    </cfRule>
    <cfRule type="cellIs" dxfId="34" priority="50" operator="equal">
      <formula>"Failed"</formula>
    </cfRule>
    <cfRule type="cellIs" dxfId="33" priority="51" operator="equal">
      <formula>"Not Executed"</formula>
    </cfRule>
    <cfRule type="cellIs" dxfId="32" priority="52" operator="equal">
      <formula>"Out of Scope"</formula>
    </cfRule>
  </conditionalFormatting>
  <conditionalFormatting sqref="H26">
    <cfRule type="cellIs" dxfId="31" priority="9" operator="equal">
      <formula>"Passed"</formula>
    </cfRule>
    <cfRule type="cellIs" dxfId="30" priority="10" operator="equal">
      <formula>"Failed"</formula>
    </cfRule>
    <cfRule type="cellIs" dxfId="29" priority="11" operator="equal">
      <formula>"Not Executed"</formula>
    </cfRule>
    <cfRule type="cellIs" dxfId="28" priority="12" operator="equal">
      <formula>"Out of Scope"</formula>
    </cfRule>
  </conditionalFormatting>
  <conditionalFormatting sqref="H28">
    <cfRule type="cellIs" dxfId="27" priority="1" operator="equal">
      <formula>"Passed"</formula>
    </cfRule>
    <cfRule type="cellIs" dxfId="26" priority="2" operator="equal">
      <formula>"Failed"</formula>
    </cfRule>
    <cfRule type="cellIs" dxfId="25" priority="3" operator="equal">
      <formula>"Not Executed"</formula>
    </cfRule>
    <cfRule type="cellIs" dxfId="24" priority="4" operator="equal">
      <formula>"Out of Scope"</formula>
    </cfRule>
  </conditionalFormatting>
  <conditionalFormatting sqref="H18">
    <cfRule type="cellIs" dxfId="23" priority="33" operator="equal">
      <formula>"Passed"</formula>
    </cfRule>
    <cfRule type="cellIs" dxfId="22" priority="34" operator="equal">
      <formula>"Failed"</formula>
    </cfRule>
    <cfRule type="cellIs" dxfId="21" priority="35" operator="equal">
      <formula>"Not Executed"</formula>
    </cfRule>
    <cfRule type="cellIs" dxfId="20" priority="36" operator="equal">
      <formula>"Out of Scope"</formula>
    </cfRule>
  </conditionalFormatting>
  <conditionalFormatting sqref="H20">
    <cfRule type="cellIs" dxfId="19" priority="29" operator="equal">
      <formula>"Passed"</formula>
    </cfRule>
    <cfRule type="cellIs" dxfId="18" priority="30" operator="equal">
      <formula>"Failed"</formula>
    </cfRule>
    <cfRule type="cellIs" dxfId="17" priority="31" operator="equal">
      <formula>"Not Executed"</formula>
    </cfRule>
    <cfRule type="cellIs" dxfId="16" priority="32" operator="equal">
      <formula>"Out of Scope"</formula>
    </cfRule>
  </conditionalFormatting>
  <conditionalFormatting sqref="H22">
    <cfRule type="cellIs" dxfId="15" priority="25" operator="equal">
      <formula>"Passed"</formula>
    </cfRule>
    <cfRule type="cellIs" dxfId="14" priority="26" operator="equal">
      <formula>"Failed"</formula>
    </cfRule>
    <cfRule type="cellIs" dxfId="13" priority="27" operator="equal">
      <formula>"Not Executed"</formula>
    </cfRule>
    <cfRule type="cellIs" dxfId="12" priority="28" operator="equal">
      <formula>"Out of Scope"</formula>
    </cfRule>
  </conditionalFormatting>
  <conditionalFormatting sqref="H23">
    <cfRule type="cellIs" dxfId="11" priority="21" operator="equal">
      <formula>"Passed"</formula>
    </cfRule>
    <cfRule type="cellIs" dxfId="10" priority="22" operator="equal">
      <formula>"Failed"</formula>
    </cfRule>
    <cfRule type="cellIs" dxfId="9" priority="23" operator="equal">
      <formula>"Not Executed"</formula>
    </cfRule>
    <cfRule type="cellIs" dxfId="8" priority="24" operator="equal">
      <formula>"Out of Scope"</formula>
    </cfRule>
  </conditionalFormatting>
  <conditionalFormatting sqref="H24">
    <cfRule type="cellIs" dxfId="7" priority="17" operator="equal">
      <formula>"Passed"</formula>
    </cfRule>
    <cfRule type="cellIs" dxfId="6" priority="18" operator="equal">
      <formula>"Failed"</formula>
    </cfRule>
    <cfRule type="cellIs" dxfId="5" priority="19" operator="equal">
      <formula>"Not Executed"</formula>
    </cfRule>
    <cfRule type="cellIs" dxfId="4" priority="20" operator="equal">
      <formula>"Out of Scope"</formula>
    </cfRule>
  </conditionalFormatting>
  <conditionalFormatting sqref="H25">
    <cfRule type="cellIs" dxfId="3" priority="13" operator="equal">
      <formula>"Passed"</formula>
    </cfRule>
    <cfRule type="cellIs" dxfId="2" priority="14" operator="equal">
      <formula>"Failed"</formula>
    </cfRule>
    <cfRule type="cellIs" dxfId="1" priority="15" operator="equal">
      <formula>"Not Executed"</formula>
    </cfRule>
    <cfRule type="cellIs" dxfId="0" priority="16" operator="equal">
      <formula>"Out of Scope"</formula>
    </cfRule>
  </conditionalFormatting>
  <dataValidations count="1">
    <dataValidation type="list" allowBlank="1" sqref="H10:H12 H14 H16 H18 H20 H22:H26 H28">
      <formula1>"Passed,Failed,Not Executed,Out of Scope"</formula1>
    </dataValidation>
  </dataValidations>
  <hyperlinks>
    <hyperlink ref="B4" r:id="rId1"/>
    <hyperlink ref="B5" r:id="rId2"/>
    <hyperlink ref="E10" r:id="rId3"/>
    <hyperlink ref="E11" r:id="rId4"/>
    <hyperlink ref="I11" r:id="rId5"/>
    <hyperlink ref="I23" r:id="rId6"/>
    <hyperlink ref="I25"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57"/>
  <sheetViews>
    <sheetView topLeftCell="A10" workbookViewId="0">
      <selection activeCell="C5" sqref="C5:H5"/>
    </sheetView>
  </sheetViews>
  <sheetFormatPr defaultColWidth="9.140625" defaultRowHeight="15"/>
  <cols>
    <col min="2" max="2" width="17.7109375" customWidth="1"/>
    <col min="3" max="3" width="13" customWidth="1"/>
    <col min="5" max="5" width="15.42578125" customWidth="1"/>
    <col min="6" max="6" width="18.5703125" customWidth="1"/>
    <col min="7" max="7" width="18" customWidth="1"/>
    <col min="8" max="8" width="26.7109375" customWidth="1"/>
    <col min="11" max="11" width="10.140625" customWidth="1"/>
    <col min="12" max="12" width="12.28515625" customWidth="1"/>
    <col min="14" max="14" width="24.5703125" customWidth="1"/>
  </cols>
  <sheetData>
    <row r="4" spans="2:14" ht="35.25" thickBot="1">
      <c r="B4" s="179" t="s">
        <v>32</v>
      </c>
      <c r="C4" s="180"/>
      <c r="D4" s="180"/>
      <c r="E4" s="180"/>
      <c r="F4" s="180"/>
      <c r="G4" s="180"/>
      <c r="H4" s="181"/>
    </row>
    <row r="5" spans="2:14" ht="30">
      <c r="B5" s="100" t="s">
        <v>33</v>
      </c>
      <c r="C5" s="182" t="s">
        <v>389</v>
      </c>
      <c r="D5" s="183"/>
      <c r="E5" s="183"/>
      <c r="F5" s="183"/>
      <c r="G5" s="183"/>
      <c r="H5" s="183"/>
      <c r="K5" s="82" t="s">
        <v>34</v>
      </c>
      <c r="L5" s="83" t="s">
        <v>24</v>
      </c>
      <c r="N5" s="46" t="s">
        <v>99</v>
      </c>
    </row>
    <row r="6" spans="2:14" ht="15.75" thickBot="1">
      <c r="B6" s="1" t="s">
        <v>35</v>
      </c>
      <c r="C6" s="184" t="s">
        <v>370</v>
      </c>
      <c r="D6" s="170"/>
      <c r="E6" s="170"/>
      <c r="F6" s="170"/>
      <c r="G6" s="170"/>
      <c r="H6" s="170"/>
      <c r="K6" s="7">
        <f>C16</f>
        <v>30</v>
      </c>
      <c r="L6" s="8" t="s">
        <v>36</v>
      </c>
      <c r="N6" s="47">
        <f>COUNTA(B14:B15)</f>
        <v>2</v>
      </c>
    </row>
    <row r="7" spans="2:14">
      <c r="B7" s="2" t="s">
        <v>37</v>
      </c>
      <c r="C7" s="171" t="s">
        <v>38</v>
      </c>
      <c r="D7" s="170"/>
      <c r="E7" s="170"/>
      <c r="F7" s="170"/>
      <c r="G7" s="170"/>
      <c r="H7" s="170"/>
      <c r="K7" s="9">
        <f>D16</f>
        <v>17</v>
      </c>
      <c r="L7" s="8" t="s">
        <v>39</v>
      </c>
    </row>
    <row r="8" spans="2:14">
      <c r="B8" s="2" t="s">
        <v>40</v>
      </c>
      <c r="C8" s="169" t="s">
        <v>41</v>
      </c>
      <c r="D8" s="170"/>
      <c r="E8" s="170"/>
      <c r="F8" s="170"/>
      <c r="G8" s="170"/>
      <c r="H8" s="170"/>
      <c r="K8" s="10">
        <f>E16</f>
        <v>0</v>
      </c>
      <c r="L8" s="8" t="s">
        <v>30</v>
      </c>
    </row>
    <row r="9" spans="2:14">
      <c r="B9" s="2" t="s">
        <v>42</v>
      </c>
      <c r="C9" s="169" t="s">
        <v>41</v>
      </c>
      <c r="D9" s="170"/>
      <c r="E9" s="170"/>
      <c r="F9" s="170"/>
      <c r="G9" s="170"/>
      <c r="H9" s="170"/>
      <c r="K9" s="11">
        <f>F16</f>
        <v>0</v>
      </c>
      <c r="L9" s="8" t="s">
        <v>31</v>
      </c>
    </row>
    <row r="10" spans="2:14">
      <c r="B10" s="2" t="s">
        <v>43</v>
      </c>
      <c r="C10" s="171" t="s">
        <v>41</v>
      </c>
      <c r="D10" s="170"/>
      <c r="E10" s="170"/>
      <c r="F10" s="170"/>
      <c r="G10" s="170"/>
      <c r="H10" s="170"/>
      <c r="K10" s="12">
        <f>SUM(K6:K7)</f>
        <v>47</v>
      </c>
      <c r="L10" s="13" t="s">
        <v>44</v>
      </c>
    </row>
    <row r="11" spans="2:14">
      <c r="B11" s="175" t="s">
        <v>45</v>
      </c>
      <c r="C11" s="176"/>
      <c r="D11" s="176"/>
      <c r="E11" s="176"/>
      <c r="F11" s="176"/>
      <c r="G11" s="176"/>
      <c r="H11" s="177"/>
    </row>
    <row r="12" spans="2:14" ht="15.75" thickBot="1">
      <c r="B12" s="178"/>
      <c r="C12" s="176"/>
      <c r="D12" s="176"/>
      <c r="E12" s="176"/>
      <c r="F12" s="176"/>
      <c r="G12" s="176"/>
      <c r="H12" s="177"/>
    </row>
    <row r="13" spans="2:14" ht="16.5" thickBot="1">
      <c r="B13" s="3" t="s">
        <v>46</v>
      </c>
      <c r="C13" s="116" t="s">
        <v>36</v>
      </c>
      <c r="D13" s="4" t="s">
        <v>39</v>
      </c>
      <c r="E13" s="117" t="s">
        <v>30</v>
      </c>
      <c r="F13" s="118" t="s">
        <v>15</v>
      </c>
      <c r="G13" s="119" t="s">
        <v>16</v>
      </c>
      <c r="H13" s="119" t="s">
        <v>47</v>
      </c>
    </row>
    <row r="14" spans="2:14" ht="39" customHeight="1">
      <c r="B14" s="115" t="s">
        <v>129</v>
      </c>
      <c r="C14" s="93">
        <f>Registration!F2</f>
        <v>20</v>
      </c>
      <c r="D14" s="88">
        <f>Registration!F3</f>
        <v>14</v>
      </c>
      <c r="E14" s="95">
        <f>Registration!F4</f>
        <v>0</v>
      </c>
      <c r="F14" s="96">
        <f>Registration!F5</f>
        <v>0</v>
      </c>
      <c r="G14" s="97">
        <f>Registration!F6</f>
        <v>34</v>
      </c>
      <c r="H14" s="98">
        <f>Registration!D5</f>
        <v>34</v>
      </c>
    </row>
    <row r="15" spans="2:14" ht="39" customHeight="1">
      <c r="B15" s="101" t="s">
        <v>133</v>
      </c>
      <c r="C15" s="93">
        <f>Login!F2</f>
        <v>10</v>
      </c>
      <c r="D15" s="94">
        <f>Login!F3</f>
        <v>3</v>
      </c>
      <c r="E15" s="95">
        <f>Login!F4</f>
        <v>0</v>
      </c>
      <c r="F15" s="96">
        <f>Login!F5</f>
        <v>0</v>
      </c>
      <c r="G15" s="97">
        <f>Login!F6</f>
        <v>13</v>
      </c>
      <c r="H15" s="98">
        <f>Login!D5</f>
        <v>13</v>
      </c>
    </row>
    <row r="16" spans="2:14" ht="21.75" thickBot="1">
      <c r="B16" s="89" t="s">
        <v>48</v>
      </c>
      <c r="C16" s="90">
        <f t="shared" ref="C16:H16" si="0">SUM(C14:C15)</f>
        <v>30</v>
      </c>
      <c r="D16" s="91">
        <f t="shared" si="0"/>
        <v>17</v>
      </c>
      <c r="E16" s="90">
        <f t="shared" si="0"/>
        <v>0</v>
      </c>
      <c r="F16" s="90">
        <f t="shared" si="0"/>
        <v>0</v>
      </c>
      <c r="G16" s="92">
        <f t="shared" si="0"/>
        <v>47</v>
      </c>
      <c r="H16" s="92">
        <f t="shared" si="0"/>
        <v>47</v>
      </c>
    </row>
    <row r="20" spans="2:8">
      <c r="B20" s="172" t="s">
        <v>49</v>
      </c>
      <c r="C20" s="163"/>
      <c r="D20" s="163"/>
      <c r="E20" s="163"/>
      <c r="F20" s="163"/>
      <c r="G20" s="163"/>
      <c r="H20" s="164"/>
    </row>
    <row r="21" spans="2:8">
      <c r="B21" s="173" t="s">
        <v>50</v>
      </c>
      <c r="C21" s="163"/>
      <c r="D21" s="164"/>
      <c r="E21" s="5"/>
      <c r="F21" s="5" t="s">
        <v>51</v>
      </c>
      <c r="G21" s="173" t="s">
        <v>52</v>
      </c>
      <c r="H21" s="174"/>
    </row>
    <row r="22" spans="2:8">
      <c r="B22" s="162" t="s">
        <v>53</v>
      </c>
      <c r="C22" s="163"/>
      <c r="D22" s="164"/>
      <c r="E22" s="6"/>
      <c r="F22" s="6" t="s">
        <v>54</v>
      </c>
      <c r="G22" s="165" t="s">
        <v>54</v>
      </c>
      <c r="H22" s="166"/>
    </row>
    <row r="23" spans="2:8">
      <c r="B23" s="162" t="s">
        <v>55</v>
      </c>
      <c r="C23" s="163"/>
      <c r="D23" s="164"/>
      <c r="E23" s="6"/>
      <c r="F23" s="6" t="s">
        <v>54</v>
      </c>
      <c r="G23" s="165" t="s">
        <v>54</v>
      </c>
      <c r="H23" s="166"/>
    </row>
    <row r="26" spans="2:8">
      <c r="B26" s="167"/>
      <c r="C26" s="156" t="s">
        <v>56</v>
      </c>
      <c r="D26" s="168" t="s">
        <v>57</v>
      </c>
      <c r="E26" s="144"/>
      <c r="F26" s="144"/>
      <c r="G26" s="144"/>
      <c r="H26" s="145"/>
    </row>
    <row r="27" spans="2:8">
      <c r="B27" s="154"/>
      <c r="C27" s="154"/>
      <c r="D27" s="146"/>
      <c r="E27" s="147"/>
      <c r="F27" s="147"/>
      <c r="G27" s="148"/>
      <c r="H27" s="149"/>
    </row>
    <row r="28" spans="2:8">
      <c r="B28" s="154"/>
      <c r="C28" s="154"/>
      <c r="D28" s="146"/>
      <c r="E28" s="147"/>
      <c r="F28" s="147"/>
      <c r="G28" s="148"/>
      <c r="H28" s="149"/>
    </row>
    <row r="29" spans="2:8">
      <c r="B29" s="155"/>
      <c r="C29" s="155"/>
      <c r="D29" s="150"/>
      <c r="E29" s="151"/>
      <c r="F29" s="151"/>
      <c r="G29" s="151"/>
      <c r="H29" s="152"/>
    </row>
    <row r="30" spans="2:8">
      <c r="B30" s="153" t="s">
        <v>58</v>
      </c>
      <c r="C30" s="157" t="s">
        <v>59</v>
      </c>
      <c r="D30" s="143" t="s">
        <v>60</v>
      </c>
      <c r="E30" s="144"/>
      <c r="F30" s="144"/>
      <c r="G30" s="144"/>
      <c r="H30" s="145"/>
    </row>
    <row r="31" spans="2:8">
      <c r="B31" s="154"/>
      <c r="C31" s="158"/>
      <c r="D31" s="146"/>
      <c r="E31" s="147"/>
      <c r="F31" s="147"/>
      <c r="G31" s="148"/>
      <c r="H31" s="149"/>
    </row>
    <row r="32" spans="2:8">
      <c r="B32" s="154"/>
      <c r="C32" s="158"/>
      <c r="D32" s="146"/>
      <c r="E32" s="147"/>
      <c r="F32" s="147"/>
      <c r="G32" s="148"/>
      <c r="H32" s="149"/>
    </row>
    <row r="33" spans="2:8">
      <c r="B33" s="155"/>
      <c r="C33" s="159"/>
      <c r="D33" s="150"/>
      <c r="E33" s="151"/>
      <c r="F33" s="151"/>
      <c r="G33" s="151"/>
      <c r="H33" s="152"/>
    </row>
    <row r="34" spans="2:8">
      <c r="B34" s="153" t="s">
        <v>58</v>
      </c>
      <c r="C34" s="157" t="s">
        <v>61</v>
      </c>
      <c r="D34" s="143" t="s">
        <v>62</v>
      </c>
      <c r="E34" s="144"/>
      <c r="F34" s="144"/>
      <c r="G34" s="144"/>
      <c r="H34" s="145"/>
    </row>
    <row r="35" spans="2:8">
      <c r="B35" s="154"/>
      <c r="C35" s="160"/>
      <c r="D35" s="146"/>
      <c r="E35" s="147"/>
      <c r="F35" s="147"/>
      <c r="G35" s="148"/>
      <c r="H35" s="149"/>
    </row>
    <row r="36" spans="2:8">
      <c r="B36" s="154"/>
      <c r="C36" s="160"/>
      <c r="D36" s="146"/>
      <c r="E36" s="147"/>
      <c r="F36" s="147"/>
      <c r="G36" s="148"/>
      <c r="H36" s="149"/>
    </row>
    <row r="37" spans="2:8">
      <c r="B37" s="155"/>
      <c r="C37" s="161"/>
      <c r="D37" s="150"/>
      <c r="E37" s="151"/>
      <c r="F37" s="151"/>
      <c r="G37" s="151"/>
      <c r="H37" s="152"/>
    </row>
    <row r="38" spans="2:8">
      <c r="B38" s="153" t="s">
        <v>58</v>
      </c>
      <c r="C38" s="157" t="s">
        <v>63</v>
      </c>
      <c r="D38" s="143" t="s">
        <v>64</v>
      </c>
      <c r="E38" s="144"/>
      <c r="F38" s="144"/>
      <c r="G38" s="144"/>
      <c r="H38" s="145"/>
    </row>
    <row r="39" spans="2:8">
      <c r="B39" s="154"/>
      <c r="C39" s="160"/>
      <c r="D39" s="146"/>
      <c r="E39" s="147"/>
      <c r="F39" s="147"/>
      <c r="G39" s="148"/>
      <c r="H39" s="149"/>
    </row>
    <row r="40" spans="2:8">
      <c r="B40" s="154"/>
      <c r="C40" s="160"/>
      <c r="D40" s="146"/>
      <c r="E40" s="147"/>
      <c r="F40" s="147"/>
      <c r="G40" s="148"/>
      <c r="H40" s="149"/>
    </row>
    <row r="41" spans="2:8">
      <c r="B41" s="155"/>
      <c r="C41" s="161"/>
      <c r="D41" s="150"/>
      <c r="E41" s="151"/>
      <c r="F41" s="151"/>
      <c r="G41" s="151"/>
      <c r="H41" s="152"/>
    </row>
    <row r="42" spans="2:8">
      <c r="B42" s="153" t="s">
        <v>58</v>
      </c>
      <c r="C42" s="157" t="s">
        <v>65</v>
      </c>
      <c r="D42" s="143" t="s">
        <v>66</v>
      </c>
      <c r="E42" s="144"/>
      <c r="F42" s="144"/>
      <c r="G42" s="144"/>
      <c r="H42" s="145"/>
    </row>
    <row r="43" spans="2:8">
      <c r="B43" s="154"/>
      <c r="C43" s="160"/>
      <c r="D43" s="146"/>
      <c r="E43" s="147"/>
      <c r="F43" s="147"/>
      <c r="G43" s="148"/>
      <c r="H43" s="149"/>
    </row>
    <row r="44" spans="2:8">
      <c r="B44" s="154"/>
      <c r="C44" s="160"/>
      <c r="D44" s="146"/>
      <c r="E44" s="147"/>
      <c r="F44" s="147"/>
      <c r="G44" s="148"/>
      <c r="H44" s="149"/>
    </row>
    <row r="45" spans="2:8">
      <c r="B45" s="155"/>
      <c r="C45" s="161"/>
      <c r="D45" s="150"/>
      <c r="E45" s="151"/>
      <c r="F45" s="151"/>
      <c r="G45" s="151"/>
      <c r="H45" s="152"/>
    </row>
    <row r="46" spans="2:8">
      <c r="B46" s="153" t="s">
        <v>58</v>
      </c>
      <c r="C46" s="157" t="s">
        <v>67</v>
      </c>
      <c r="D46" s="143" t="s">
        <v>68</v>
      </c>
      <c r="E46" s="144"/>
      <c r="F46" s="144"/>
      <c r="G46" s="144"/>
      <c r="H46" s="145"/>
    </row>
    <row r="47" spans="2:8">
      <c r="B47" s="154"/>
      <c r="C47" s="160"/>
      <c r="D47" s="146"/>
      <c r="E47" s="147"/>
      <c r="F47" s="147"/>
      <c r="G47" s="148"/>
      <c r="H47" s="149"/>
    </row>
    <row r="48" spans="2:8">
      <c r="B48" s="154"/>
      <c r="C48" s="160"/>
      <c r="D48" s="146"/>
      <c r="E48" s="147"/>
      <c r="F48" s="147"/>
      <c r="G48" s="148"/>
      <c r="H48" s="149"/>
    </row>
    <row r="49" spans="2:8">
      <c r="B49" s="155"/>
      <c r="C49" s="161"/>
      <c r="D49" s="150"/>
      <c r="E49" s="151"/>
      <c r="F49" s="151"/>
      <c r="G49" s="151"/>
      <c r="H49" s="152"/>
    </row>
    <row r="50" spans="2:8">
      <c r="B50" s="153" t="s">
        <v>58</v>
      </c>
      <c r="C50" s="157" t="s">
        <v>69</v>
      </c>
      <c r="D50" s="143" t="s">
        <v>70</v>
      </c>
      <c r="E50" s="144"/>
      <c r="F50" s="144"/>
      <c r="G50" s="144"/>
      <c r="H50" s="145"/>
    </row>
    <row r="51" spans="2:8">
      <c r="B51" s="154"/>
      <c r="C51" s="160"/>
      <c r="D51" s="146"/>
      <c r="E51" s="147"/>
      <c r="F51" s="147"/>
      <c r="G51" s="148"/>
      <c r="H51" s="149"/>
    </row>
    <row r="52" spans="2:8">
      <c r="B52" s="154"/>
      <c r="C52" s="160"/>
      <c r="D52" s="146"/>
      <c r="E52" s="147"/>
      <c r="F52" s="147"/>
      <c r="G52" s="148"/>
      <c r="H52" s="149"/>
    </row>
    <row r="53" spans="2:8">
      <c r="B53" s="155"/>
      <c r="C53" s="161"/>
      <c r="D53" s="150"/>
      <c r="E53" s="151"/>
      <c r="F53" s="151"/>
      <c r="G53" s="151"/>
      <c r="H53" s="152"/>
    </row>
    <row r="54" spans="2:8">
      <c r="B54" s="153" t="s">
        <v>58</v>
      </c>
      <c r="C54" s="157" t="s">
        <v>71</v>
      </c>
      <c r="D54" s="143" t="s">
        <v>72</v>
      </c>
      <c r="E54" s="144"/>
      <c r="F54" s="144"/>
      <c r="G54" s="144"/>
      <c r="H54" s="145"/>
    </row>
    <row r="55" spans="2:8">
      <c r="B55" s="154"/>
      <c r="C55" s="160"/>
      <c r="D55" s="146"/>
      <c r="E55" s="147"/>
      <c r="F55" s="147"/>
      <c r="G55" s="148"/>
      <c r="H55" s="149"/>
    </row>
    <row r="56" spans="2:8">
      <c r="B56" s="154"/>
      <c r="C56" s="160"/>
      <c r="D56" s="146"/>
      <c r="E56" s="147"/>
      <c r="F56" s="147"/>
      <c r="G56" s="148"/>
      <c r="H56" s="149"/>
    </row>
    <row r="57" spans="2:8" ht="30" customHeight="1">
      <c r="B57" s="155"/>
      <c r="C57" s="161"/>
      <c r="D57" s="150"/>
      <c r="E57" s="151"/>
      <c r="F57" s="151"/>
      <c r="G57" s="151"/>
      <c r="H57" s="152"/>
    </row>
  </sheetData>
  <mergeCells count="39">
    <mergeCell ref="B4:H4"/>
    <mergeCell ref="C5:H5"/>
    <mergeCell ref="C6:H6"/>
    <mergeCell ref="C7:H7"/>
    <mergeCell ref="C8:H8"/>
    <mergeCell ref="C9:H9"/>
    <mergeCell ref="C10:H10"/>
    <mergeCell ref="B20:H20"/>
    <mergeCell ref="B21:D21"/>
    <mergeCell ref="G21:H21"/>
    <mergeCell ref="B11:H12"/>
    <mergeCell ref="B22:D22"/>
    <mergeCell ref="G22:H22"/>
    <mergeCell ref="B23:D23"/>
    <mergeCell ref="G23:H23"/>
    <mergeCell ref="B26:B29"/>
    <mergeCell ref="D26:H29"/>
    <mergeCell ref="B50:B53"/>
    <mergeCell ref="B54:B57"/>
    <mergeCell ref="C26:C29"/>
    <mergeCell ref="C30:C33"/>
    <mergeCell ref="C34:C37"/>
    <mergeCell ref="C38:C41"/>
    <mergeCell ref="C42:C45"/>
    <mergeCell ref="C46:C49"/>
    <mergeCell ref="C50:C53"/>
    <mergeCell ref="C54:C57"/>
    <mergeCell ref="B30:B33"/>
    <mergeCell ref="B34:B37"/>
    <mergeCell ref="B38:B41"/>
    <mergeCell ref="B42:B45"/>
    <mergeCell ref="B46:B49"/>
    <mergeCell ref="D50:H53"/>
    <mergeCell ref="D54:H57"/>
    <mergeCell ref="D30:H33"/>
    <mergeCell ref="D34:H37"/>
    <mergeCell ref="D38:H41"/>
    <mergeCell ref="D42:H45"/>
    <mergeCell ref="D46:H49"/>
  </mergeCells>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1"/>
  <sheetViews>
    <sheetView workbookViewId="0">
      <selection activeCell="D13" sqref="D13"/>
    </sheetView>
  </sheetViews>
  <sheetFormatPr defaultRowHeight="15"/>
  <cols>
    <col min="2" max="2" width="16" customWidth="1"/>
    <col min="3" max="3" width="28.85546875" customWidth="1"/>
    <col min="4" max="4" width="8.140625" customWidth="1"/>
    <col min="5" max="5" width="7" customWidth="1"/>
    <col min="6" max="6" width="15.7109375" customWidth="1"/>
    <col min="7" max="7" width="31.5703125" customWidth="1"/>
    <col min="10" max="10" width="17" customWidth="1"/>
    <col min="11" max="11" width="31.28515625" customWidth="1"/>
  </cols>
  <sheetData>
    <row r="3" spans="2:11">
      <c r="B3" s="185" t="s">
        <v>375</v>
      </c>
      <c r="C3" s="186"/>
      <c r="D3" s="208"/>
      <c r="F3" s="200" t="s">
        <v>383</v>
      </c>
      <c r="G3" s="186"/>
      <c r="J3" s="200" t="s">
        <v>384</v>
      </c>
      <c r="K3" s="186"/>
    </row>
    <row r="4" spans="2:11">
      <c r="B4" s="37" t="s">
        <v>73</v>
      </c>
      <c r="C4" s="197" t="s">
        <v>189</v>
      </c>
      <c r="D4" s="202"/>
      <c r="F4" s="37" t="s">
        <v>73</v>
      </c>
      <c r="G4" s="197" t="s">
        <v>244</v>
      </c>
      <c r="J4" s="37" t="s">
        <v>73</v>
      </c>
      <c r="K4" s="197" t="s">
        <v>355</v>
      </c>
    </row>
    <row r="5" spans="2:11" ht="42" customHeight="1">
      <c r="B5" s="37" t="s">
        <v>74</v>
      </c>
      <c r="C5" s="35" t="s">
        <v>376</v>
      </c>
      <c r="D5" s="203"/>
      <c r="F5" s="201" t="s">
        <v>74</v>
      </c>
      <c r="G5" s="198" t="s">
        <v>381</v>
      </c>
      <c r="J5" s="201" t="s">
        <v>74</v>
      </c>
      <c r="K5" s="198" t="s">
        <v>385</v>
      </c>
    </row>
    <row r="6" spans="2:11" ht="82.5" customHeight="1">
      <c r="B6" s="38" t="s">
        <v>75</v>
      </c>
      <c r="C6" s="195" t="s">
        <v>377</v>
      </c>
      <c r="D6" s="204"/>
      <c r="F6" s="38" t="s">
        <v>75</v>
      </c>
      <c r="G6" s="195" t="s">
        <v>156</v>
      </c>
      <c r="J6" s="38" t="s">
        <v>75</v>
      </c>
      <c r="K6" s="195" t="s">
        <v>357</v>
      </c>
    </row>
    <row r="7" spans="2:11">
      <c r="B7" s="37" t="s">
        <v>76</v>
      </c>
      <c r="C7" s="196" t="s">
        <v>378</v>
      </c>
      <c r="D7" s="205"/>
      <c r="F7" s="37" t="s">
        <v>76</v>
      </c>
      <c r="G7" s="196" t="s">
        <v>378</v>
      </c>
      <c r="J7" s="37" t="s">
        <v>76</v>
      </c>
      <c r="K7" s="195" t="s">
        <v>386</v>
      </c>
    </row>
    <row r="8" spans="2:11">
      <c r="B8" s="37" t="s">
        <v>379</v>
      </c>
      <c r="C8" s="196" t="s">
        <v>129</v>
      </c>
      <c r="D8" s="205"/>
      <c r="F8" s="37" t="s">
        <v>379</v>
      </c>
      <c r="G8" s="196" t="s">
        <v>129</v>
      </c>
      <c r="J8" s="37" t="s">
        <v>379</v>
      </c>
      <c r="K8" s="209" t="s">
        <v>133</v>
      </c>
    </row>
    <row r="9" spans="2:11">
      <c r="B9" s="37" t="s">
        <v>77</v>
      </c>
      <c r="C9" s="210" t="s">
        <v>380</v>
      </c>
      <c r="D9" s="206"/>
      <c r="F9" s="37" t="s">
        <v>77</v>
      </c>
      <c r="G9" s="210" t="s">
        <v>382</v>
      </c>
      <c r="J9" s="37" t="s">
        <v>77</v>
      </c>
      <c r="K9" s="210" t="s">
        <v>382</v>
      </c>
    </row>
    <row r="10" spans="2:11" ht="20.25" customHeight="1">
      <c r="B10" s="37" t="s">
        <v>78</v>
      </c>
      <c r="C10" s="199" t="s">
        <v>371</v>
      </c>
      <c r="D10" s="207"/>
      <c r="F10" s="37" t="s">
        <v>78</v>
      </c>
      <c r="G10" s="199" t="s">
        <v>371</v>
      </c>
      <c r="J10" s="37" t="s">
        <v>78</v>
      </c>
      <c r="K10" s="199" t="s">
        <v>372</v>
      </c>
    </row>
    <row r="11" spans="2:11" ht="14.25" customHeight="1">
      <c r="B11" s="37" t="s">
        <v>79</v>
      </c>
      <c r="C11" s="196" t="s">
        <v>41</v>
      </c>
      <c r="D11" s="205"/>
      <c r="F11" s="37" t="s">
        <v>79</v>
      </c>
      <c r="G11" s="196" t="s">
        <v>41</v>
      </c>
      <c r="J11" s="37" t="s">
        <v>79</v>
      </c>
      <c r="K11" s="196" t="s">
        <v>41</v>
      </c>
    </row>
  </sheetData>
  <mergeCells count="3">
    <mergeCell ref="B3:C3"/>
    <mergeCell ref="F3:G3"/>
    <mergeCell ref="J3:K3"/>
  </mergeCells>
  <hyperlinks>
    <hyperlink ref="C10" r:id="rId1"/>
    <hyperlink ref="G10" r:id="rId2"/>
    <hyperlink ref="K10"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topLeftCell="A4" workbookViewId="0">
      <selection activeCell="F20" sqref="F20"/>
    </sheetView>
  </sheetViews>
  <sheetFormatPr defaultRowHeight="15"/>
  <cols>
    <col min="2" max="2" width="12.42578125" customWidth="1"/>
    <col min="3" max="3" width="48.7109375" customWidth="1"/>
  </cols>
  <sheetData>
    <row r="2" spans="2:4">
      <c r="C2" s="187" t="s">
        <v>80</v>
      </c>
    </row>
    <row r="3" spans="2:4">
      <c r="C3" s="188"/>
    </row>
    <row r="5" spans="2:4" ht="15.75">
      <c r="B5" s="39" t="s">
        <v>81</v>
      </c>
      <c r="C5" s="40" t="s">
        <v>82</v>
      </c>
      <c r="D5" s="39" t="s">
        <v>83</v>
      </c>
    </row>
    <row r="6" spans="2:4" ht="15.75">
      <c r="B6" s="41">
        <v>1</v>
      </c>
      <c r="C6" s="42" t="s">
        <v>98</v>
      </c>
      <c r="D6" s="43">
        <f>Report!N6</f>
        <v>2</v>
      </c>
    </row>
    <row r="7" spans="2:4" ht="15.75">
      <c r="B7" s="41">
        <f>B6+1</f>
        <v>2</v>
      </c>
      <c r="C7" s="42" t="s">
        <v>84</v>
      </c>
      <c r="D7" s="43">
        <f>D8/D6</f>
        <v>23.5</v>
      </c>
    </row>
    <row r="8" spans="2:4" ht="31.5">
      <c r="B8" s="41">
        <f>B7+1</f>
        <v>3</v>
      </c>
      <c r="C8" s="44" t="s">
        <v>85</v>
      </c>
      <c r="D8" s="43">
        <f>Report!H16</f>
        <v>47</v>
      </c>
    </row>
    <row r="9" spans="2:4" ht="15.75">
      <c r="B9" s="41">
        <f t="shared" ref="B9:B20" si="0">B8+1</f>
        <v>4</v>
      </c>
      <c r="C9" s="42" t="s">
        <v>86</v>
      </c>
      <c r="D9" s="45">
        <f>Report!K10</f>
        <v>47</v>
      </c>
    </row>
    <row r="10" spans="2:4" ht="15.75">
      <c r="B10" s="41">
        <f t="shared" si="0"/>
        <v>5</v>
      </c>
      <c r="C10" s="42" t="s">
        <v>87</v>
      </c>
      <c r="D10" s="51">
        <f>Report!K6</f>
        <v>30</v>
      </c>
    </row>
    <row r="11" spans="2:4" ht="15.75">
      <c r="B11" s="41">
        <f t="shared" si="0"/>
        <v>6</v>
      </c>
      <c r="C11" s="42" t="s">
        <v>88</v>
      </c>
      <c r="D11" s="49">
        <f>Report!K7</f>
        <v>17</v>
      </c>
    </row>
    <row r="12" spans="2:4" ht="15.75">
      <c r="B12" s="41">
        <f t="shared" si="0"/>
        <v>7</v>
      </c>
      <c r="C12" s="42" t="s">
        <v>89</v>
      </c>
      <c r="D12" s="43">
        <v>0</v>
      </c>
    </row>
    <row r="13" spans="2:4" ht="15.75">
      <c r="B13" s="41">
        <f t="shared" si="0"/>
        <v>8</v>
      </c>
      <c r="C13" s="48" t="s">
        <v>90</v>
      </c>
      <c r="D13" s="43">
        <f>Report!K8</f>
        <v>0</v>
      </c>
    </row>
    <row r="14" spans="2:4" ht="15.75">
      <c r="B14" s="41">
        <f t="shared" si="0"/>
        <v>9</v>
      </c>
      <c r="C14" s="42" t="s">
        <v>91</v>
      </c>
      <c r="D14" s="50">
        <f>D11</f>
        <v>17</v>
      </c>
    </row>
    <row r="15" spans="2:4" ht="15.75">
      <c r="B15" s="41">
        <f t="shared" si="0"/>
        <v>10</v>
      </c>
      <c r="C15" s="42" t="s">
        <v>92</v>
      </c>
      <c r="D15" s="43">
        <v>8</v>
      </c>
    </row>
    <row r="16" spans="2:4" ht="15.75">
      <c r="B16" s="41">
        <f t="shared" si="0"/>
        <v>11</v>
      </c>
      <c r="C16" s="42" t="s">
        <v>93</v>
      </c>
      <c r="D16" s="43">
        <v>4</v>
      </c>
    </row>
    <row r="17" spans="2:4" ht="15.75">
      <c r="B17" s="41">
        <f t="shared" si="0"/>
        <v>12</v>
      </c>
      <c r="C17" s="42" t="s">
        <v>94</v>
      </c>
      <c r="D17" s="43">
        <v>2</v>
      </c>
    </row>
    <row r="18" spans="2:4" ht="15.75">
      <c r="B18" s="41">
        <f t="shared" si="0"/>
        <v>13</v>
      </c>
      <c r="C18" s="42" t="s">
        <v>95</v>
      </c>
      <c r="D18" s="43">
        <v>3</v>
      </c>
    </row>
    <row r="19" spans="2:4" ht="15.75">
      <c r="B19" s="41">
        <f t="shared" si="0"/>
        <v>14</v>
      </c>
      <c r="C19" s="42" t="s">
        <v>96</v>
      </c>
      <c r="D19" s="219" t="s">
        <v>369</v>
      </c>
    </row>
    <row r="20" spans="2:4" ht="15.75">
      <c r="B20" s="41">
        <f t="shared" si="0"/>
        <v>15</v>
      </c>
      <c r="C20" s="42" t="s">
        <v>97</v>
      </c>
      <c r="D20" s="219" t="s">
        <v>369</v>
      </c>
    </row>
  </sheetData>
  <mergeCells count="1">
    <mergeCell ref="C2:C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H16" sqref="H16"/>
    </sheetView>
  </sheetViews>
  <sheetFormatPr defaultRowHeight="15"/>
  <cols>
    <col min="1" max="1" width="9.140625" style="14"/>
    <col min="2" max="2" width="31.85546875" customWidth="1"/>
    <col min="3" max="3" width="63.28515625" customWidth="1"/>
    <col min="4" max="4" width="14.42578125" customWidth="1"/>
    <col min="5" max="5" width="11.140625" style="14" customWidth="1"/>
  </cols>
  <sheetData>
    <row r="1" spans="1:5" ht="15.75" thickBot="1"/>
    <row r="2" spans="1:5" ht="16.5" thickBot="1">
      <c r="A2" s="52" t="s">
        <v>100</v>
      </c>
      <c r="B2" s="53" t="s">
        <v>101</v>
      </c>
      <c r="C2" s="54" t="s">
        <v>102</v>
      </c>
      <c r="D2" s="189" t="s">
        <v>393</v>
      </c>
      <c r="E2" s="190"/>
    </row>
    <row r="3" spans="1:5" ht="16.5" thickBot="1">
      <c r="A3" s="224"/>
      <c r="B3" s="226"/>
      <c r="C3" s="225"/>
      <c r="D3" s="77" t="s">
        <v>124</v>
      </c>
      <c r="E3" s="78" t="s">
        <v>125</v>
      </c>
    </row>
    <row r="4" spans="1:5" ht="16.5" thickBot="1">
      <c r="A4" s="69">
        <v>1</v>
      </c>
      <c r="B4" s="70" t="s">
        <v>116</v>
      </c>
      <c r="C4" s="73" t="s">
        <v>117</v>
      </c>
      <c r="D4" s="76">
        <f>(TestMetrics!D9/TestMetrics!D8)*100</f>
        <v>100</v>
      </c>
      <c r="E4" s="221">
        <f>(TestMetrics!D9/TestMetrics!D8)</f>
        <v>1</v>
      </c>
    </row>
    <row r="5" spans="1:5" ht="16.5" thickBot="1">
      <c r="A5" s="55">
        <f>SUM(A4+1)</f>
        <v>2</v>
      </c>
      <c r="B5" s="71" t="s">
        <v>118</v>
      </c>
      <c r="C5" s="74" t="s">
        <v>119</v>
      </c>
      <c r="D5" s="76">
        <f>(TestMetrics!D13/TestMetrics!D9)*100</f>
        <v>0</v>
      </c>
      <c r="E5" s="222">
        <f>(TestMetrics!D13/TestMetrics!D8)*100</f>
        <v>0</v>
      </c>
    </row>
    <row r="6" spans="1:5" ht="16.5" thickBot="1">
      <c r="A6" s="55">
        <f>SUM(A5+1)</f>
        <v>3</v>
      </c>
      <c r="B6" s="71" t="s">
        <v>120</v>
      </c>
      <c r="C6" s="74" t="s">
        <v>121</v>
      </c>
      <c r="D6" s="220">
        <f>(TestMetrics!D10/TestMetrics!D9)*100</f>
        <v>63.829787234042556</v>
      </c>
      <c r="E6" s="222">
        <f>(TestMetrics!D10/TestMetrics!D9)</f>
        <v>0.63829787234042556</v>
      </c>
    </row>
    <row r="7" spans="1:5" ht="16.5" thickBot="1">
      <c r="A7" s="60">
        <f t="shared" ref="A7:A14" si="0">SUM(A6+1)</f>
        <v>4</v>
      </c>
      <c r="B7" s="72" t="s">
        <v>122</v>
      </c>
      <c r="C7" s="75" t="s">
        <v>123</v>
      </c>
      <c r="D7" s="220">
        <f>(TestMetrics!D11/TestMetrics!D9)*100</f>
        <v>36.170212765957451</v>
      </c>
      <c r="E7" s="223">
        <f>(TestMetrics!D11/TestMetrics!D9)</f>
        <v>0.36170212765957449</v>
      </c>
    </row>
    <row r="8" spans="1:5" ht="15.75">
      <c r="A8" s="55">
        <f t="shared" si="0"/>
        <v>5</v>
      </c>
      <c r="B8" s="56" t="s">
        <v>103</v>
      </c>
      <c r="C8" s="57" t="s">
        <v>104</v>
      </c>
      <c r="D8" s="120" t="s">
        <v>369</v>
      </c>
      <c r="E8" s="120" t="s">
        <v>369</v>
      </c>
    </row>
    <row r="9" spans="1:5" ht="15.75">
      <c r="A9" s="55">
        <f t="shared" si="0"/>
        <v>6</v>
      </c>
      <c r="B9" s="56" t="s">
        <v>105</v>
      </c>
      <c r="C9" s="57" t="s">
        <v>106</v>
      </c>
      <c r="D9" s="120" t="s">
        <v>369</v>
      </c>
      <c r="E9" s="120" t="s">
        <v>369</v>
      </c>
    </row>
    <row r="10" spans="1:5" ht="63">
      <c r="A10" s="58">
        <f t="shared" si="0"/>
        <v>7</v>
      </c>
      <c r="B10" s="59" t="s">
        <v>107</v>
      </c>
      <c r="C10" s="63" t="s">
        <v>126</v>
      </c>
      <c r="D10" s="121" t="s">
        <v>369</v>
      </c>
      <c r="E10" s="121" t="s">
        <v>369</v>
      </c>
    </row>
    <row r="11" spans="1:5" ht="15.75">
      <c r="A11" s="55">
        <f t="shared" si="0"/>
        <v>8</v>
      </c>
      <c r="B11" s="56" t="s">
        <v>108</v>
      </c>
      <c r="C11" s="57" t="s">
        <v>109</v>
      </c>
      <c r="D11" s="120" t="s">
        <v>369</v>
      </c>
      <c r="E11" s="120" t="s">
        <v>369</v>
      </c>
    </row>
    <row r="12" spans="1:5" ht="15.75">
      <c r="A12" s="55">
        <f t="shared" si="0"/>
        <v>9</v>
      </c>
      <c r="B12" s="56" t="s">
        <v>110</v>
      </c>
      <c r="C12" s="57" t="s">
        <v>111</v>
      </c>
      <c r="D12" s="120" t="s">
        <v>369</v>
      </c>
      <c r="E12" s="120" t="s">
        <v>369</v>
      </c>
    </row>
    <row r="13" spans="1:5" ht="15.75">
      <c r="A13" s="55">
        <f t="shared" si="0"/>
        <v>10</v>
      </c>
      <c r="B13" s="56" t="s">
        <v>112</v>
      </c>
      <c r="C13" s="57" t="s">
        <v>113</v>
      </c>
      <c r="D13" s="120" t="s">
        <v>369</v>
      </c>
      <c r="E13" s="120" t="s">
        <v>369</v>
      </c>
    </row>
    <row r="14" spans="1:5" ht="16.5" thickBot="1">
      <c r="A14" s="60">
        <f t="shared" si="0"/>
        <v>11</v>
      </c>
      <c r="B14" s="61" t="s">
        <v>114</v>
      </c>
      <c r="C14" s="62" t="s">
        <v>115</v>
      </c>
      <c r="D14" s="120" t="s">
        <v>369</v>
      </c>
      <c r="E14" s="120" t="s">
        <v>369</v>
      </c>
    </row>
    <row r="15" spans="1:5" ht="15.75">
      <c r="A15" s="64"/>
      <c r="B15" s="65"/>
      <c r="C15" s="66"/>
      <c r="D15" s="67"/>
      <c r="E15" s="79"/>
    </row>
    <row r="16" spans="1:5" ht="15.75">
      <c r="A16" s="64"/>
      <c r="B16" s="65"/>
      <c r="C16" s="66"/>
      <c r="D16" s="68"/>
      <c r="E16" s="79"/>
    </row>
    <row r="17" spans="1:5" ht="15.75">
      <c r="A17" s="64"/>
      <c r="B17" s="65"/>
      <c r="C17" s="66"/>
      <c r="D17" s="68"/>
      <c r="E17" s="79"/>
    </row>
    <row r="18" spans="1:5" ht="15.75">
      <c r="A18" s="64"/>
      <c r="B18" s="65"/>
      <c r="C18" s="66"/>
      <c r="D18" s="68"/>
      <c r="E18" s="79"/>
    </row>
  </sheetData>
  <mergeCells count="1">
    <mergeCell ref="D2:E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6:T10"/>
  <sheetViews>
    <sheetView tabSelected="1" topLeftCell="B1" workbookViewId="0">
      <selection activeCell="S17" sqref="S17"/>
    </sheetView>
  </sheetViews>
  <sheetFormatPr defaultRowHeight="15"/>
  <sheetData>
    <row r="6" spans="19:20">
      <c r="S6" s="216" t="s">
        <v>390</v>
      </c>
      <c r="T6" s="215" t="s">
        <v>28</v>
      </c>
    </row>
    <row r="7" spans="19:20">
      <c r="S7" s="217" t="s">
        <v>391</v>
      </c>
      <c r="T7" s="215" t="s">
        <v>9</v>
      </c>
    </row>
    <row r="9" spans="19:20">
      <c r="S9" s="218" t="s">
        <v>392</v>
      </c>
      <c r="T9" s="218"/>
    </row>
    <row r="10" spans="19:20">
      <c r="S10" s="215"/>
    </row>
  </sheetData>
  <mergeCells count="1">
    <mergeCell ref="S9:T9"/>
  </mergeCells>
  <hyperlinks>
    <hyperlink ref="S9:T9" r:id="rId1" display="MindMap Core Fil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Registration</vt:lpstr>
      <vt:lpstr>Login</vt:lpstr>
      <vt:lpstr>Report</vt:lpstr>
      <vt:lpstr>Bug Reports</vt:lpstr>
      <vt:lpstr>TestMetrics</vt:lpstr>
      <vt:lpstr>TestMetricsResults</vt:lpstr>
      <vt:lpstr>MindMap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2022-10-15T09:43:52Z</dcterms:created>
  <dcterms:modified xsi:type="dcterms:W3CDTF">2022-10-16T21:18:04Z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37865CDC382047D88F93AABB4D66389E</vt:lpwstr>
  </property>
  <property fmtid="{D5CDD505-2E9C-101B-9397-08002B2CF9AE}" pid="3" name="KSOProductBuildVer">
    <vt:lpwstr>1033-11.2.0.11341</vt:lpwstr>
  </property>
</Properties>
</file>