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</t>
        </is>
      </c>
      <c r="B1" t="inlineStr">
        <is>
          <t>Görsel</t>
        </is>
      </c>
      <c r="C1" t="inlineStr">
        <is>
          <t>Marka</t>
        </is>
      </c>
      <c r="D1" t="inlineStr">
        <is>
          <t>Açıklama</t>
        </is>
      </c>
      <c r="E1" t="inlineStr">
        <is>
          <t>Fiyat</t>
        </is>
      </c>
    </row>
    <row r="2">
      <c r="A2" t="inlineStr">
        <is>
          <t>Bebek Bezi Aylık Paketler</t>
        </is>
      </c>
      <c r="B2">
        <f>HYPERLINK("C:\Users\SOFTWARE LAB 2-6\Desktop\hhh\taihlbotyazma2022\./gorseller/903_kucuk_543X467_maxi.jpg", "GÖRSEL")</f>
        <v/>
      </c>
      <c r="C2" t="inlineStr">
        <is>
          <t>Jenny &amp; Willy</t>
        </is>
      </c>
      <c r="D2" t="inlineStr">
        <is>
          <t>• Maxi 100'lü</t>
        </is>
      </c>
      <c r="E2" t="inlineStr">
        <is>
          <t>189,
00
₺</t>
        </is>
      </c>
    </row>
    <row r="3">
      <c r="A3" t="inlineStr">
        <is>
          <t>Bebek Bezi Aylık Paketler</t>
        </is>
      </c>
      <c r="B3">
        <f>HYPERLINK("C:\Users\SOFTWARE LAB 2-6\Desktop\hhh\taihlbotyazma2022\./gorseller/903_kucuk_543X467_maxi.jpg", "GÖRSEL")</f>
        <v/>
      </c>
      <c r="C3" t="inlineStr">
        <is>
          <t>Jenny &amp; Willy</t>
        </is>
      </c>
      <c r="D3" t="inlineStr">
        <is>
          <t>• Maxi 100'lü</t>
        </is>
      </c>
      <c r="E3" t="inlineStr">
        <is>
          <t>189,
00
₺</t>
        </is>
      </c>
    </row>
    <row r="4">
      <c r="A4" t="inlineStr">
        <is>
          <t>Bebek Bezi Aylık Paketler</t>
        </is>
      </c>
      <c r="B4">
        <f>HYPERLINK("C:\Users\SOFTWARE LAB 2-6\Desktop\hhh\taihlbotyazma2022\./gorseller/903_kucuk_543X467_junior.jpg", "GÖRSEL")</f>
        <v/>
      </c>
      <c r="C4" t="inlineStr">
        <is>
          <t>Jenny &amp; Willy</t>
        </is>
      </c>
      <c r="D4" t="inlineStr">
        <is>
          <t>• Junior 82'li</t>
        </is>
      </c>
      <c r="E4" t="inlineStr">
        <is>
          <t>189,
00
₺</t>
        </is>
      </c>
    </row>
    <row r="5">
      <c r="A5" t="inlineStr">
        <is>
          <t>Bebek Bezi Aylık Paketler</t>
        </is>
      </c>
      <c r="B5">
        <f>HYPERLINK("C:\Users\SOFTWARE LAB 2-6\Desktop\hhh\taihlbotyazma2022\./gorseller/903_kucuk_543X467_xlarge.jpg", "GÖRSEL")</f>
        <v/>
      </c>
      <c r="C5" t="inlineStr">
        <is>
          <t>Jenny &amp; Willy</t>
        </is>
      </c>
      <c r="D5" t="inlineStr">
        <is>
          <t>• XL 70'li</t>
        </is>
      </c>
      <c r="E5" t="inlineStr">
        <is>
          <t>189,
00
₺</t>
        </is>
      </c>
    </row>
    <row r="6">
      <c r="A6" t="inlineStr">
        <is>
          <t>Bebek Islak Havlu</t>
        </is>
      </c>
      <c r="B6">
        <f>HYPERLINK("C:\Users\SOFTWARE LAB 2-6\Desktop\hhh\taihlbotyazma2022\./gorseller/903_kucuk_543X467_islak-mendil.jpg", "GÖRSEL")</f>
        <v/>
      </c>
      <c r="C6" t="inlineStr">
        <is>
          <t>Jenny &amp; Willy</t>
        </is>
      </c>
      <c r="D6" t="inlineStr">
        <is>
          <t>• Pudra kokulu
• 3x56’lı</t>
        </is>
      </c>
      <c r="E6" t="inlineStr">
        <is>
          <t>29,
50
₺</t>
        </is>
      </c>
    </row>
    <row r="7">
      <c r="A7" t="inlineStr">
        <is>
          <t>Islak Mini Cep Mendili</t>
        </is>
      </c>
      <c r="B7">
        <f>HYPERLINK("C:\Users\SOFTWARE LAB 2-6\Desktop\hhh\taihlbotyazma2022\./gorseller/903_kucuk_543X467_cepmendil.jpg", "GÖRSEL")</f>
        <v/>
      </c>
      <c r="C7" t="inlineStr"/>
      <c r="D7" t="inlineStr">
        <is>
          <t>• Jenny &amp; Willy
• 5x10'lu</t>
        </is>
      </c>
      <c r="E7" t="inlineStr">
        <is>
          <t>12,
50
₺</t>
        </is>
      </c>
    </row>
    <row r="8">
      <c r="A8" t="inlineStr">
        <is>
          <t>Cep Mendili</t>
        </is>
      </c>
      <c r="B8">
        <f>HYPERLINK("C:\Users\SOFTWARE LAB 2-6\Desktop\hhh\taihlbotyazma2022\./gorseller/903_kucuk_543X467_pecete.jpg", "GÖRSEL")</f>
        <v/>
      </c>
      <c r="C8" t="inlineStr">
        <is>
          <t>Blume</t>
        </is>
      </c>
      <c r="D8" t="inlineStr">
        <is>
          <t>• Pırıl
• Z Takımı</t>
        </is>
      </c>
      <c r="E8" t="inlineStr">
        <is>
          <t>14,
50
₺</t>
        </is>
      </c>
    </row>
    <row r="9">
      <c r="A9" t="inlineStr">
        <is>
          <t>Sıvı Bulaşık Deterjanı</t>
        </is>
      </c>
      <c r="B9">
        <f>HYPERLINK("C:\Users\SOFTWARE LAB 2-6\Desktop\hhh\taihlbotyazma2022\./gorseller/903_kucuk_543X467_pril.jpg", "GÖRSEL")</f>
        <v/>
      </c>
      <c r="C9" t="inlineStr">
        <is>
          <t>Pril</t>
        </is>
      </c>
      <c r="D9" t="inlineStr">
        <is>
          <t>• 2,5 kg</t>
        </is>
      </c>
      <c r="E9" t="inlineStr">
        <is>
          <t>58,
50
₺</t>
        </is>
      </c>
    </row>
    <row r="10">
      <c r="A10" t="inlineStr">
        <is>
          <t>Yüzey Temizleyici Jel</t>
        </is>
      </c>
      <c r="B10">
        <f>HYPERLINK("C:\Users\SOFTWARE LAB 2-6\Desktop\hhh\taihlbotyazma2022\./gorseller/903_kucuk_543X467_cif.jpg", "GÖRSEL")</f>
        <v/>
      </c>
      <c r="C10" t="inlineStr">
        <is>
          <t>Cif</t>
        </is>
      </c>
      <c r="D10" t="inlineStr">
        <is>
          <t>• 500 ml</t>
        </is>
      </c>
      <c r="E10" t="inlineStr">
        <is>
          <t>17,
50
₺</t>
        </is>
      </c>
    </row>
    <row r="11">
      <c r="A11" t="inlineStr">
        <is>
          <t>Köpük Temizleyici Sprey</t>
        </is>
      </c>
      <c r="B11">
        <f>HYPERLINK("C:\Users\SOFTWARE LAB 2-6\Desktop\hhh\taihlbotyazma2022\./gorseller/903_kucuk_543X467_selsil.jpg", "GÖRSEL")</f>
        <v/>
      </c>
      <c r="C11" t="inlineStr">
        <is>
          <t>Selsil Pak</t>
        </is>
      </c>
      <c r="D11" t="inlineStr">
        <is>
          <t>• 500 ml</t>
        </is>
      </c>
      <c r="E11" t="inlineStr">
        <is>
          <t>27,
50
₺</t>
        </is>
      </c>
    </row>
    <row r="12">
      <c r="A12" t="inlineStr">
        <is>
          <t>Leke Çıkarıcı Sprey</t>
        </is>
      </c>
      <c r="B12">
        <f>HYPERLINK("C:\Users\SOFTWARE LAB 2-6\Desktop\hhh\taihlbotyazma2022\./gorseller/903_kucuk_543X467_doa-sprey.jpg", "GÖRSEL")</f>
        <v/>
      </c>
      <c r="C12" t="inlineStr">
        <is>
          <t>Doa</t>
        </is>
      </c>
      <c r="D12" t="inlineStr">
        <is>
          <t>• 750 ml</t>
        </is>
      </c>
      <c r="E12" t="inlineStr">
        <is>
          <t>22,
50
₺</t>
        </is>
      </c>
    </row>
    <row r="13">
      <c r="A13" t="inlineStr">
        <is>
          <t>Arap Sabunu</t>
        </is>
      </c>
      <c r="B13">
        <f>HYPERLINK("C:\Users\SOFTWARE LAB 2-6\Desktop\hhh\taihlbotyazma2022\./gorseller/903_kucuk_543X467_arap-sabun.jpg", "GÖRSEL")</f>
        <v/>
      </c>
      <c r="C13" t="inlineStr">
        <is>
          <t>Doa</t>
        </is>
      </c>
      <c r="D13" t="inlineStr">
        <is>
          <t>• 1 L</t>
        </is>
      </c>
      <c r="E13" t="inlineStr">
        <is>
          <t>19,
50
₺</t>
        </is>
      </c>
    </row>
    <row r="14">
      <c r="A14" t="inlineStr">
        <is>
          <t>Wc Blok</t>
        </is>
      </c>
      <c r="B14">
        <f>HYPERLINK("C:\Users\SOFTWARE LAB 2-6\Desktop\hhh\taihlbotyazma2022\./gorseller/903_kucuk_543X467_wcblok.jpg", "GÖRSEL")</f>
        <v/>
      </c>
      <c r="C14" t="inlineStr">
        <is>
          <t>Maxiflush</t>
        </is>
      </c>
      <c r="D14" t="inlineStr">
        <is>
          <t>• 2'li</t>
        </is>
      </c>
      <c r="E14" t="inlineStr">
        <is>
          <t>13,
00
₺</t>
        </is>
      </c>
    </row>
    <row r="15">
      <c r="A15" t="inlineStr">
        <is>
          <t>Oda Spreyi</t>
        </is>
      </c>
      <c r="B15">
        <f>HYPERLINK("C:\Users\SOFTWARE LAB 2-6\Desktop\hhh\taihlbotyazma2022\./gorseller/903_kucuk_543X467_odasprey.jpg", "GÖRSEL")</f>
        <v/>
      </c>
      <c r="C15" t="inlineStr"/>
      <c r="D15" t="inlineStr">
        <is>
          <t>• 300 ml
• Deniz Esintisi
• Lavanta</t>
        </is>
      </c>
      <c r="E15" t="inlineStr">
        <is>
          <t>24,
50
₺</t>
        </is>
      </c>
    </row>
    <row r="16">
      <c r="A16" t="inlineStr">
        <is>
          <t>Sıvı Sabun</t>
        </is>
      </c>
      <c r="B16">
        <f>HYPERLINK("C:\Users\SOFTWARE LAB 2-6\Desktop\hhh\taihlbotyazma2022\./gorseller/903_kucuk_543X467_sabunbuyuk.jpg", "GÖRSEL")</f>
        <v/>
      </c>
      <c r="C16" t="inlineStr">
        <is>
          <t>Eyüp Sabri Tuncer</t>
        </is>
      </c>
      <c r="D16" t="inlineStr">
        <is>
          <t>• 1500 ml</t>
        </is>
      </c>
      <c r="E16" t="inlineStr">
        <is>
          <t>49,
50
₺</t>
        </is>
      </c>
    </row>
    <row r="17">
      <c r="A17" t="inlineStr">
        <is>
          <t>Sıvı Sabun</t>
        </is>
      </c>
      <c r="B17">
        <f>HYPERLINK("C:\Users\SOFTWARE LAB 2-6\Desktop\hhh\taihlbotyazma2022\./gorseller/903_kucuk_543X467_sabun.jpg", "GÖRSEL")</f>
        <v/>
      </c>
      <c r="C17" t="inlineStr">
        <is>
          <t>Eyüp Sabri Tuncer</t>
        </is>
      </c>
      <c r="D17" t="inlineStr">
        <is>
          <t>• 500 ml</t>
        </is>
      </c>
      <c r="E17" t="inlineStr">
        <is>
          <t>23,
50
₺</t>
        </is>
      </c>
    </row>
    <row r="18">
      <c r="A18" t="inlineStr">
        <is>
          <t>Straplez Sütyen</t>
        </is>
      </c>
      <c r="B18">
        <f>HYPERLINK("C:\Users\SOFTWARE LAB 2-6\Desktop\hhh\taihlbotyazma2022\./gorseller/903_kucuk_543X467_sutyen.jpg", "GÖRSEL")</f>
        <v/>
      </c>
      <c r="C18" t="inlineStr">
        <is>
          <t>Casilli</t>
        </is>
      </c>
      <c r="D18" t="inlineStr">
        <is>
          <t>• 80-85 Beden
• Siyah ve Ten Rengi</t>
        </is>
      </c>
      <c r="E18" t="inlineStr">
        <is>
          <t>99,
00
₺</t>
        </is>
      </c>
    </row>
    <row r="19">
      <c r="A19" t="inlineStr">
        <is>
          <t>Slip</t>
        </is>
      </c>
      <c r="B19">
        <f>HYPERLINK("C:\Users\SOFTWARE LAB 2-6\Desktop\hhh\taihlbotyazma2022\./gorseller/903_kucuk_543X467_slip.jpg", "GÖRSEL")</f>
        <v/>
      </c>
      <c r="C19" t="inlineStr">
        <is>
          <t>Casilli</t>
        </is>
      </c>
      <c r="D19" t="inlineStr">
        <is>
          <t>• M-L -Beden
• Siyah ve Ten Rengi</t>
        </is>
      </c>
      <c r="E19" t="inlineStr">
        <is>
          <t>25,
00
₺</t>
        </is>
      </c>
    </row>
    <row r="20">
      <c r="A20" t="inlineStr">
        <is>
          <t>Lisanslı Çocuk Çorabı</t>
        </is>
      </c>
      <c r="B20">
        <f>HYPERLINK("C:\Users\SOFTWARE LAB 2-6\Desktop\hhh\taihlbotyazma2022\./gorseller/903_kucuk_543X467_corap.jpg", "GÖRSEL")</f>
        <v/>
      </c>
      <c r="C20" t="inlineStr"/>
      <c r="D20" t="inlineStr">
        <is>
          <t>• Paw Patrol
• 3-4 / 5-6 / 7-8 yaş</t>
        </is>
      </c>
      <c r="E20" t="inlineStr">
        <is>
          <t>16,
50
₺</t>
        </is>
      </c>
    </row>
    <row r="21">
      <c r="A21" t="inlineStr">
        <is>
          <t>Lisanslı Çocuk Çorabı</t>
        </is>
      </c>
      <c r="B21">
        <f>HYPERLINK("C:\Users\SOFTWARE LAB 2-6\Desktop\hhh\taihlbotyazma2022\./gorseller/903_kucuk_543X467_cocukcorap.jpg", "GÖRSEL")</f>
        <v/>
      </c>
      <c r="C21" t="inlineStr"/>
      <c r="D21" t="inlineStr">
        <is>
          <t>• Rafadan Tayfa ve Elif’in Düşleri
• 3-4 / 5-6 / 7-8 yaş</t>
        </is>
      </c>
      <c r="E21" t="inlineStr">
        <is>
          <t>15,
50
₺</t>
        </is>
      </c>
    </row>
    <row r="22">
      <c r="A22" t="inlineStr">
        <is>
          <t>Kolonya</t>
        </is>
      </c>
      <c r="B22">
        <f>HYPERLINK("C:\Users\SOFTWARE LAB 2-6\Desktop\hhh\taihlbotyazma2022\./gorseller/903_kucuk_543X467_kolonya.jpg", "GÖRSEL")</f>
        <v/>
      </c>
      <c r="C22" t="inlineStr">
        <is>
          <t>Boğaziçi</t>
        </is>
      </c>
      <c r="D22" t="inlineStr">
        <is>
          <t>• 400 ml</t>
        </is>
      </c>
      <c r="E22" t="inlineStr">
        <is>
          <t>29,
50
₺</t>
        </is>
      </c>
    </row>
    <row r="23">
      <c r="A23" t="inlineStr">
        <is>
          <t>Şampuan</t>
        </is>
      </c>
      <c r="B23">
        <f>HYPERLINK("C:\Users\SOFTWARE LAB 2-6\Desktop\hhh\taihlbotyazma2022\./gorseller/903_kucuk_543X467_sampuan.jpg", "GÖRSEL")</f>
        <v/>
      </c>
      <c r="C23" t="inlineStr">
        <is>
          <t>Herbal Essences</t>
        </is>
      </c>
      <c r="D23" t="inlineStr">
        <is>
          <t>• 250 ml</t>
        </is>
      </c>
      <c r="E23" t="inlineStr">
        <is>
          <t>49,
00
₺</t>
        </is>
      </c>
    </row>
    <row r="24">
      <c r="A24" t="inlineStr">
        <is>
          <t>Saç Kremi</t>
        </is>
      </c>
      <c r="B24">
        <f>HYPERLINK("C:\Users\SOFTWARE LAB 2-6\Desktop\hhh\taihlbotyazma2022\./gorseller/903_kucuk_543X467_sackrem.jpg", "GÖRSEL")</f>
        <v/>
      </c>
      <c r="C24" t="inlineStr">
        <is>
          <t>Herbal Essences</t>
        </is>
      </c>
      <c r="D24" t="inlineStr">
        <is>
          <t>• 200 ml</t>
        </is>
      </c>
      <c r="E24" t="inlineStr">
        <is>
          <t>59,
00
₺</t>
        </is>
      </c>
    </row>
    <row r="25">
      <c r="A25" t="inlineStr">
        <is>
          <t>Diş Macunu</t>
        </is>
      </c>
      <c r="B25">
        <f>HYPERLINK("C:\Users\SOFTWARE LAB 2-6\Desktop\hhh\taihlbotyazma2022\./gorseller/903_kucuk_543X467_macun.jpg", "GÖRSEL")</f>
        <v/>
      </c>
      <c r="C25" t="inlineStr">
        <is>
          <t>İpana</t>
        </is>
      </c>
      <c r="D25" t="inlineStr">
        <is>
          <t>• Komple 7</t>
        </is>
      </c>
      <c r="E25" t="inlineStr">
        <is>
          <t>24,
50
₺</t>
        </is>
      </c>
    </row>
    <row r="26">
      <c r="A26" t="inlineStr">
        <is>
          <t>Diş Fırçası</t>
        </is>
      </c>
      <c r="B26">
        <f>HYPERLINK("C:\Users\SOFTWARE LAB 2-6\Desktop\hhh\taihlbotyazma2022\./gorseller/903_kucuk_543X467_dis-fircasi.jpg", "GÖRSEL")</f>
        <v/>
      </c>
      <c r="C26" t="inlineStr">
        <is>
          <t>Signal</t>
        </is>
      </c>
      <c r="D26" t="inlineStr">
        <is>
          <t>• Beyaz Güç</t>
        </is>
      </c>
      <c r="E26" t="inlineStr">
        <is>
          <t>12,
50
₺</t>
        </is>
      </c>
    </row>
    <row r="27">
      <c r="A27" t="inlineStr">
        <is>
          <t>Lisanslı Yara Bandı</t>
        </is>
      </c>
      <c r="B27">
        <f>HYPERLINK("C:\Users\SOFTWARE LAB 2-6\Desktop\hhh\taihlbotyazma2022\./gorseller/903_kucuk_543X467_yarabandi.jpg", "GÖRSEL")</f>
        <v/>
      </c>
      <c r="C27" t="inlineStr"/>
      <c r="D27" t="inlineStr"/>
      <c r="E27" t="inlineStr">
        <is>
          <t>7,
00
₺</t>
        </is>
      </c>
    </row>
    <row r="28">
      <c r="A28" t="inlineStr">
        <is>
          <t>Mesane Pedi</t>
        </is>
      </c>
      <c r="B28">
        <f>HYPERLINK("C:\Users\SOFTWARE LAB 2-6\Desktop\hhh\taihlbotyazma2022\./gorseller/903_kucuk_543X467_hafifped.jpg", "GÖRSEL")</f>
        <v/>
      </c>
      <c r="C28" t="inlineStr">
        <is>
          <t>Orkid</t>
        </is>
      </c>
      <c r="D28" t="inlineStr">
        <is>
          <t>• Hafif
• 20'li</t>
        </is>
      </c>
      <c r="E28" t="inlineStr">
        <is>
          <t>39,
50
₺</t>
        </is>
      </c>
    </row>
    <row r="29">
      <c r="A29" t="inlineStr">
        <is>
          <t>Mesane Pedi</t>
        </is>
      </c>
      <c r="B29">
        <f>HYPERLINK("C:\Users\SOFTWARE LAB 2-6\Desktop\hhh\taihlbotyazma2022\./gorseller/903_kucuk_543X467_normalped.jpg", "GÖRSEL")</f>
        <v/>
      </c>
      <c r="C29" t="inlineStr">
        <is>
          <t>Orkid</t>
        </is>
      </c>
      <c r="D29" t="inlineStr">
        <is>
          <t>• Normal</t>
        </is>
      </c>
      <c r="E29" t="inlineStr">
        <is>
          <t>39,
50
₺</t>
        </is>
      </c>
    </row>
    <row r="30">
      <c r="A30" t="inlineStr">
        <is>
          <t>Tuvalet Kağıdı</t>
        </is>
      </c>
      <c r="B30">
        <f>HYPERLINK("C:\Users\SOFTWARE LAB 2-6\Desktop\hhh\taihlbotyazma2022\./gorseller/903_kucuk_543X467_tuvalet-kagidi.jpg", "GÖRSEL")</f>
        <v/>
      </c>
      <c r="C30" t="inlineStr">
        <is>
          <t>Belinno</t>
        </is>
      </c>
      <c r="D30" t="inlineStr"/>
      <c r="E30" t="inlineStr">
        <is>
          <t>45,
50
₺</t>
        </is>
      </c>
    </row>
    <row r="31">
      <c r="A31" t="inlineStr">
        <is>
          <t>Yumuşatıcı</t>
        </is>
      </c>
      <c r="B31">
        <f>HYPERLINK("C:\Users\SOFTWARE LAB 2-6\Desktop\hhh\taihlbotyazma2022\./gorseller/903_kucuk_543X467_abc.jpg", "GÖRSEL")</f>
        <v/>
      </c>
      <c r="C31" t="inlineStr">
        <is>
          <t>ABC</t>
        </is>
      </c>
      <c r="D31" t="inlineStr">
        <is>
          <t>• 5 L</t>
        </is>
      </c>
      <c r="E31" t="inlineStr">
        <is>
          <t>52,
50
₺</t>
        </is>
      </c>
    </row>
    <row r="32">
      <c r="A32" t="inlineStr">
        <is>
          <t>Grissinili Kakaolu Fındık Kreması</t>
        </is>
      </c>
      <c r="B32">
        <f>HYPERLINK("C:\Users\SOFTWARE LAB 2-6\Desktop\hhh\taihlbotyazma2022\./gorseller/903_kucuk_543X467_nuga-cubuks.jpg", "GÖRSEL")</f>
        <v/>
      </c>
      <c r="C32" t="inlineStr">
        <is>
          <t>Fiskobirlik Nuga Çubukss</t>
        </is>
      </c>
      <c r="D32" t="inlineStr">
        <is>
          <t>• 53 g
• %16 fındık oranı</t>
        </is>
      </c>
      <c r="E32" t="inlineStr">
        <is>
          <t>14,
50
₺</t>
        </is>
      </c>
    </row>
    <row r="33">
      <c r="A33" t="inlineStr">
        <is>
          <t>Türk Kahveli Kakaolu Fındık Kreması</t>
        </is>
      </c>
      <c r="B33">
        <f>HYPERLINK("C:\Users\SOFTWARE LAB 2-6\Desktop\hhh\taihlbotyazma2022\./gorseller/903_kucuk_543X467_sayley.jpg", "GÖRSEL")</f>
        <v/>
      </c>
      <c r="C33" t="inlineStr">
        <is>
          <t>Sayley</t>
        </is>
      </c>
      <c r="D33" t="inlineStr">
        <is>
          <t>• 330 g</t>
        </is>
      </c>
      <c r="E33" t="inlineStr">
        <is>
          <t>37,
50
₺</t>
        </is>
      </c>
    </row>
    <row r="34">
      <c r="A34" t="inlineStr">
        <is>
          <t>Bitter&amp;Sütlü Çikolata Kaplı Kurutulmuş Çilek Draje</t>
        </is>
      </c>
      <c r="B34">
        <f>HYPERLINK("C:\Users\SOFTWARE LAB 2-6\Desktop\hhh\taihlbotyazma2022\./gorseller/903_kucuk_543X467_draje.jpg", "GÖRSEL")</f>
        <v/>
      </c>
      <c r="C34" t="inlineStr">
        <is>
          <t>Buono Dolce</t>
        </is>
      </c>
      <c r="D34" t="inlineStr">
        <is>
          <t>• 80 g</t>
        </is>
      </c>
      <c r="E34" t="inlineStr">
        <is>
          <t>24,
50
₺</t>
        </is>
      </c>
    </row>
    <row r="35">
      <c r="A35" t="inlineStr">
        <is>
          <t>Sütlü İsviçre Çikolatası</t>
        </is>
      </c>
      <c r="B35">
        <f>HYPERLINK("C:\Users\SOFTWARE LAB 2-6\Desktop\hhh\taihlbotyazma2022\./gorseller/903_kucuk_543X467_isvec.jpg", "GÖRSEL")</f>
        <v/>
      </c>
      <c r="C35" t="inlineStr">
        <is>
          <t>Alprose</t>
        </is>
      </c>
      <c r="D35" t="inlineStr">
        <is>
          <t>• 100 g</t>
        </is>
      </c>
      <c r="E35" t="inlineStr">
        <is>
          <t>21,
50
₺</t>
        </is>
      </c>
    </row>
    <row r="36">
      <c r="A36" t="inlineStr">
        <is>
          <t>İzmir Bombası</t>
        </is>
      </c>
      <c r="B36">
        <f>HYPERLINK("C:\Users\SOFTWARE LAB 2-6\Desktop\hhh\taihlbotyazma2022\./gorseller/903_kucuk_543X467_bomba.jpg", "GÖRSEL")</f>
        <v/>
      </c>
      <c r="C36" t="inlineStr">
        <is>
          <t>Mixim</t>
        </is>
      </c>
      <c r="D36" t="inlineStr">
        <is>
          <t>• 220 g</t>
        </is>
      </c>
      <c r="E36" t="inlineStr">
        <is>
          <t>19,
50
₺</t>
        </is>
      </c>
    </row>
    <row r="37">
      <c r="A37" t="inlineStr">
        <is>
          <t>Bitter Çikolata Kaplı Portakal Dilimi</t>
        </is>
      </c>
      <c r="B37">
        <f>HYPERLINK("C:\Users\SOFTWARE LAB 2-6\Desktop\hhh\taihlbotyazma2022\./gorseller/903_kucuk_543X467_portakaldilim.jpg", "GÖRSEL")</f>
        <v/>
      </c>
      <c r="C37" t="inlineStr">
        <is>
          <t>Patisswiss</t>
        </is>
      </c>
      <c r="D37" t="inlineStr">
        <is>
          <t>• 80 g</t>
        </is>
      </c>
      <c r="E37" t="inlineStr">
        <is>
          <t>18,
00
₺</t>
        </is>
      </c>
    </row>
    <row r="38">
      <c r="A38" t="inlineStr">
        <is>
          <t>Çikolata Kaplı Naneli Fondan</t>
        </is>
      </c>
      <c r="B38">
        <f>HYPERLINK("C:\Users\SOFTWARE LAB 2-6\Desktop\hhh\taihlbotyazma2022\./gorseller/903_kucuk_543X467_fondan.jpg", "GÖRSEL")</f>
        <v/>
      </c>
      <c r="C38" t="inlineStr">
        <is>
          <t>Buono</t>
        </is>
      </c>
      <c r="D38" t="inlineStr">
        <is>
          <t>• 200 g</t>
        </is>
      </c>
      <c r="E38" t="inlineStr">
        <is>
          <t>17,
50
₺</t>
        </is>
      </c>
    </row>
    <row r="39">
      <c r="A39" t="inlineStr">
        <is>
          <t>Kaşık Çikolata Bitter&amp; Sütlü Kahve Parçacıklı</t>
        </is>
      </c>
      <c r="B39">
        <f>HYPERLINK("C:\Users\SOFTWARE LAB 2-6\Desktop\hhh\taihlbotyazma2022\./gorseller/903_kucuk_543X467_kasik-cikolata.jpg", "GÖRSEL")</f>
        <v/>
      </c>
      <c r="C39" t="inlineStr">
        <is>
          <t>Buono</t>
        </is>
      </c>
      <c r="D39" t="inlineStr">
        <is>
          <t>• 48 g</t>
        </is>
      </c>
      <c r="E39" t="inlineStr">
        <is>
          <t>12,
75
₺</t>
        </is>
      </c>
    </row>
    <row r="40">
      <c r="A40" t="inlineStr">
        <is>
          <t>Çikolata Bombası Muzlu</t>
        </is>
      </c>
      <c r="B40">
        <f>HYPERLINK("C:\Users\SOFTWARE LAB 2-6\Desktop\hhh\taihlbotyazma2022\./gorseller/903_kucuk_543X467_cikolata-bombasi.jpg", "GÖRSEL")</f>
        <v/>
      </c>
      <c r="C40" t="inlineStr">
        <is>
          <t>Patiswiss</t>
        </is>
      </c>
      <c r="D40" t="inlineStr">
        <is>
          <t>• 35 g</t>
        </is>
      </c>
      <c r="E40" t="inlineStr">
        <is>
          <t>15,
50
₺</t>
        </is>
      </c>
    </row>
    <row r="41">
      <c r="A41" t="inlineStr">
        <is>
          <t>Çikolata Kaplı Ceviz Draje</t>
        </is>
      </c>
      <c r="B41">
        <f>HYPERLINK("C:\Users\SOFTWARE LAB 2-6\Desktop\hhh\taihlbotyazma2022\./gorseller/903_kucuk_543X467_ceviz-draje.jpg", "GÖRSEL")</f>
        <v/>
      </c>
      <c r="C41" t="inlineStr">
        <is>
          <t>Bonart</t>
        </is>
      </c>
      <c r="D41" t="inlineStr">
        <is>
          <t>• 100 g</t>
        </is>
      </c>
      <c r="E41" t="inlineStr">
        <is>
          <t>19,
50
₺</t>
        </is>
      </c>
    </row>
    <row r="42">
      <c r="A42" t="inlineStr">
        <is>
          <t>Kapuçino Aromalı Chamallows</t>
        </is>
      </c>
      <c r="B42">
        <f>HYPERLINK("C:\Users\SOFTWARE LAB 2-6\Desktop\hhh\taihlbotyazma2022\./gorseller/903_kucuk_543X467_haribo.jpg", "GÖRSEL")</f>
        <v/>
      </c>
      <c r="C42" t="inlineStr">
        <is>
          <t>Haribo</t>
        </is>
      </c>
      <c r="D42" t="inlineStr">
        <is>
          <t>• 130 g</t>
        </is>
      </c>
      <c r="E42" t="inlineStr">
        <is>
          <t>12,
50
₺</t>
        </is>
      </c>
    </row>
    <row r="43">
      <c r="A43" t="inlineStr">
        <is>
          <t>Kakaolu ve Çilekli Yüksek Proteinli Hurma Bar</t>
        </is>
      </c>
      <c r="B43">
        <f>HYPERLINK("C:\Users\SOFTWARE LAB 2-6\Desktop\hhh\taihlbotyazma2022\./gorseller/903_kucuk_543X467_hurma-bar.jpg", "GÖRSEL")</f>
        <v/>
      </c>
      <c r="C43" t="inlineStr">
        <is>
          <t>Patisswiss Nrg</t>
        </is>
      </c>
      <c r="D43" t="inlineStr">
        <is>
          <t>• 50 g</t>
        </is>
      </c>
      <c r="E43" t="inlineStr">
        <is>
          <t>19,
50
₺</t>
        </is>
      </c>
    </row>
    <row r="44">
      <c r="A44" t="inlineStr">
        <is>
          <t>Türk Kahvesi</t>
        </is>
      </c>
      <c r="B44">
        <f>HYPERLINK("C:\Users\SOFTWARE LAB 2-6\Desktop\hhh\taihlbotyazma2022\./gorseller/903_kucuk_543X467_turkkahvesi.jpg", "GÖRSEL")</f>
        <v/>
      </c>
      <c r="C44" t="inlineStr">
        <is>
          <t>Kurukahveci Mehmet Efendi</t>
        </is>
      </c>
      <c r="D44" t="inlineStr">
        <is>
          <t>• 500 g
• Teneke Kutu</t>
        </is>
      </c>
      <c r="E44" t="inlineStr">
        <is>
          <t>119,
50
₺</t>
        </is>
      </c>
    </row>
    <row r="45">
      <c r="A45" t="inlineStr">
        <is>
          <t>Nesquik</t>
        </is>
      </c>
      <c r="B45">
        <f>HYPERLINK("C:\Users\SOFTWARE LAB 2-6\Desktop\hhh\taihlbotyazma2022\./gorseller/903_kucuk_543X467_nesquik.jpg", "GÖRSEL")</f>
        <v/>
      </c>
      <c r="C45" t="inlineStr">
        <is>
          <t>Nestle</t>
        </is>
      </c>
      <c r="D45" t="inlineStr">
        <is>
          <t>• 375 g</t>
        </is>
      </c>
      <c r="E45" t="inlineStr">
        <is>
          <t>34,
50
₺</t>
        </is>
      </c>
    </row>
    <row r="46">
      <c r="A46" t="inlineStr">
        <is>
          <t>Karamel Soslu Kahveli Mozaik Kek</t>
        </is>
      </c>
      <c r="B46">
        <f>HYPERLINK("C:\Users\SOFTWARE LAB 2-6\Desktop\hhh\taihlbotyazma2022\./gorseller/903_kucuk_543X467_kek.jpg", "GÖRSEL")</f>
        <v/>
      </c>
      <c r="C46" t="inlineStr">
        <is>
          <t>Torku Gala Gold</t>
        </is>
      </c>
      <c r="D46" t="inlineStr">
        <is>
          <t>• 45 g</t>
        </is>
      </c>
      <c r="E46" t="inlineStr">
        <is>
          <t>4,
75
₺</t>
        </is>
      </c>
    </row>
    <row r="47">
      <c r="A47" t="inlineStr">
        <is>
          <t>Sıcak Çikolata</t>
        </is>
      </c>
      <c r="B47">
        <f>HYPERLINK("C:\Users\SOFTWARE LAB 2-6\Desktop\hhh\taihlbotyazma2022\./gorseller/903_kucuk_543X467_sicak-cikolata.jpg", "GÖRSEL")</f>
        <v/>
      </c>
      <c r="C47" t="inlineStr">
        <is>
          <t>Nestle</t>
        </is>
      </c>
      <c r="D47" t="inlineStr">
        <is>
          <t>• 224 g</t>
        </is>
      </c>
      <c r="E47" t="inlineStr">
        <is>
          <t>29,
50
₺</t>
        </is>
      </c>
    </row>
    <row r="48">
      <c r="A48" t="inlineStr">
        <is>
          <t>Osmanlı Dibek Kahvesi</t>
        </is>
      </c>
      <c r="B48">
        <f>HYPERLINK("C:\Users\SOFTWARE LAB 2-6\Desktop\hhh\taihlbotyazma2022\./gorseller/903_kucuk_543X467_dibek.jpg", "GÖRSEL")</f>
        <v/>
      </c>
      <c r="C48" t="inlineStr">
        <is>
          <t>Shazel</t>
        </is>
      </c>
      <c r="D48" t="inlineStr">
        <is>
          <t>• 200 g</t>
        </is>
      </c>
      <c r="E48" t="inlineStr">
        <is>
          <t>26,
50
₺</t>
        </is>
      </c>
    </row>
    <row r="49">
      <c r="A49" t="inlineStr">
        <is>
          <t>Türk Kahvesi Çeşitleri</t>
        </is>
      </c>
      <c r="B49">
        <f>HYPERLINK("C:\Users\SOFTWARE LAB 2-6\Desktop\hhh\taihlbotyazma2022\./gorseller/903_kucuk_543X467_kahvecesit.jpg", "GÖRSEL")</f>
        <v/>
      </c>
      <c r="C49" t="inlineStr">
        <is>
          <t>Abdullah Efendi</t>
        </is>
      </c>
      <c r="D49" t="inlineStr">
        <is>
          <t>• 100 g</t>
        </is>
      </c>
      <c r="E49" t="inlineStr">
        <is>
          <t>16,
50
₺</t>
        </is>
      </c>
    </row>
    <row r="50">
      <c r="A50" t="inlineStr">
        <is>
          <t>Bitki Çayı Çeşitleri</t>
        </is>
      </c>
      <c r="B50">
        <f>HYPERLINK("C:\Users\SOFTWARE LAB 2-6\Desktop\hhh\taihlbotyazma2022\./gorseller/903_kucuk_543X467_bitki-cayi.jpg", "GÖRSEL")</f>
        <v/>
      </c>
      <c r="C50" t="inlineStr">
        <is>
          <t>Mesh</t>
        </is>
      </c>
      <c r="D50" t="inlineStr">
        <is>
          <t>• 16’lı
• Kuşburnu
• Nane</t>
        </is>
      </c>
      <c r="E50" t="inlineStr">
        <is>
          <t>17,
50
₺</t>
        </is>
      </c>
    </row>
    <row r="51">
      <c r="A51" t="inlineStr">
        <is>
          <t>Bitki Çayı Beyaz Çay Çeşitleri</t>
        </is>
      </c>
      <c r="B51">
        <f>HYPERLINK("C:\Users\SOFTWARE LAB 2-6\Desktop\hhh\taihlbotyazma2022\./gorseller/903_kucuk_543X467_beyazcay.jpg", "GÖRSEL")</f>
        <v/>
      </c>
      <c r="C51" t="inlineStr">
        <is>
          <t>Doğadan</t>
        </is>
      </c>
      <c r="D51" t="inlineStr">
        <is>
          <t>• 18’li
• Mango
• Cranberry</t>
        </is>
      </c>
      <c r="E51" t="inlineStr">
        <is>
          <t>22,
50
₺</t>
        </is>
      </c>
    </row>
    <row r="52">
      <c r="A52" t="inlineStr">
        <is>
          <t>Ihlamur Tomurcuklu</t>
        </is>
      </c>
      <c r="B52">
        <f>HYPERLINK("C:\Users\SOFTWARE LAB 2-6\Desktop\hhh\taihlbotyazma2022\./gorseller/903_kucuk_543X467_ihlamur.jpg", "GÖRSEL")</f>
        <v/>
      </c>
      <c r="C52" t="inlineStr">
        <is>
          <t>Greenwood</t>
        </is>
      </c>
      <c r="D52" t="inlineStr">
        <is>
          <t>• 50 g</t>
        </is>
      </c>
      <c r="E52" t="inlineStr">
        <is>
          <t>22,
50
₺</t>
        </is>
      </c>
    </row>
    <row r="53">
      <c r="A53" t="inlineStr">
        <is>
          <t>Elektrikli Bisiklet</t>
        </is>
      </c>
      <c r="B53">
        <f>HYPERLINK("C:\Users\SOFTWARE LAB 2-6\Desktop\hhh\taihlbotyazma2022\./gorseller/904_kucuk_543X467_kuba.jpg", "GÖRSEL")</f>
        <v/>
      </c>
      <c r="C53" t="inlineStr">
        <is>
          <t>S15 KUBA</t>
        </is>
      </c>
      <c r="D53" t="inlineStr">
        <is>
          <t>• Maksimum Hız: 25 km/h
• Sürüş Mesafesi: 25-35 km</t>
        </is>
      </c>
      <c r="E53" t="inlineStr">
        <is>
          <t>6.499,
00
₺</t>
        </is>
      </c>
    </row>
    <row r="54">
      <c r="A54" t="inlineStr">
        <is>
          <t>Elektrikli Bisiklet</t>
        </is>
      </c>
      <c r="B54">
        <f>HYPERLINK("C:\Users\SOFTWARE LAB 2-6\Desktop\hhh\taihlbotyazma2022\./gorseller/904_kucuk_543X467_kuba.jpg", "GÖRSEL")</f>
        <v/>
      </c>
      <c r="C54" t="inlineStr">
        <is>
          <t>S15 KUBA</t>
        </is>
      </c>
      <c r="D54" t="inlineStr">
        <is>
          <t>• Maksimum Hız: 25 km/h
• Sürüş Mesafesi: 25-35 km</t>
        </is>
      </c>
      <c r="E54" t="inlineStr">
        <is>
          <t>6.499,
00
₺</t>
        </is>
      </c>
    </row>
    <row r="55">
      <c r="A55" t="inlineStr">
        <is>
          <t>Kalın Tekerlekli Katlanır Elektrikli Bisiklet RKS XS25</t>
        </is>
      </c>
      <c r="B55">
        <f>HYPERLINK("C:\Users\SOFTWARE LAB 2-6\Desktop\hhh\taihlbotyazma2022\./gorseller/904_kucuk_543X467_rks.jpg", "GÖRSEL")</f>
        <v/>
      </c>
      <c r="C55" t="inlineStr">
        <is>
          <t>RKS</t>
        </is>
      </c>
      <c r="D55" t="inlineStr">
        <is>
          <t>• Silver, Yeşil Renk Seçenekleri
• 2 yıl garanti</t>
        </is>
      </c>
      <c r="E55" t="inlineStr">
        <is>
          <t>12.999,
00
₺</t>
        </is>
      </c>
    </row>
    <row r="56">
      <c r="A56" t="inlineStr">
        <is>
          <t>Oyuncu Kulaklık</t>
        </is>
      </c>
      <c r="B56">
        <f>HYPERLINK("C:\Users\SOFTWARE LAB 2-6\Desktop\hhh\taihlbotyazma2022\./gorseller/904_kucuk_543X467_kulaklik.jpg", "GÖRSEL")</f>
        <v/>
      </c>
      <c r="C56" t="inlineStr">
        <is>
          <t>Omen 800</t>
        </is>
      </c>
      <c r="D56" t="inlineStr">
        <is>
          <t>• 53mm boyutunda güçlü sürücüler
• Ayarlanabilir konforlu kafa bandı</t>
        </is>
      </c>
      <c r="E56" t="inlineStr">
        <is>
          <t>399,
00
₺</t>
        </is>
      </c>
    </row>
    <row r="57">
      <c r="A57" t="inlineStr">
        <is>
          <t>Klasik Turkuaz Tartı</t>
        </is>
      </c>
      <c r="B57">
        <f>HYPERLINK("C:\Users\SOFTWARE LAB 2-6\Desktop\hhh\taihlbotyazma2022\./gorseller/904_kucuk_543X467_turkuaz.jpg", "GÖRSEL")</f>
        <v/>
      </c>
      <c r="C57" t="inlineStr">
        <is>
          <t>Tefal</t>
        </is>
      </c>
      <c r="D57" t="inlineStr">
        <is>
          <t>• 160 kg’a kadar yüksek kapasite
• Sadece 22mm yüksekliğe sahip ultra ince tasarım</t>
        </is>
      </c>
      <c r="E57" t="inlineStr">
        <is>
          <t>219,
00
₺</t>
        </is>
      </c>
    </row>
    <row r="58">
      <c r="A58" t="inlineStr">
        <is>
          <t>Japon Çiçeği Tartı Pembe Presmiss</t>
        </is>
      </c>
      <c r="B58">
        <f>HYPERLINK("C:\Users\SOFTWARE LAB 2-6\Desktop\hhh\taihlbotyazma2022\./gorseller/904_kucuk_543X467_pembe-tarti.jpg", "GÖRSEL")</f>
        <v/>
      </c>
      <c r="C58" t="inlineStr">
        <is>
          <t>Tefal</t>
        </is>
      </c>
      <c r="D58" t="inlineStr">
        <is>
          <t>• 150 kg’a kadar yüksek kapasite</t>
        </is>
      </c>
      <c r="E58" t="inlineStr">
        <is>
          <t>219,
00
₺</t>
        </is>
      </c>
    </row>
    <row r="59">
      <c r="A59" t="inlineStr">
        <is>
          <t>Blender Seti</t>
        </is>
      </c>
      <c r="B59">
        <f>HYPERLINK("C:\Users\SOFTWARE LAB 2-6\Desktop\hhh\taihlbotyazma2022\./gorseller/904_kucuk_543X467_blender.jpg", "GÖRSEL")</f>
        <v/>
      </c>
      <c r="C59" t="inlineStr">
        <is>
          <t>Chef's Pro</t>
        </is>
      </c>
      <c r="D59" t="inlineStr">
        <is>
          <t>• Voltaj: 220-240V/50-60 Hz
• AC motor</t>
        </is>
      </c>
      <c r="E59" t="inlineStr">
        <is>
          <t>479,
00
₺</t>
        </is>
      </c>
    </row>
    <row r="60">
      <c r="A60" t="inlineStr">
        <is>
          <t>Püsküllü Halı</t>
        </is>
      </c>
      <c r="B60">
        <f>HYPERLINK("C:\Users\SOFTWARE LAB 2-6\Desktop\hhh\taihlbotyazma2022\./gorseller/904_kucuk_543X467_hali.jpg", "GÖRSEL")</f>
        <v/>
      </c>
      <c r="C60" t="inlineStr">
        <is>
          <t>Bahariye Halı</t>
        </is>
      </c>
      <c r="D60" t="inlineStr"/>
      <c r="E60" t="inlineStr">
        <is>
          <t>399,
00
₺</t>
        </is>
      </c>
    </row>
    <row r="61">
      <c r="A61" t="inlineStr">
        <is>
          <t>Kablosuz Menzil Genişletici</t>
        </is>
      </c>
      <c r="B61">
        <f>HYPERLINK("C:\Users\SOFTWARE LAB 2-6\Desktop\hhh\taihlbotyazma2022\./gorseller/904_kucuk_543X467_menzil.jpg", "GÖRSEL")</f>
        <v/>
      </c>
      <c r="C61" t="inlineStr">
        <is>
          <t>Mercusys</t>
        </is>
      </c>
      <c r="D61" t="inlineStr">
        <is>
          <t>• 1200 Mbps
• Access Point Modu</t>
        </is>
      </c>
      <c r="E61" t="inlineStr">
        <is>
          <t>199,
00
₺</t>
        </is>
      </c>
    </row>
    <row r="62">
      <c r="A62" t="inlineStr">
        <is>
          <t>Saç Kurutma Makinesi</t>
        </is>
      </c>
      <c r="B62">
        <f>HYPERLINK("C:\Users\SOFTWARE LAB 2-6\Desktop\hhh\taihlbotyazma2022\./gorseller/904_kucuk_543X467_kurutma.jpg", "GÖRSEL")</f>
        <v/>
      </c>
      <c r="C62" t="inlineStr">
        <is>
          <t>Rowenta</t>
        </is>
      </c>
      <c r="D62" t="inlineStr">
        <is>
          <t>• 1200W güç
• Ultra kompakt katlanabilir tasarım</t>
        </is>
      </c>
      <c r="E62" t="inlineStr">
        <is>
          <t>299,
00
₺</t>
        </is>
      </c>
    </row>
    <row r="63">
      <c r="A63" t="inlineStr">
        <is>
          <t>Taraklı Düzleştirici</t>
        </is>
      </c>
      <c r="B63">
        <f>HYPERLINK("C:\Users\SOFTWARE LAB 2-6\Desktop\hhh\taihlbotyazma2022\./gorseller/904_kucuk_543X467_duzlestirici.jpg", "GÖRSEL")</f>
        <v/>
      </c>
      <c r="C63" t="inlineStr">
        <is>
          <t>Fakir</t>
        </is>
      </c>
      <c r="D63" t="inlineStr">
        <is>
          <t>• Düzleştirme ve dalga verme özelliği
• Seramik kaplama tarak dişleri</t>
        </is>
      </c>
      <c r="E63" t="inlineStr">
        <is>
          <t>299,
00
₺</t>
        </is>
      </c>
    </row>
    <row r="64">
      <c r="A64" t="inlineStr">
        <is>
          <t>Buharlı Ütü 2990</t>
        </is>
      </c>
      <c r="B64">
        <f>HYPERLINK("C:\Users\SOFTWARE LAB 2-6\Desktop\hhh\taihlbotyazma2022\./gorseller/904_kucuk_543X467_utu.jpg", "GÖRSEL")</f>
        <v/>
      </c>
      <c r="C64" t="inlineStr">
        <is>
          <t>Philips</t>
        </is>
      </c>
      <c r="D64" t="inlineStr">
        <is>
          <t>• 2300 Watt
• 140 g şok buhar ile inatçı kırışıkları giderme</t>
        </is>
      </c>
      <c r="E64" t="inlineStr">
        <is>
          <t>899,
00
₺</t>
        </is>
      </c>
    </row>
    <row r="65">
      <c r="A65" t="inlineStr">
        <is>
          <t>Outdoor Termos 1,3 L</t>
        </is>
      </c>
      <c r="B65">
        <f>HYPERLINK("C:\Users\SOFTWARE LAB 2-6\Desktop\hhh\taihlbotyazma2022\./gorseller/904_kucuk_543X467_termos-stanley.jpg", "GÖRSEL")</f>
        <v/>
      </c>
      <c r="C65" t="inlineStr">
        <is>
          <t>Stanley</t>
        </is>
      </c>
      <c r="D65" t="inlineStr">
        <is>
          <t>• 28 saat sıcak
• 26 saat soğuk</t>
        </is>
      </c>
      <c r="E65" t="inlineStr">
        <is>
          <t>899,
00
₺</t>
        </is>
      </c>
    </row>
    <row r="66">
      <c r="A66" t="inlineStr">
        <is>
          <t>Robot Süpürge Sweeva6000</t>
        </is>
      </c>
      <c r="B66">
        <f>HYPERLINK("C:\Users\SOFTWARE LAB 2-6\Desktop\hhh\taihlbotyazma2022\./gorseller/904_kucuk_543X467_tcl.jpg", "GÖRSEL")</f>
        <v/>
      </c>
      <c r="C66" t="inlineStr">
        <is>
          <t>TCL</t>
        </is>
      </c>
      <c r="D66" t="inlineStr">
        <is>
          <t>• 2700 Pa Vakum Gücü
• UV-C Sterilizasyon ile Bakterileri Yok Etme</t>
        </is>
      </c>
      <c r="E66" t="inlineStr">
        <is>
          <t>4.499,
00
₺</t>
        </is>
      </c>
    </row>
    <row r="67">
      <c r="A67" t="inlineStr">
        <is>
          <t>Çok Fonksiyonlu Dikiş Makinesi</t>
        </is>
      </c>
      <c r="B67">
        <f>HYPERLINK("C:\Users\SOFTWARE LAB 2-6\Desktop\hhh\taihlbotyazma2022\./gorseller/904_kucuk_543X467_dikis.jpg", "GÖRSEL")</f>
        <v/>
      </c>
      <c r="C67" t="inlineStr">
        <is>
          <t>Schwartz</t>
        </is>
      </c>
      <c r="D67" t="inlineStr"/>
      <c r="E67" t="inlineStr">
        <is>
          <t>699,
00
₺</t>
        </is>
      </c>
    </row>
    <row r="68">
      <c r="A68" t="inlineStr">
        <is>
          <t>4'lü Çeyiz Seti</t>
        </is>
      </c>
      <c r="B68">
        <f>HYPERLINK("C:\Users\SOFTWARE LAB 2-6\Desktop\hhh\taihlbotyazma2022\./gorseller/904_kucuk_543X467_fakir.jpg", "GÖRSEL")</f>
        <v/>
      </c>
      <c r="C68" t="inlineStr">
        <is>
          <t>Fakir</t>
        </is>
      </c>
      <c r="D68" t="inlineStr"/>
      <c r="E68" t="inlineStr">
        <is>
          <t>2.199,
00
₺</t>
        </is>
      </c>
    </row>
    <row r="69">
      <c r="A69" t="inlineStr">
        <is>
          <t>55 İnç UHD Android TV</t>
        </is>
      </c>
      <c r="B69">
        <f>HYPERLINK("C:\Users\SOFTWARE LAB 2-6\Desktop\hhh\taihlbotyazma2022\./gorseller/904_kucuk_543X467_tv.jpg", "GÖRSEL")</f>
        <v/>
      </c>
      <c r="C69" t="inlineStr">
        <is>
          <t>Dijitsu</t>
        </is>
      </c>
      <c r="D69" t="inlineStr"/>
      <c r="E69" t="inlineStr">
        <is>
          <t>5.999,
00
₺</t>
        </is>
      </c>
    </row>
    <row r="70">
      <c r="A70" t="inlineStr">
        <is>
          <t>40 İnç FHD Android TV</t>
        </is>
      </c>
      <c r="B70">
        <f>HYPERLINK("C:\Users\SOFTWARE LAB 2-6\Desktop\hhh\taihlbotyazma2022\./gorseller/904_kucuk_543X467_tv-iki.jpg", "GÖRSEL")</f>
        <v/>
      </c>
      <c r="C70" t="inlineStr">
        <is>
          <t>Dijitsu</t>
        </is>
      </c>
      <c r="D70" t="inlineStr"/>
      <c r="E70" t="inlineStr">
        <is>
          <t>3.449,
00
₺</t>
        </is>
      </c>
    </row>
    <row r="71">
      <c r="A71" t="inlineStr">
        <is>
          <t>A16 4/64 GB</t>
        </is>
      </c>
      <c r="B71">
        <f>HYPERLINK("C:\Users\SOFTWARE LAB 2-6\Desktop\hhh\taihlbotyazma2022\./gorseller/904_kucuk_543X467_telefon.jpg", "GÖRSEL")</f>
        <v/>
      </c>
      <c r="C71" t="inlineStr">
        <is>
          <t>Oppo</t>
        </is>
      </c>
      <c r="D71" t="inlineStr"/>
      <c r="E71" t="inlineStr">
        <is>
          <t>4.299,
00
₺</t>
        </is>
      </c>
    </row>
    <row r="72">
      <c r="A72" t="inlineStr">
        <is>
          <t>Saç Sakal Kesme Makinesi Glidy</t>
        </is>
      </c>
      <c r="B72">
        <f>HYPERLINK("C:\Users\SOFTWARE LAB 2-6\Desktop\hhh\taihlbotyazma2022\./gorseller/904_kucuk_543X467_sakal-mak.jpg", "GÖRSEL")</f>
        <v/>
      </c>
      <c r="C72" t="inlineStr">
        <is>
          <t>Fakir</t>
        </is>
      </c>
      <c r="D72" t="inlineStr">
        <is>
          <t>• Kablolu ve kablosuz kullanabilme</t>
        </is>
      </c>
      <c r="E72" t="inlineStr">
        <is>
          <t>259,
00
₺</t>
        </is>
      </c>
    </row>
    <row r="73">
      <c r="A73" t="inlineStr">
        <is>
          <t>Şarj Edilebilir Çok Fonksiyolu El Feneri</t>
        </is>
      </c>
      <c r="B73">
        <f>HYPERLINK("C:\Users\SOFTWARE LAB 2-6\Desktop\hhh\taihlbotyazma2022\./gorseller/904_kucuk_543X467_el-feneri.jpg", "GÖRSEL")</f>
        <v/>
      </c>
      <c r="C73" t="inlineStr">
        <is>
          <t>House Pratik</t>
        </is>
      </c>
      <c r="D73" t="inlineStr">
        <is>
          <t>• Lümen değeri: 130-150 Lm</t>
        </is>
      </c>
      <c r="E73" t="inlineStr">
        <is>
          <t>59,
00
₺</t>
        </is>
      </c>
    </row>
    <row r="74">
      <c r="A74" t="inlineStr">
        <is>
          <t>Telefon Tutucu</t>
        </is>
      </c>
      <c r="B74">
        <f>HYPERLINK("C:\Users\SOFTWARE LAB 2-6\Desktop\hhh\taihlbotyazma2022\./gorseller/904_kucuk_543X467_tutucu.jpg", "GÖRSEL")</f>
        <v/>
      </c>
      <c r="C74" t="inlineStr"/>
      <c r="D74" t="inlineStr">
        <is>
          <t>• Farklı renklerde</t>
        </is>
      </c>
      <c r="E74" t="inlineStr">
        <is>
          <t>4,
50
₺</t>
        </is>
      </c>
    </row>
    <row r="75">
      <c r="A75" t="inlineStr">
        <is>
          <t>Işıklı Kettle</t>
        </is>
      </c>
      <c r="B75">
        <f>HYPERLINK("C:\Users\SOFTWARE LAB 2-6\Desktop\hhh\taihlbotyazma2022\./gorseller/904_kucuk_543X467_kettle.jpg", "GÖRSEL")</f>
        <v/>
      </c>
      <c r="C75" t="inlineStr">
        <is>
          <t>Heifer</t>
        </is>
      </c>
      <c r="D75" t="inlineStr">
        <is>
          <t>• Otomatik kapanma
• Susuz (kuru) çalışma emniyeti</t>
        </is>
      </c>
      <c r="E75" t="inlineStr">
        <is>
          <t>249,
00
₺</t>
        </is>
      </c>
    </row>
    <row r="76">
      <c r="A76" t="inlineStr">
        <is>
          <t>Çift Bıçaklı Doğrayıcı</t>
        </is>
      </c>
      <c r="B76">
        <f>HYPERLINK("C:\Users\SOFTWARE LAB 2-6\Desktop\hhh\taihlbotyazma2022\./gorseller/904_kucuk_543X467_bicak-dograyici.jpg", "GÖRSEL")</f>
        <v/>
      </c>
      <c r="C76" t="inlineStr">
        <is>
          <t>Keysmart</t>
        </is>
      </c>
      <c r="D76" t="inlineStr">
        <is>
          <t>• 4 bıçaklı doğrama sistemi
• Tek tuşla kullanım imkanı</t>
        </is>
      </c>
      <c r="E76" t="inlineStr">
        <is>
          <t>349,
00
₺</t>
        </is>
      </c>
    </row>
    <row r="77">
      <c r="A77" t="inlineStr">
        <is>
          <t>HP Deskjet IA Ultra 4828 Yazıcı</t>
        </is>
      </c>
      <c r="B77">
        <f>HYPERLINK("C:\Users\SOFTWARE LAB 2-6\Desktop\hhh\taihlbotyazma2022\./gorseller/904_kucuk_543X467_yazici.jpg", "GÖRSEL")</f>
        <v/>
      </c>
      <c r="C77" t="inlineStr">
        <is>
          <t>Hp</t>
        </is>
      </c>
      <c r="D77" t="inlineStr">
        <is>
          <t>• Baskı, tarama, kopyalama fonksiyonları
• Wi-fi ile kablosuz bağlantı özelliği</t>
        </is>
      </c>
      <c r="E77" t="inlineStr">
        <is>
          <t>1.999,
00
₺</t>
        </is>
      </c>
    </row>
    <row r="78">
      <c r="A78" t="inlineStr">
        <is>
          <t>Buharlı Ütü DB1109B</t>
        </is>
      </c>
      <c r="B78">
        <f>HYPERLINK("C:\Users\SOFTWARE LAB 2-6\Desktop\hhh\taihlbotyazma2022\./gorseller/904_kucuk_543X467_u-tu-.jpg", "GÖRSEL")</f>
        <v/>
      </c>
      <c r="C78" t="inlineStr">
        <is>
          <t>Fakir</t>
        </is>
      </c>
      <c r="D78" t="inlineStr">
        <is>
          <t>• Dikey buhar çıkışı
• Kendi kendini temizleme</t>
        </is>
      </c>
      <c r="E78" t="inlineStr">
        <is>
          <t>499,
00
₺</t>
        </is>
      </c>
    </row>
    <row r="79">
      <c r="A79" t="inlineStr">
        <is>
          <t>Fonksiyonlu Çöp Kamyonu</t>
        </is>
      </c>
      <c r="B79">
        <f>HYPERLINK("C:\Users\SOFTWARE LAB 2-6\Desktop\hhh\taihlbotyazma2022\./gorseller/904_kucuk_543X467_co-p-kamyonu.jpg", "GÖRSEL")</f>
        <v/>
      </c>
      <c r="C79" t="inlineStr"/>
      <c r="D79" t="inlineStr"/>
      <c r="E79" t="inlineStr">
        <is>
          <t>99,
00
₺</t>
        </is>
      </c>
    </row>
    <row r="80">
      <c r="A80" t="inlineStr">
        <is>
          <t>Ben Kimim Meslek Hikaye Kitapları</t>
        </is>
      </c>
      <c r="B80">
        <f>HYPERLINK("C:\Users\SOFTWARE LAB 2-6\Desktop\hhh\taihlbotyazma2022\./gorseller/904_kucuk_543X467_meslek-kitap.jpg", "GÖRSEL")</f>
        <v/>
      </c>
      <c r="C80" t="inlineStr"/>
      <c r="D80" t="inlineStr"/>
      <c r="E80" t="inlineStr">
        <is>
          <t>16,
50
₺</t>
        </is>
      </c>
    </row>
    <row r="81">
      <c r="A81" t="inlineStr">
        <is>
          <t>Oyuncak Silahlı Kelepçeli Polis Seti</t>
        </is>
      </c>
      <c r="B81">
        <f>HYPERLINK("C:\Users\SOFTWARE LAB 2-6\Desktop\hhh\taihlbotyazma2022\./gorseller/904_kucuk_543X467_polis-seti.jpg", "GÖRSEL")</f>
        <v/>
      </c>
      <c r="C81" t="inlineStr"/>
      <c r="D81" t="inlineStr"/>
      <c r="E81" t="inlineStr">
        <is>
          <t>32,
50
₺</t>
        </is>
      </c>
    </row>
    <row r="82">
      <c r="A82" t="inlineStr">
        <is>
          <t>Çantalı Diş Doktoru Seti</t>
        </is>
      </c>
      <c r="B82">
        <f>HYPERLINK("C:\Users\SOFTWARE LAB 2-6\Desktop\hhh\taihlbotyazma2022\./gorseller/904_kucuk_543X467_doktor-set.jpg", "GÖRSEL")</f>
        <v/>
      </c>
      <c r="C82" t="inlineStr"/>
      <c r="D82" t="inlineStr">
        <is>
          <t>• 12 parça</t>
        </is>
      </c>
      <c r="E82" t="inlineStr">
        <is>
          <t>55,
00
₺</t>
        </is>
      </c>
    </row>
    <row r="83">
      <c r="A83" t="inlineStr">
        <is>
          <t>Renkli Boyama Kitapları</t>
        </is>
      </c>
      <c r="B83">
        <f>HYPERLINK("C:\Users\SOFTWARE LAB 2-6\Desktop\hhh\taihlbotyazma2022\./gorseller/904_kucuk_543X467_boyama-kitap.jpg", "GÖRSEL")</f>
        <v/>
      </c>
      <c r="C83" t="inlineStr"/>
      <c r="D83" t="inlineStr">
        <is>
          <t>• Adet</t>
        </is>
      </c>
      <c r="E83" t="inlineStr">
        <is>
          <t>17,
50
₺</t>
        </is>
      </c>
    </row>
    <row r="84">
      <c r="A84" t="inlineStr">
        <is>
          <t>Küvette Bebek</t>
        </is>
      </c>
      <c r="B84">
        <f>HYPERLINK("C:\Users\SOFTWARE LAB 2-6\Desktop\hhh\taihlbotyazma2022\./gorseller/904_kucuk_543X467_kuvette-bebek.jpg", "GÖRSEL")</f>
        <v/>
      </c>
      <c r="C84" t="inlineStr"/>
      <c r="D84" t="inlineStr">
        <is>
          <t>• Adet
• Farklı renklerde</t>
        </is>
      </c>
      <c r="E84" t="inlineStr">
        <is>
          <t>59,
00
₺</t>
        </is>
      </c>
    </row>
    <row r="85">
      <c r="A85" t="inlineStr">
        <is>
          <t>Oyuncak Yemek Seti</t>
        </is>
      </c>
      <c r="B85">
        <f>HYPERLINK("C:\Users\SOFTWARE LAB 2-6\Desktop\hhh\taihlbotyazma2022\./gorseller/904_kucuk_543X467_yemek-set.jpg", "GÖRSEL")</f>
        <v/>
      </c>
      <c r="C85" t="inlineStr"/>
      <c r="D85" t="inlineStr">
        <is>
          <t>• 7 parça</t>
        </is>
      </c>
      <c r="E85" t="inlineStr">
        <is>
          <t>32,
50
₺</t>
        </is>
      </c>
    </row>
    <row r="86">
      <c r="A86" t="inlineStr">
        <is>
          <t>İtfaiye Yol Seti</t>
        </is>
      </c>
      <c r="B86">
        <f>HYPERLINK("C:\Users\SOFTWARE LAB 2-6\Desktop\hhh\taihlbotyazma2022\./gorseller/904_kucuk_543X467_yol-set.jpg", "GÖRSEL")</f>
        <v/>
      </c>
      <c r="C86" t="inlineStr">
        <is>
          <t>Dede</t>
        </is>
      </c>
      <c r="D86" t="inlineStr"/>
      <c r="E86" t="inlineStr">
        <is>
          <t>149,
00
₺</t>
        </is>
      </c>
    </row>
    <row r="87">
      <c r="A87" t="inlineStr">
        <is>
          <t>Bebekli Dondurma Arabası Oyuncak Seti</t>
        </is>
      </c>
      <c r="B87">
        <f>HYPERLINK("C:\Users\SOFTWARE LAB 2-6\Desktop\hhh\taihlbotyazma2022\./gorseller/904_kucuk_543X467_dondurma-set.jpg", "GÖRSEL")</f>
        <v/>
      </c>
      <c r="C87" t="inlineStr"/>
      <c r="D87" t="inlineStr">
        <is>
          <t>• Farklı renklerde</t>
        </is>
      </c>
      <c r="E87" t="inlineStr">
        <is>
          <t>89,
00
₺</t>
        </is>
      </c>
    </row>
    <row r="88">
      <c r="A88" t="inlineStr">
        <is>
          <t>Fitillli Çift Kişilik Battaniye</t>
        </is>
      </c>
      <c r="B88">
        <f>HYPERLINK("C:\Users\SOFTWARE LAB 2-6\Desktop\hhh\taihlbotyazma2022\./gorseller/904_kucuk_543X467_fitilli-battaniye.jpg", "GÖRSEL")</f>
        <v/>
      </c>
      <c r="C88" t="inlineStr">
        <is>
          <t>Viadante</t>
        </is>
      </c>
      <c r="D88" t="inlineStr">
        <is>
          <t>• 180x220 cm
• Ultrasoft kumaş</t>
        </is>
      </c>
      <c r="E88" t="inlineStr">
        <is>
          <t>249,
00
₺</t>
        </is>
      </c>
    </row>
    <row r="89">
      <c r="A89" t="inlineStr">
        <is>
          <t>Çift Kişilik Kapitoneli Yatak Alezi</t>
        </is>
      </c>
      <c r="B89">
        <f>HYPERLINK("C:\Users\SOFTWARE LAB 2-6\Desktop\hhh\taihlbotyazma2022\./gorseller/904_kucuk_543X467_cift-alez.jpg", "GÖRSEL")</f>
        <v/>
      </c>
      <c r="C89" t="inlineStr">
        <is>
          <t>Casilda Home</t>
        </is>
      </c>
      <c r="D89" t="inlineStr">
        <is>
          <t>• 150x200 cm +/- %5</t>
        </is>
      </c>
      <c r="E89" t="inlineStr">
        <is>
          <t>119,
00
₺</t>
        </is>
      </c>
    </row>
    <row r="90">
      <c r="A90" t="inlineStr">
        <is>
          <t>Tek Kişilik Kapitoneli Yatak Alezi</t>
        </is>
      </c>
      <c r="B90">
        <f>HYPERLINK("C:\Users\SOFTWARE LAB 2-6\Desktop\hhh\taihlbotyazma2022\./gorseller/904_kucuk_543X467_tek-alez.jpg", "GÖRSEL")</f>
        <v/>
      </c>
      <c r="C90" t="inlineStr">
        <is>
          <t>Casilda Home</t>
        </is>
      </c>
      <c r="D90" t="inlineStr">
        <is>
          <t>• 150x200 cm +/- %5</t>
        </is>
      </c>
      <c r="E90" t="inlineStr">
        <is>
          <t>79,
50
₺</t>
        </is>
      </c>
    </row>
    <row r="91">
      <c r="A91" t="inlineStr">
        <is>
          <t>Yastık Alezi</t>
        </is>
      </c>
      <c r="B91">
        <f>HYPERLINK("C:\Users\SOFTWARE LAB 2-6\Desktop\hhh\taihlbotyazma2022\./gorseller/904_kucuk_543X467_yastik-alez.jpg", "GÖRSEL")</f>
        <v/>
      </c>
      <c r="C91" t="inlineStr">
        <is>
          <t>Casilda Home</t>
        </is>
      </c>
      <c r="D91" t="inlineStr">
        <is>
          <t>• 2'li
• 50x70 cm
• Dış Kumaş: Beyaz Mikrofiber</t>
        </is>
      </c>
      <c r="E91" t="inlineStr">
        <is>
          <t>59,
50
₺</t>
        </is>
      </c>
    </row>
    <row r="92">
      <c r="A92" t="inlineStr">
        <is>
          <t>Aluminyum Kurutmalık</t>
        </is>
      </c>
      <c r="B92">
        <f>HYPERLINK("C:\Users\SOFTWARE LAB 2-6\Desktop\hhh\taihlbotyazma2022\./gorseller/904_kucuk_543X467_kurutmalik.jpg", "GÖRSEL")</f>
        <v/>
      </c>
      <c r="C92" t="inlineStr">
        <is>
          <t>Casilda Home</t>
        </is>
      </c>
      <c r="D92" t="inlineStr"/>
      <c r="E92" t="inlineStr">
        <is>
          <t>429,
00
₺</t>
        </is>
      </c>
    </row>
    <row r="93">
      <c r="A93" t="inlineStr">
        <is>
          <t>Kapı Önü Paspası</t>
        </is>
      </c>
      <c r="B93">
        <f>HYPERLINK("C:\Users\SOFTWARE LAB 2-6\Desktop\hhh\taihlbotyazma2022\./gorseller/904_kucuk_543X467_paspas.jpg", "GÖRSEL")</f>
        <v/>
      </c>
      <c r="C93" t="inlineStr"/>
      <c r="D93" t="inlineStr">
        <is>
          <t>• 45x75 cm
• Dijital baskılı</t>
        </is>
      </c>
      <c r="E93" t="inlineStr">
        <is>
          <t>34,
50
₺</t>
        </is>
      </c>
    </row>
    <row r="94">
      <c r="A94" t="inlineStr">
        <is>
          <t>Kapitone Laptop Kılıfı</t>
        </is>
      </c>
      <c r="B94">
        <f>HYPERLINK("C:\Users\SOFTWARE LAB 2-6\Desktop\hhh\taihlbotyazma2022\./gorseller/904_kucuk_543X467_laptop-kilif.jpg", "GÖRSEL")</f>
        <v/>
      </c>
      <c r="C94" t="inlineStr">
        <is>
          <t>M.Botti</t>
        </is>
      </c>
      <c r="D94" t="inlineStr">
        <is>
          <t>• 35x26x2 cm
• 13,3’’ ve 14’’ ile uyumlu</t>
        </is>
      </c>
      <c r="E94" t="inlineStr">
        <is>
          <t>199,
00
₺</t>
        </is>
      </c>
    </row>
    <row r="95">
      <c r="A95" t="inlineStr">
        <is>
          <t>Ev Babeti</t>
        </is>
      </c>
      <c r="B95">
        <f>HYPERLINK("C:\Users\SOFTWARE LAB 2-6\Desktop\hhh\taihlbotyazma2022\./gorseller/904_kucuk_543X467_cocuk-babet.jpg", "GÖRSEL")</f>
        <v/>
      </c>
      <c r="C95" t="inlineStr">
        <is>
          <t>Wellsoft</t>
        </is>
      </c>
      <c r="D95" t="inlineStr">
        <is>
          <t>• Çocuk
• 32-33, 34-35 numara</t>
        </is>
      </c>
      <c r="E95" t="inlineStr">
        <is>
          <t>24,
50
₺</t>
        </is>
      </c>
    </row>
    <row r="96">
      <c r="A96" t="inlineStr">
        <is>
          <t>Ev Babeti</t>
        </is>
      </c>
      <c r="B96">
        <f>HYPERLINK("C:\Users\SOFTWARE LAB 2-6\Desktop\hhh\taihlbotyazma2022\./gorseller/904_kucuk_543X467_kadin-babet.jpg", "GÖRSEL")</f>
        <v/>
      </c>
      <c r="C96" t="inlineStr">
        <is>
          <t>Wellsoft</t>
        </is>
      </c>
      <c r="D96" t="inlineStr">
        <is>
          <t>• Kadın
• 36-37, 38-39 numara</t>
        </is>
      </c>
      <c r="E96" t="inlineStr">
        <is>
          <t>24,
50
₺</t>
        </is>
      </c>
    </row>
    <row r="97">
      <c r="A97" t="inlineStr">
        <is>
          <t>Mini Ütü Masası</t>
        </is>
      </c>
      <c r="B97">
        <f>HYPERLINK("C:\Users\SOFTWARE LAB 2-6\Desktop\hhh\taihlbotyazma2022\./gorseller/904_kucuk_543X467_utu-masasi.jpg", "GÖRSEL")</f>
        <v/>
      </c>
      <c r="C97" t="inlineStr">
        <is>
          <t>Casilda Home</t>
        </is>
      </c>
      <c r="D97" t="inlineStr"/>
      <c r="E97" t="inlineStr">
        <is>
          <t>129,
00
₺</t>
        </is>
      </c>
    </row>
    <row r="98">
      <c r="A98" t="inlineStr">
        <is>
          <t>Polar Gömlek</t>
        </is>
      </c>
      <c r="B98">
        <f>HYPERLINK("C:\Users\SOFTWARE LAB 2-6\Desktop\hhh\taihlbotyazma2022\./gorseller/904_kucuk_543X467_polar.jpg", "GÖRSEL")</f>
        <v/>
      </c>
      <c r="C98" t="inlineStr"/>
      <c r="D98" t="inlineStr">
        <is>
          <t>• Unisex
• M, L, XL Beden</t>
        </is>
      </c>
      <c r="E98" t="inlineStr">
        <is>
          <t>149,
00
₺</t>
        </is>
      </c>
    </row>
    <row r="99">
      <c r="A99" t="inlineStr">
        <is>
          <t>Fitilli Banyo Paspas Seti</t>
        </is>
      </c>
      <c r="B99">
        <f>HYPERLINK("C:\Users\SOFTWARE LAB 2-6\Desktop\hhh\taihlbotyazma2022\./gorseller/904_kucuk_543X467_banyo-paspas.jpg", "GÖRSEL")</f>
        <v/>
      </c>
      <c r="C99" t="inlineStr">
        <is>
          <t>Molinella</t>
        </is>
      </c>
      <c r="D99" t="inlineStr">
        <is>
          <t>• 60x90 cm+40x60 cm +-%5
• Kaydırmaz taban</t>
        </is>
      </c>
      <c r="E99" t="inlineStr">
        <is>
          <t>159,
00
₺</t>
        </is>
      </c>
    </row>
    <row r="100">
      <c r="A100" t="inlineStr">
        <is>
          <t>Fitilli Yolluk</t>
        </is>
      </c>
      <c r="B100">
        <f>HYPERLINK("C:\Users\SOFTWARE LAB 2-6\Desktop\hhh\taihlbotyazma2022\./gorseller/904_kucuk_543X467_yolluk.jpg", "GÖRSEL")</f>
        <v/>
      </c>
      <c r="C100" t="inlineStr">
        <is>
          <t>Molinella</t>
        </is>
      </c>
      <c r="D100" t="inlineStr">
        <is>
          <t>• 80x250 cm +-%5
• Kaydırmaz taban</t>
        </is>
      </c>
      <c r="E100" t="inlineStr">
        <is>
          <t>289,
00
₺</t>
        </is>
      </c>
    </row>
    <row r="101">
      <c r="A101" t="inlineStr">
        <is>
          <t>Fitilli Halı</t>
        </is>
      </c>
      <c r="B101">
        <f>HYPERLINK("C:\Users\SOFTWARE LAB 2-6\Desktop\hhh\taihlbotyazma2022\./gorseller/904_kucuk_543X467_f-hali.jpg", "GÖRSEL")</f>
        <v/>
      </c>
      <c r="C101" t="inlineStr">
        <is>
          <t>Molinella</t>
        </is>
      </c>
      <c r="D101" t="inlineStr">
        <is>
          <t>• 80x150 cm +-%5
• Kaydırmaz taban</t>
        </is>
      </c>
      <c r="E101" t="inlineStr">
        <is>
          <t>159,
00
₺</t>
        </is>
      </c>
    </row>
    <row r="102">
      <c r="A102" t="inlineStr">
        <is>
          <t>Fitilli Terlik</t>
        </is>
      </c>
      <c r="B102">
        <f>HYPERLINK("C:\Users\SOFTWARE LAB 2-6\Desktop\hhh\taihlbotyazma2022\./gorseller/904_kucuk_543X467_terlik.jpg", "GÖRSEL")</f>
        <v/>
      </c>
      <c r="C102" t="inlineStr"/>
      <c r="D102" t="inlineStr">
        <is>
          <t>• Kadın
• 37-38, 39-40 Numara</t>
        </is>
      </c>
      <c r="E102" t="inlineStr">
        <is>
          <t>49,
50
₺</t>
        </is>
      </c>
    </row>
    <row r="103">
      <c r="A103" t="inlineStr">
        <is>
          <t>Bere</t>
        </is>
      </c>
      <c r="B103">
        <f>HYPERLINK("C:\Users\SOFTWARE LAB 2-6\Desktop\hhh\taihlbotyazma2022\./gorseller/904_kucuk_543X467_bere.jpg", "GÖRSEL")</f>
        <v/>
      </c>
      <c r="C103" t="inlineStr"/>
      <c r="D103" t="inlineStr">
        <is>
          <t>• Erkek Çocuk
• Kulaklı</t>
        </is>
      </c>
      <c r="E103" t="inlineStr">
        <is>
          <t>49,
00
₺</t>
        </is>
      </c>
    </row>
    <row r="104">
      <c r="A104" t="inlineStr">
        <is>
          <t>Trekking Botu</t>
        </is>
      </c>
      <c r="B104">
        <f>HYPERLINK("C:\Users\SOFTWARE LAB 2-6\Desktop\hhh\taihlbotyazma2022\./gorseller/904_kucuk_543X467_bot.jpg", "GÖRSEL")</f>
        <v/>
      </c>
      <c r="C104" t="inlineStr"/>
      <c r="D104" t="inlineStr">
        <is>
          <t>• Erkek
• 41, 42, 43 Numara</t>
        </is>
      </c>
      <c r="E104" t="inlineStr">
        <is>
          <t>169,
00
₺</t>
        </is>
      </c>
    </row>
    <row r="105">
      <c r="A105" t="inlineStr">
        <is>
          <t>Çelik Çaydanlık</t>
        </is>
      </c>
      <c r="B105">
        <f>HYPERLINK("C:\Users\SOFTWARE LAB 2-6\Desktop\hhh\taihlbotyazma2022\./gorseller/904_kucuk_543X467_caydanlik.jpg", "GÖRSEL")</f>
        <v/>
      </c>
      <c r="C105" t="inlineStr">
        <is>
          <t>Emsan</t>
        </is>
      </c>
      <c r="D105" t="inlineStr"/>
      <c r="E105" t="inlineStr">
        <is>
          <t>389,
00
₺</t>
        </is>
      </c>
    </row>
    <row r="106">
      <c r="A106" t="inlineStr">
        <is>
          <t>Granit Tava ~24 cm</t>
        </is>
      </c>
      <c r="B106">
        <f>HYPERLINK("C:\Users\SOFTWARE LAB 2-6\Desktop\hhh\taihlbotyazma2022\./gorseller/904_kucuk_543X467_tava.jpg", "GÖRSEL")</f>
        <v/>
      </c>
      <c r="C106" t="inlineStr">
        <is>
          <t>Emsan</t>
        </is>
      </c>
      <c r="D106" t="inlineStr">
        <is>
          <t>• Adet</t>
        </is>
      </c>
      <c r="E106" t="inlineStr">
        <is>
          <t>179,
00
₺</t>
        </is>
      </c>
    </row>
    <row r="107">
      <c r="A107" t="inlineStr">
        <is>
          <t>6 Parça Standlı Servis Seti</t>
        </is>
      </c>
      <c r="B107">
        <f>HYPERLINK("C:\Users\SOFTWARE LAB 2-6\Desktop\hhh\taihlbotyazma2022\./gorseller/904_kucuk_543X467_servis-set.jpg", "GÖRSEL")</f>
        <v/>
      </c>
      <c r="C107" t="inlineStr">
        <is>
          <t>Emsan</t>
        </is>
      </c>
      <c r="D107" t="inlineStr"/>
      <c r="E107" t="inlineStr">
        <is>
          <t>189,
00
₺</t>
        </is>
      </c>
    </row>
    <row r="108">
      <c r="A108" t="inlineStr">
        <is>
          <t>Granit Karnıyarık Tenceresi ~24 cm</t>
        </is>
      </c>
      <c r="B108">
        <f>HYPERLINK("C:\Users\SOFTWARE LAB 2-6\Desktop\hhh\taihlbotyazma2022\./gorseller/904_kucuk_543X467_tencere.jpg", "GÖRSEL")</f>
        <v/>
      </c>
      <c r="C108" t="inlineStr">
        <is>
          <t>Emsan</t>
        </is>
      </c>
      <c r="D108" t="inlineStr">
        <is>
          <t>• Yanmaz yapışmaz</t>
        </is>
      </c>
      <c r="E108" t="inlineStr">
        <is>
          <t>269,
00
₺</t>
        </is>
      </c>
    </row>
    <row r="109">
      <c r="A109" t="inlineStr">
        <is>
          <t>Çelik Saklama Kabı ~20 cm</t>
        </is>
      </c>
      <c r="B109">
        <f>HYPERLINK("C:\Users\SOFTWARE LAB 2-6\Desktop\hhh\taihlbotyazma2022\./gorseller/904_kucuk_543X467_saklama-kabi.jpg", "GÖRSEL")</f>
        <v/>
      </c>
      <c r="C109" t="inlineStr">
        <is>
          <t>Emsan</t>
        </is>
      </c>
      <c r="D109" t="inlineStr"/>
      <c r="E109" t="inlineStr">
        <is>
          <t>119,
00
₺</t>
        </is>
      </c>
    </row>
    <row r="110">
      <c r="A110" t="inlineStr">
        <is>
          <t>Çelik Saklama Kabı ~ 24 cm</t>
        </is>
      </c>
      <c r="B110">
        <f>HYPERLINK("C:\Users\SOFTWARE LAB 2-6\Desktop\hhh\taihlbotyazma2022\./gorseller/904_kucuk_543X467_saklama-kap.jpg", "GÖRSEL")</f>
        <v/>
      </c>
      <c r="C110" t="inlineStr">
        <is>
          <t>Emsan</t>
        </is>
      </c>
      <c r="D110" t="inlineStr"/>
      <c r="E110" t="inlineStr">
        <is>
          <t>169,
00
₺</t>
        </is>
      </c>
    </row>
    <row r="111">
      <c r="A111" t="inlineStr">
        <is>
          <t>Döküm Kek Kalıbı ~25 cm</t>
        </is>
      </c>
      <c r="B111">
        <f>HYPERLINK("C:\Users\SOFTWARE LAB 2-6\Desktop\hhh\taihlbotyazma2022\./gorseller/904_kucuk_543X467_kek-kalibi.jpg", "GÖRSEL")</f>
        <v/>
      </c>
      <c r="C111" t="inlineStr">
        <is>
          <t>Emsan</t>
        </is>
      </c>
      <c r="D111" t="inlineStr"/>
      <c r="E111" t="inlineStr">
        <is>
          <t>159,
00
₺</t>
        </is>
      </c>
    </row>
    <row r="112">
      <c r="A112" t="inlineStr">
        <is>
          <t>Elips Kavanoz ~1000 cc</t>
        </is>
      </c>
      <c r="B112">
        <f>HYPERLINK("C:\Users\SOFTWARE LAB 2-6\Desktop\hhh\taihlbotyazma2022\./gorseller/904_kucuk_543X467_1000cc.jpg", "GÖRSEL")</f>
        <v/>
      </c>
      <c r="C112" t="inlineStr">
        <is>
          <t>Paşabahçe</t>
        </is>
      </c>
      <c r="D112" t="inlineStr">
        <is>
          <t>• Adet</t>
        </is>
      </c>
      <c r="E112" t="inlineStr">
        <is>
          <t>39,
00
₺</t>
        </is>
      </c>
    </row>
    <row r="113">
      <c r="A113" t="inlineStr">
        <is>
          <t>Elips Kavanoz ~1500 cc</t>
        </is>
      </c>
      <c r="B113">
        <f>HYPERLINK("C:\Users\SOFTWARE LAB 2-6\Desktop\hhh\taihlbotyazma2022\./gorseller/904_kucuk_543X467_1500cc.jpg", "GÖRSEL")</f>
        <v/>
      </c>
      <c r="C113" t="inlineStr">
        <is>
          <t>Paşabahçe</t>
        </is>
      </c>
      <c r="D113" t="inlineStr">
        <is>
          <t>• Adet</t>
        </is>
      </c>
      <c r="E113" t="inlineStr">
        <is>
          <t>49,
00
₺</t>
        </is>
      </c>
    </row>
    <row r="114">
      <c r="A114" t="inlineStr">
        <is>
          <t>Elips Kavanoz ~2500 cc</t>
        </is>
      </c>
      <c r="B114">
        <f>HYPERLINK("C:\Users\SOFTWARE LAB 2-6\Desktop\hhh\taihlbotyazma2022\./gorseller/904_kucuk_543X467_2500cc.jpg", "GÖRSEL")</f>
        <v/>
      </c>
      <c r="C114" t="inlineStr">
        <is>
          <t>Paşabahçe</t>
        </is>
      </c>
      <c r="D114" t="inlineStr">
        <is>
          <t>• Adet</t>
        </is>
      </c>
      <c r="E114" t="inlineStr">
        <is>
          <t>59,
00
₺</t>
        </is>
      </c>
    </row>
    <row r="115">
      <c r="A115" t="inlineStr">
        <is>
          <t>Hasır Oval Tabak</t>
        </is>
      </c>
      <c r="B115">
        <f>HYPERLINK("C:\Users\SOFTWARE LAB 2-6\Desktop\hhh\taihlbotyazma2022\./gorseller/904_kucuk_543X467_oval-tabak.jpg", "GÖRSEL")</f>
        <v/>
      </c>
      <c r="C115" t="inlineStr">
        <is>
          <t>Paşabahçe</t>
        </is>
      </c>
      <c r="D115" t="inlineStr">
        <is>
          <t>• Adet</t>
        </is>
      </c>
      <c r="E115" t="inlineStr">
        <is>
          <t>27,
50
₺</t>
        </is>
      </c>
    </row>
    <row r="116">
      <c r="A116" t="inlineStr">
        <is>
          <t>Granit Derin Tencere ~24 cm</t>
        </is>
      </c>
      <c r="B116">
        <f>HYPERLINK("C:\Users\SOFTWARE LAB 2-6\Desktop\hhh\taihlbotyazma2022\./gorseller/904_kucuk_543X467_chefs.jpg", "GÖRSEL")</f>
        <v/>
      </c>
      <c r="C116" t="inlineStr">
        <is>
          <t>Chef's</t>
        </is>
      </c>
      <c r="D116" t="inlineStr"/>
      <c r="E116" t="inlineStr">
        <is>
          <t>179,
00
₺</t>
        </is>
      </c>
    </row>
    <row r="117">
      <c r="A117" t="inlineStr">
        <is>
          <t>Bıçak Bileyici</t>
        </is>
      </c>
      <c r="B117">
        <f>HYPERLINK("C:\Users\SOFTWARE LAB 2-6\Desktop\hhh\taihlbotyazma2022\./gorseller/904_kucuk_543X467_bileyici.jpg", "GÖRSEL")</f>
        <v/>
      </c>
      <c r="C117" t="inlineStr">
        <is>
          <t>Quick Dicer</t>
        </is>
      </c>
      <c r="D117" t="inlineStr"/>
      <c r="E117" t="inlineStr">
        <is>
          <t>99,
00
₺</t>
        </is>
      </c>
    </row>
    <row r="118">
      <c r="A118" t="inlineStr">
        <is>
          <t>Saplı Saklama Kabı ~4 lt</t>
        </is>
      </c>
      <c r="B118">
        <f>HYPERLINK("C:\Users\SOFTWARE LAB 2-6\Desktop\hhh\taihlbotyazma2022\./gorseller/904_kucuk_543X467_sapli-saklama.jpg", "GÖRSEL")</f>
        <v/>
      </c>
      <c r="C118" t="inlineStr">
        <is>
          <t>Hobby Life</t>
        </is>
      </c>
      <c r="D118" t="inlineStr"/>
      <c r="E118" t="inlineStr">
        <is>
          <t>27,
50
₺</t>
        </is>
      </c>
    </row>
    <row r="119">
      <c r="A119" t="inlineStr">
        <is>
          <t>Desenli Kahve Bardağı ~500 ml</t>
        </is>
      </c>
      <c r="B119">
        <f>HYPERLINK("C:\Users\SOFTWARE LAB 2-6\Desktop\hhh\taihlbotyazma2022\./gorseller/904_kucuk_543X467_kahve-bardag-i.jpg", "GÖRSEL")</f>
        <v/>
      </c>
      <c r="C119" t="inlineStr">
        <is>
          <t>Hobby Life</t>
        </is>
      </c>
      <c r="D119" t="inlineStr"/>
      <c r="E119" t="inlineStr">
        <is>
          <t>6,
50
₺</t>
        </is>
      </c>
    </row>
    <row r="120">
      <c r="A120" t="inlineStr">
        <is>
          <t>Dekorlu Meşrubat Bardağı</t>
        </is>
      </c>
      <c r="B120">
        <f>HYPERLINK("C:\Users\SOFTWARE LAB 2-6\Desktop\hhh\taihlbotyazma2022\./gorseller/904_kucuk_543X467_rakle.jpg", "GÖRSEL")</f>
        <v/>
      </c>
      <c r="C120" t="inlineStr">
        <is>
          <t>Rakle</t>
        </is>
      </c>
      <c r="D120" t="inlineStr">
        <is>
          <t>• ~570 cc</t>
        </is>
      </c>
      <c r="E120" t="inlineStr">
        <is>
          <t>18,
50
₺</t>
        </is>
      </c>
    </row>
    <row r="121">
      <c r="A121" t="inlineStr">
        <is>
          <t>Banyo Seti</t>
        </is>
      </c>
      <c r="B121">
        <f>HYPERLINK("C:\Users\SOFTWARE LAB 2-6\Desktop\hhh\taihlbotyazma2022\./gorseller/904_kucuk_543X467_banyo-set.jpg", "GÖRSEL")</f>
        <v/>
      </c>
      <c r="C121" t="inlineStr">
        <is>
          <t>Okyanus Home</t>
        </is>
      </c>
      <c r="D121" t="inlineStr"/>
      <c r="E121" t="inlineStr">
        <is>
          <t>199,
00
₺</t>
        </is>
      </c>
    </row>
    <row r="122">
      <c r="A122" t="inlineStr">
        <is>
          <t>Kare Siyah Yedekli Wc Kağıtlık</t>
        </is>
      </c>
      <c r="B122">
        <f>HYPERLINK("C:\Users\SOFTWARE LAB 2-6\Desktop\hhh\taihlbotyazma2022\./gorseller/904_kucuk_543X467_kagitlik.jpg", "GÖRSEL")</f>
        <v/>
      </c>
      <c r="C122" t="inlineStr">
        <is>
          <t>Okyanus Home</t>
        </is>
      </c>
      <c r="D122" t="inlineStr"/>
      <c r="E122" t="inlineStr">
        <is>
          <t>75,
00
₺</t>
        </is>
      </c>
    </row>
    <row r="123">
      <c r="A123" t="inlineStr">
        <is>
          <t>Fonksiyonel Duş Rafı</t>
        </is>
      </c>
      <c r="B123">
        <f>HYPERLINK("C:\Users\SOFTWARE LAB 2-6\Desktop\hhh\taihlbotyazma2022\./gorseller/904_kucuk_543X467_dus-rafi.jpg", "GÖRSEL")</f>
        <v/>
      </c>
      <c r="C123" t="inlineStr">
        <is>
          <t>Okyanus Home</t>
        </is>
      </c>
      <c r="D123" t="inlineStr"/>
      <c r="E123" t="inlineStr">
        <is>
          <t>119,
00
₺</t>
        </is>
      </c>
    </row>
    <row r="124">
      <c r="A124" t="inlineStr">
        <is>
          <t>Silikon Set</t>
        </is>
      </c>
      <c r="B124">
        <f>HYPERLINK("C:\Users\SOFTWARE LAB 2-6\Desktop\hhh\taihlbotyazma2022\./gorseller/904_kucuk_543X467_silikon-set.jpg", "GÖRSEL")</f>
        <v/>
      </c>
      <c r="C124" t="inlineStr"/>
      <c r="D124" t="inlineStr"/>
      <c r="E124" t="inlineStr">
        <is>
          <t>49,
50
₺</t>
        </is>
      </c>
    </row>
    <row r="125">
      <c r="A125" t="inlineStr">
        <is>
          <t>Karma Mutfak Ürünleri</t>
        </is>
      </c>
      <c r="B125">
        <f>HYPERLINK("C:\Users\SOFTWARE LAB 2-6\Desktop\hhh\taihlbotyazma2022\./gorseller/904_kucuk_543X467_karma-mutfak.jpg", "GÖRSEL")</f>
        <v/>
      </c>
      <c r="C125" t="inlineStr"/>
      <c r="D125" t="inlineStr"/>
      <c r="E125" t="inlineStr">
        <is>
          <t>21,
50
₺</t>
        </is>
      </c>
    </row>
    <row r="126">
      <c r="A126" t="inlineStr">
        <is>
          <t>İnci Askı</t>
        </is>
      </c>
      <c r="B126">
        <f>HYPERLINK("C:\Users\SOFTWARE LAB 2-6\Desktop\hhh\taihlbotyazma2022\./gorseller/904_kucuk_543X467_inci-aski.jpg", "GÖRSEL")</f>
        <v/>
      </c>
      <c r="C126" t="inlineStr"/>
      <c r="D126" t="inlineStr"/>
      <c r="E126" t="inlineStr">
        <is>
          <t>27,
50
₺</t>
        </is>
      </c>
    </row>
    <row r="127">
      <c r="A127" t="inlineStr">
        <is>
          <t>Kayık Sunum Tabağı</t>
        </is>
      </c>
      <c r="B127">
        <f>HYPERLINK("C:\Users\SOFTWARE LAB 2-6\Desktop\hhh\taihlbotyazma2022\./gorseller/904_kucuk_543X467_sunum-tabak.jpg", "GÖRSEL")</f>
        <v/>
      </c>
      <c r="C127" t="inlineStr"/>
      <c r="D127" t="inlineStr"/>
      <c r="E127" t="inlineStr">
        <is>
          <t>99,
00
₺</t>
        </is>
      </c>
    </row>
    <row r="128">
      <c r="A128" t="inlineStr">
        <is>
          <t>Kapaklı Saklama Kabı</t>
        </is>
      </c>
      <c r="B128">
        <f>HYPERLINK("C:\Users\SOFTWARE LAB 2-6\Desktop\hhh\taihlbotyazma2022\./gorseller/904_kucuk_543X467_380cc.jpg", "GÖRSEL")</f>
        <v/>
      </c>
      <c r="C128" t="inlineStr">
        <is>
          <t>Lav</t>
        </is>
      </c>
      <c r="D128" t="inlineStr">
        <is>
          <t>• ~380 cc</t>
        </is>
      </c>
      <c r="E128" t="inlineStr">
        <is>
          <t>15,
00
₺</t>
        </is>
      </c>
    </row>
    <row r="129">
      <c r="A129" t="inlineStr">
        <is>
          <t>Meşrubat Bardağı</t>
        </is>
      </c>
      <c r="B129">
        <f>HYPERLINK("C:\Users\SOFTWARE LAB 2-6\Desktop\hhh\taihlbotyazma2022\./gorseller/904_kucuk_543X467_mesrubat-bardag-i.jpg", "GÖRSEL")</f>
        <v/>
      </c>
      <c r="C129" t="inlineStr">
        <is>
          <t>Lav</t>
        </is>
      </c>
      <c r="D129" t="inlineStr">
        <is>
          <t>• ~495 cc</t>
        </is>
      </c>
      <c r="E129" t="inlineStr">
        <is>
          <t>42,
50
₺</t>
        </is>
      </c>
    </row>
    <row r="130">
      <c r="A130" t="inlineStr">
        <is>
          <t>Nez Çay Bardağı</t>
        </is>
      </c>
      <c r="B130">
        <f>HYPERLINK("C:\Users\SOFTWARE LAB 2-6\Desktop\hhh\taihlbotyazma2022\./gorseller/904_kucuk_543X467_cay-bardag-i.jpg", "GÖRSEL")</f>
        <v/>
      </c>
      <c r="C130" t="inlineStr">
        <is>
          <t>Lav</t>
        </is>
      </c>
      <c r="D130" t="inlineStr"/>
      <c r="E130" t="inlineStr">
        <is>
          <t>49,
00
₺</t>
        </is>
      </c>
    </row>
    <row r="131">
      <c r="A131" t="inlineStr">
        <is>
          <t>Kapaklı Saklama Kabı</t>
        </is>
      </c>
      <c r="B131">
        <f>HYPERLINK("C:\Users\SOFTWARE LAB 2-6\Desktop\hhh\taihlbotyazma2022\./gorseller/904_kucuk_543X467_saklama-kabi-cc.jpg", "GÖRSEL")</f>
        <v/>
      </c>
      <c r="C131" t="inlineStr">
        <is>
          <t>Lav</t>
        </is>
      </c>
      <c r="D131" t="inlineStr">
        <is>
          <t>• ~1400 cc</t>
        </is>
      </c>
      <c r="E131" t="inlineStr">
        <is>
          <t>37,
50
₺</t>
        </is>
      </c>
    </row>
    <row r="132">
      <c r="A132" t="inlineStr">
        <is>
          <t>Su Bardağı</t>
        </is>
      </c>
      <c r="B132">
        <f>HYPERLINK("C:\Users\SOFTWARE LAB 2-6\Desktop\hhh\taihlbotyazma2022\./gorseller/904_kucuk_543X467_su-bardag-i.jpg", "GÖRSEL")</f>
        <v/>
      </c>
      <c r="C132" t="inlineStr">
        <is>
          <t>Lav</t>
        </is>
      </c>
      <c r="D132" t="inlineStr">
        <is>
          <t>• ~370 cc</t>
        </is>
      </c>
      <c r="E132" t="inlineStr">
        <is>
          <t>37,
50
₺</t>
        </is>
      </c>
    </row>
    <row r="133">
      <c r="A133" t="inlineStr">
        <is>
          <t>Meşrubat Bardağı</t>
        </is>
      </c>
      <c r="B133">
        <f>HYPERLINK("C:\Users\SOFTWARE LAB 2-6\Desktop\hhh\taihlbotyazma2022\./gorseller/904_kucuk_543X467_mesrubat-iki.jpg", "GÖRSEL")</f>
        <v/>
      </c>
      <c r="C133" t="inlineStr">
        <is>
          <t>Lav</t>
        </is>
      </c>
      <c r="D133" t="inlineStr">
        <is>
          <t>• ~370 cc</t>
        </is>
      </c>
      <c r="E133" t="inlineStr">
        <is>
          <t>65,
00
₺</t>
        </is>
      </c>
    </row>
    <row r="134">
      <c r="A134" t="inlineStr">
        <is>
          <t>Kapaklı Karaf ~1200 cc</t>
        </is>
      </c>
      <c r="B134">
        <f>HYPERLINK("C:\Users\SOFTWARE LAB 2-6\Desktop\hhh\taihlbotyazma2022\./gorseller/904_kucuk_543X467_karaf.jpg", "GÖRSEL")</f>
        <v/>
      </c>
      <c r="C134" t="inlineStr">
        <is>
          <t>Lav</t>
        </is>
      </c>
      <c r="D134" t="inlineStr"/>
      <c r="E134" t="inlineStr">
        <is>
          <t>47,
50
₺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2023-01-14T08:05:53Z</dcterms:created>
  <dcterms:modified xsi:type="dcterms:W3CDTF">2023-01-14T08:05:53Z</dcterms:modified>
</cp:coreProperties>
</file>