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Uni\Master\Computer Performance Evaluation\402211778\Main Outputs\"/>
    </mc:Choice>
  </mc:AlternateContent>
  <xr:revisionPtr revIDLastSave="0" documentId="13_ncr:1_{1B8DD1E9-9698-4CF8-927C-9131F8C6F6F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 s="1"/>
  <c r="L11" i="1"/>
  <c r="M11" i="1"/>
  <c r="L12" i="1"/>
  <c r="M12" i="1"/>
  <c r="L13" i="1"/>
  <c r="M13" i="1" s="1"/>
  <c r="L14" i="1"/>
  <c r="M14" i="1"/>
  <c r="L15" i="1"/>
  <c r="M15" i="1"/>
  <c r="L16" i="1"/>
  <c r="M16" i="1"/>
  <c r="L17" i="1"/>
  <c r="M17" i="1"/>
  <c r="L18" i="1"/>
  <c r="M18" i="1" s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 s="1"/>
  <c r="L27" i="1"/>
  <c r="M27" i="1"/>
  <c r="L28" i="1"/>
  <c r="M28" i="1"/>
  <c r="L29" i="1"/>
  <c r="M29" i="1"/>
  <c r="L30" i="1"/>
  <c r="M30" i="1" s="1"/>
  <c r="L31" i="1"/>
  <c r="M31" i="1"/>
  <c r="L32" i="1"/>
  <c r="M32" i="1"/>
  <c r="L33" i="1"/>
  <c r="M33" i="1"/>
  <c r="L34" i="1"/>
  <c r="M34" i="1" s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 s="1"/>
  <c r="L43" i="1"/>
  <c r="M43" i="1"/>
  <c r="L44" i="1"/>
  <c r="M44" i="1"/>
  <c r="L45" i="1"/>
  <c r="M45" i="1"/>
  <c r="L46" i="1"/>
  <c r="M46" i="1"/>
  <c r="L47" i="1"/>
  <c r="M47" i="1" s="1"/>
  <c r="L48" i="1"/>
  <c r="M48" i="1"/>
  <c r="L49" i="1"/>
  <c r="M49" i="1"/>
  <c r="L50" i="1"/>
  <c r="M50" i="1" s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 s="1"/>
  <c r="L59" i="1"/>
  <c r="M59" i="1"/>
  <c r="L60" i="1"/>
  <c r="M60" i="1"/>
  <c r="L61" i="1"/>
  <c r="M61" i="1"/>
  <c r="L62" i="1"/>
  <c r="M62" i="1"/>
  <c r="L63" i="1"/>
  <c r="M63" i="1"/>
  <c r="L64" i="1"/>
  <c r="M64" i="1" s="1"/>
  <c r="L65" i="1"/>
  <c r="M65" i="1"/>
  <c r="L66" i="1"/>
  <c r="M66" i="1" s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 s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 s="1"/>
  <c r="L82" i="1"/>
  <c r="M82" i="1" s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 s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 s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 s="1"/>
  <c r="L107" i="1"/>
  <c r="M107" i="1" s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 s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 s="1"/>
  <c r="L123" i="1"/>
  <c r="M123" i="1"/>
  <c r="L124" i="1"/>
  <c r="M124" i="1" s="1"/>
  <c r="L125" i="1"/>
  <c r="M125" i="1"/>
  <c r="L126" i="1"/>
  <c r="M126" i="1"/>
  <c r="L127" i="1"/>
  <c r="M127" i="1"/>
  <c r="L128" i="1"/>
  <c r="M128" i="1"/>
  <c r="L129" i="1"/>
  <c r="M129" i="1"/>
  <c r="L130" i="1"/>
  <c r="M130" i="1" s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 s="1"/>
  <c r="L139" i="1"/>
  <c r="M139" i="1"/>
  <c r="L140" i="1"/>
  <c r="M140" i="1"/>
  <c r="L141" i="1"/>
  <c r="M141" i="1" s="1"/>
  <c r="L142" i="1"/>
  <c r="M142" i="1"/>
  <c r="L143" i="1"/>
  <c r="M143" i="1"/>
  <c r="L144" i="1"/>
  <c r="M144" i="1"/>
  <c r="L145" i="1"/>
  <c r="M145" i="1"/>
  <c r="L146" i="1"/>
  <c r="M146" i="1" s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 s="1"/>
  <c r="L155" i="1"/>
  <c r="M155" i="1"/>
  <c r="L156" i="1"/>
  <c r="M156" i="1"/>
  <c r="L157" i="1"/>
  <c r="M157" i="1"/>
  <c r="L158" i="1"/>
  <c r="M158" i="1" s="1"/>
  <c r="L159" i="1"/>
  <c r="M159" i="1"/>
  <c r="L160" i="1"/>
  <c r="M160" i="1"/>
  <c r="L161" i="1"/>
  <c r="M161" i="1"/>
  <c r="L162" i="1"/>
  <c r="M162" i="1" s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 s="1"/>
  <c r="L171" i="1"/>
  <c r="M171" i="1"/>
  <c r="L172" i="1"/>
  <c r="M172" i="1"/>
  <c r="L173" i="1"/>
  <c r="M173" i="1"/>
  <c r="L174" i="1"/>
  <c r="M174" i="1"/>
  <c r="L175" i="1"/>
  <c r="M175" i="1" s="1"/>
  <c r="L176" i="1"/>
  <c r="M176" i="1"/>
  <c r="L177" i="1"/>
  <c r="M177" i="1"/>
  <c r="L178" i="1"/>
  <c r="M178" i="1" s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 s="1"/>
  <c r="L187" i="1"/>
  <c r="M187" i="1"/>
  <c r="L188" i="1"/>
  <c r="M188" i="1"/>
  <c r="L189" i="1"/>
  <c r="M189" i="1"/>
  <c r="L190" i="1"/>
  <c r="M190" i="1"/>
  <c r="L191" i="1"/>
  <c r="M191" i="1"/>
  <c r="L192" i="1"/>
  <c r="M192" i="1" s="1"/>
  <c r="L193" i="1"/>
  <c r="M193" i="1"/>
  <c r="L194" i="1"/>
  <c r="M194" i="1" s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" i="1"/>
  <c r="M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/>
  <c r="H14" i="1"/>
  <c r="I14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/>
  <c r="H34" i="1"/>
  <c r="I34" i="1" s="1"/>
  <c r="H35" i="1"/>
  <c r="I35" i="1" s="1"/>
  <c r="H36" i="1"/>
  <c r="I36" i="1" s="1"/>
  <c r="H37" i="1"/>
  <c r="I37" i="1"/>
  <c r="H38" i="1"/>
  <c r="I38" i="1" s="1"/>
  <c r="H39" i="1"/>
  <c r="I39" i="1" s="1"/>
  <c r="H40" i="1"/>
  <c r="I40" i="1"/>
  <c r="H41" i="1"/>
  <c r="I41" i="1"/>
  <c r="H42" i="1"/>
  <c r="I42" i="1" s="1"/>
  <c r="H43" i="1"/>
  <c r="I43" i="1" s="1"/>
  <c r="H44" i="1"/>
  <c r="I44" i="1" s="1"/>
  <c r="H45" i="1"/>
  <c r="I45" i="1"/>
  <c r="H46" i="1"/>
  <c r="I46" i="1" s="1"/>
  <c r="H47" i="1"/>
  <c r="I47" i="1" s="1"/>
  <c r="H48" i="1"/>
  <c r="I48" i="1" s="1"/>
  <c r="H49" i="1"/>
  <c r="I49" i="1"/>
  <c r="H50" i="1"/>
  <c r="I50" i="1" s="1"/>
  <c r="H51" i="1"/>
  <c r="I51" i="1" s="1"/>
  <c r="H52" i="1"/>
  <c r="I52" i="1" s="1"/>
  <c r="H53" i="1"/>
  <c r="I53" i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/>
  <c r="H97" i="1"/>
  <c r="I97" i="1" s="1"/>
  <c r="H98" i="1"/>
  <c r="I98" i="1" s="1"/>
  <c r="H99" i="1"/>
  <c r="I99" i="1" s="1"/>
  <c r="H100" i="1"/>
  <c r="I100" i="1" s="1"/>
  <c r="H101" i="1"/>
  <c r="I101" i="1"/>
  <c r="H102" i="1"/>
  <c r="I102" i="1" s="1"/>
  <c r="H103" i="1"/>
  <c r="I103" i="1" s="1"/>
  <c r="H104" i="1"/>
  <c r="I104" i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/>
  <c r="H146" i="1"/>
  <c r="I146" i="1" s="1"/>
  <c r="H147" i="1"/>
  <c r="I147" i="1" s="1"/>
  <c r="H148" i="1"/>
  <c r="I148" i="1" s="1"/>
  <c r="H149" i="1"/>
  <c r="I149" i="1"/>
  <c r="H150" i="1"/>
  <c r="I150" i="1" s="1"/>
  <c r="H151" i="1"/>
  <c r="I151" i="1" s="1"/>
  <c r="H152" i="1"/>
  <c r="I152" i="1" s="1"/>
  <c r="H153" i="1"/>
  <c r="I153" i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/>
  <c r="H201" i="1"/>
  <c r="I201" i="1" s="1"/>
  <c r="H2" i="1"/>
  <c r="I2" i="1" s="1"/>
  <c r="D13" i="1"/>
  <c r="E13" i="1" s="1"/>
  <c r="D14" i="1"/>
  <c r="E14" i="1" s="1"/>
  <c r="D15" i="1"/>
  <c r="E15" i="1"/>
  <c r="D16" i="1"/>
  <c r="E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/>
  <c r="D28" i="1"/>
  <c r="E28" i="1"/>
  <c r="D29" i="1"/>
  <c r="E29" i="1" s="1"/>
  <c r="D30" i="1"/>
  <c r="E30" i="1" s="1"/>
  <c r="D31" i="1"/>
  <c r="E31" i="1"/>
  <c r="D32" i="1"/>
  <c r="E32" i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/>
  <c r="D51" i="1"/>
  <c r="E51" i="1" s="1"/>
  <c r="D52" i="1"/>
  <c r="E52" i="1" s="1"/>
  <c r="D53" i="1"/>
  <c r="E53" i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/>
  <c r="D60" i="1"/>
  <c r="E60" i="1" s="1"/>
  <c r="D61" i="1"/>
  <c r="E61" i="1" s="1"/>
  <c r="D62" i="1"/>
  <c r="E62" i="1" s="1"/>
  <c r="D63" i="1"/>
  <c r="E63" i="1"/>
  <c r="D64" i="1"/>
  <c r="E64" i="1"/>
  <c r="D65" i="1"/>
  <c r="E65" i="1" s="1"/>
  <c r="D66" i="1"/>
  <c r="E66" i="1" s="1"/>
  <c r="D67" i="1"/>
  <c r="E67" i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/>
  <c r="D76" i="1"/>
  <c r="E76" i="1" s="1"/>
  <c r="D77" i="1"/>
  <c r="E77" i="1" s="1"/>
  <c r="D78" i="1"/>
  <c r="E78" i="1" s="1"/>
  <c r="D79" i="1"/>
  <c r="E79" i="1"/>
  <c r="D80" i="1"/>
  <c r="E80" i="1"/>
  <c r="D81" i="1"/>
  <c r="E81" i="1" s="1"/>
  <c r="D82" i="1"/>
  <c r="E82" i="1" s="1"/>
  <c r="D83" i="1"/>
  <c r="E83" i="1" s="1"/>
  <c r="D84" i="1"/>
  <c r="E84" i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/>
  <c r="D91" i="1"/>
  <c r="E91" i="1"/>
  <c r="D92" i="1"/>
  <c r="E92" i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/>
  <c r="D102" i="1"/>
  <c r="E102" i="1" s="1"/>
  <c r="D103" i="1"/>
  <c r="E103" i="1" s="1"/>
  <c r="D104" i="1"/>
  <c r="E104" i="1" s="1"/>
  <c r="D105" i="1"/>
  <c r="E105" i="1" s="1"/>
  <c r="D106" i="1"/>
  <c r="E106" i="1"/>
  <c r="D107" i="1"/>
  <c r="E107" i="1"/>
  <c r="D108" i="1"/>
  <c r="E108" i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/>
  <c r="D119" i="1"/>
  <c r="E119" i="1" s="1"/>
  <c r="D120" i="1"/>
  <c r="E120" i="1" s="1"/>
  <c r="D121" i="1"/>
  <c r="E121" i="1" s="1"/>
  <c r="D122" i="1"/>
  <c r="E122" i="1"/>
  <c r="D123" i="1"/>
  <c r="E123" i="1" s="1"/>
  <c r="D124" i="1"/>
  <c r="E124" i="1" s="1"/>
  <c r="D125" i="1"/>
  <c r="E125" i="1" s="1"/>
  <c r="D126" i="1"/>
  <c r="E126" i="1"/>
  <c r="D127" i="1"/>
  <c r="E127" i="1" s="1"/>
  <c r="D128" i="1"/>
  <c r="E128" i="1" s="1"/>
  <c r="D129" i="1"/>
  <c r="E129" i="1" s="1"/>
  <c r="D130" i="1"/>
  <c r="E130" i="1" s="1"/>
  <c r="D131" i="1"/>
  <c r="E131" i="1"/>
  <c r="D132" i="1"/>
  <c r="E132" i="1" s="1"/>
  <c r="D133" i="1"/>
  <c r="E133" i="1" s="1"/>
  <c r="D134" i="1"/>
  <c r="E134" i="1" s="1"/>
  <c r="D135" i="1"/>
  <c r="E135" i="1"/>
  <c r="D136" i="1"/>
  <c r="E136" i="1" s="1"/>
  <c r="D137" i="1"/>
  <c r="E137" i="1" s="1"/>
  <c r="D138" i="1"/>
  <c r="E138" i="1" s="1"/>
  <c r="D139" i="1"/>
  <c r="E139" i="1"/>
  <c r="D140" i="1"/>
  <c r="E140" i="1" s="1"/>
  <c r="D141" i="1"/>
  <c r="E141" i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/>
  <c r="D157" i="1"/>
  <c r="E157" i="1"/>
  <c r="D158" i="1"/>
  <c r="E158" i="1"/>
  <c r="D159" i="1"/>
  <c r="E159" i="1" s="1"/>
  <c r="D160" i="1"/>
  <c r="E160" i="1"/>
  <c r="D161" i="1"/>
  <c r="E161" i="1" s="1"/>
  <c r="D162" i="1"/>
  <c r="E162" i="1" s="1"/>
  <c r="D163" i="1"/>
  <c r="E163" i="1" s="1"/>
  <c r="D164" i="1"/>
  <c r="E164" i="1"/>
  <c r="D165" i="1"/>
  <c r="E165" i="1" s="1"/>
  <c r="D166" i="1"/>
  <c r="E166" i="1"/>
  <c r="D167" i="1"/>
  <c r="E167" i="1"/>
  <c r="D168" i="1"/>
  <c r="E168" i="1" s="1"/>
  <c r="D169" i="1"/>
  <c r="E169" i="1" s="1"/>
  <c r="D170" i="1"/>
  <c r="E170" i="1" s="1"/>
  <c r="D171" i="1"/>
  <c r="E171" i="1" s="1"/>
  <c r="D172" i="1"/>
  <c r="E172" i="1"/>
  <c r="D173" i="1"/>
  <c r="E173" i="1" s="1"/>
  <c r="D174" i="1"/>
  <c r="E174" i="1" s="1"/>
  <c r="D175" i="1"/>
  <c r="E175" i="1" s="1"/>
  <c r="D176" i="1"/>
  <c r="E176" i="1"/>
  <c r="D177" i="1"/>
  <c r="E177" i="1" s="1"/>
  <c r="D178" i="1"/>
  <c r="E178" i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/>
  <c r="D185" i="1"/>
  <c r="E185" i="1" s="1"/>
  <c r="D186" i="1"/>
  <c r="E186" i="1" s="1"/>
  <c r="D187" i="1"/>
  <c r="E187" i="1"/>
  <c r="D188" i="1"/>
  <c r="E188" i="1" s="1"/>
  <c r="D189" i="1"/>
  <c r="E189" i="1"/>
  <c r="D190" i="1"/>
  <c r="E190" i="1" s="1"/>
  <c r="D191" i="1"/>
  <c r="E191" i="1" s="1"/>
  <c r="D192" i="1"/>
  <c r="E192" i="1"/>
  <c r="D193" i="1"/>
  <c r="E193" i="1" s="1"/>
  <c r="D194" i="1"/>
  <c r="E194" i="1" s="1"/>
  <c r="D195" i="1"/>
  <c r="E195" i="1"/>
  <c r="D196" i="1"/>
  <c r="E196" i="1" s="1"/>
  <c r="D197" i="1"/>
  <c r="E197" i="1" s="1"/>
  <c r="D198" i="1"/>
  <c r="E198" i="1" s="1"/>
  <c r="D199" i="1"/>
  <c r="E199" i="1"/>
  <c r="D200" i="1"/>
  <c r="E200" i="1" s="1"/>
  <c r="D201" i="1"/>
  <c r="E201" i="1" s="1"/>
  <c r="D3" i="1"/>
  <c r="E3" i="1" s="1"/>
  <c r="D4" i="1"/>
  <c r="E4" i="1"/>
  <c r="D5" i="1"/>
  <c r="E5" i="1" s="1"/>
  <c r="D6" i="1"/>
  <c r="E6" i="1" s="1"/>
  <c r="D7" i="1"/>
  <c r="E7" i="1" s="1"/>
  <c r="D8" i="1"/>
  <c r="E8" i="1"/>
  <c r="D9" i="1"/>
  <c r="E9" i="1"/>
  <c r="D10" i="1"/>
  <c r="E10" i="1" s="1"/>
  <c r="D11" i="1"/>
  <c r="E11" i="1"/>
  <c r="D12" i="1"/>
  <c r="E12" i="1" s="1"/>
  <c r="E2" i="1"/>
  <c r="M203" i="1" l="1"/>
  <c r="M202" i="1"/>
  <c r="L202" i="1"/>
  <c r="L203" i="1"/>
  <c r="D202" i="1"/>
  <c r="E202" i="1"/>
  <c r="D203" i="1"/>
  <c r="E203" i="1" l="1"/>
  <c r="H15" i="1"/>
  <c r="H203" i="1" s="1"/>
  <c r="H202" i="1" l="1"/>
  <c r="I15" i="1"/>
  <c r="I202" i="1" l="1"/>
  <c r="I203" i="1"/>
</calcChain>
</file>

<file path=xl/sharedStrings.xml><?xml version="1.0" encoding="utf-8"?>
<sst xmlns="http://schemas.openxmlformats.org/spreadsheetml/2006/main" count="15" uniqueCount="11">
  <si>
    <t>lambda</t>
  </si>
  <si>
    <t>Pb Analytic</t>
  </si>
  <si>
    <t>Pb Simulation</t>
  </si>
  <si>
    <t>Absolute Error</t>
  </si>
  <si>
    <t>Relative Error</t>
  </si>
  <si>
    <t>Max</t>
  </si>
  <si>
    <t>Average</t>
  </si>
  <si>
    <t>Pd Simulation</t>
  </si>
  <si>
    <t>Pd Analytic</t>
  </si>
  <si>
    <t>Nc Simulation</t>
  </si>
  <si>
    <t>Nc 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</si>
</sst>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21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3.0000000000000001E-6</c:v>
                </c:pt>
                <c:pt idx="11">
                  <c:v>3.0000000000000001E-6</c:v>
                </c:pt>
                <c:pt idx="12">
                  <c:v>3.0000000000000001E-6</c:v>
                </c:pt>
                <c:pt idx="13">
                  <c:v>3.9999999999999998E-6</c:v>
                </c:pt>
                <c:pt idx="14">
                  <c:v>1.2999999999999999E-5</c:v>
                </c:pt>
                <c:pt idx="15">
                  <c:v>4.0000000000000003E-5</c:v>
                </c:pt>
                <c:pt idx="16">
                  <c:v>7.3999999999999996E-5</c:v>
                </c:pt>
                <c:pt idx="17">
                  <c:v>1.3899999999999999E-4</c:v>
                </c:pt>
                <c:pt idx="18">
                  <c:v>2.1000000000000001E-4</c:v>
                </c:pt>
                <c:pt idx="19">
                  <c:v>3.4900000000000003E-4</c:v>
                </c:pt>
                <c:pt idx="20">
                  <c:v>5.0100000000000003E-4</c:v>
                </c:pt>
                <c:pt idx="21">
                  <c:v>8.6799999999999996E-4</c:v>
                </c:pt>
                <c:pt idx="22">
                  <c:v>1.4090000000000001E-3</c:v>
                </c:pt>
                <c:pt idx="23">
                  <c:v>1.915E-3</c:v>
                </c:pt>
                <c:pt idx="24">
                  <c:v>2.637E-3</c:v>
                </c:pt>
                <c:pt idx="25">
                  <c:v>3.836E-3</c:v>
                </c:pt>
                <c:pt idx="26">
                  <c:v>5.293E-3</c:v>
                </c:pt>
                <c:pt idx="27">
                  <c:v>6.7380000000000001E-3</c:v>
                </c:pt>
                <c:pt idx="28">
                  <c:v>8.6899999999999998E-3</c:v>
                </c:pt>
                <c:pt idx="29">
                  <c:v>1.116E-2</c:v>
                </c:pt>
                <c:pt idx="30">
                  <c:v>1.4305999999999999E-2</c:v>
                </c:pt>
                <c:pt idx="31">
                  <c:v>1.7517999999999999E-2</c:v>
                </c:pt>
                <c:pt idx="32">
                  <c:v>2.1368999999999999E-2</c:v>
                </c:pt>
                <c:pt idx="33">
                  <c:v>2.5204000000000001E-2</c:v>
                </c:pt>
                <c:pt idx="34">
                  <c:v>2.9992000000000001E-2</c:v>
                </c:pt>
                <c:pt idx="35">
                  <c:v>3.6103000000000003E-2</c:v>
                </c:pt>
                <c:pt idx="36">
                  <c:v>4.1605999999999997E-2</c:v>
                </c:pt>
                <c:pt idx="37">
                  <c:v>4.7475000000000003E-2</c:v>
                </c:pt>
                <c:pt idx="38">
                  <c:v>5.4496999999999997E-2</c:v>
                </c:pt>
                <c:pt idx="39">
                  <c:v>6.1561999999999999E-2</c:v>
                </c:pt>
                <c:pt idx="40">
                  <c:v>6.8384E-2</c:v>
                </c:pt>
                <c:pt idx="41">
                  <c:v>7.5220999999999996E-2</c:v>
                </c:pt>
                <c:pt idx="42">
                  <c:v>8.4821999999999995E-2</c:v>
                </c:pt>
                <c:pt idx="43">
                  <c:v>9.2699000000000004E-2</c:v>
                </c:pt>
                <c:pt idx="44">
                  <c:v>0.102937</c:v>
                </c:pt>
                <c:pt idx="45">
                  <c:v>0.109043</c:v>
                </c:pt>
                <c:pt idx="46">
                  <c:v>0.11755699999999999</c:v>
                </c:pt>
                <c:pt idx="47">
                  <c:v>0.12750400000000001</c:v>
                </c:pt>
                <c:pt idx="48">
                  <c:v>0.13623399999999999</c:v>
                </c:pt>
                <c:pt idx="49">
                  <c:v>0.14604200000000001</c:v>
                </c:pt>
                <c:pt idx="50">
                  <c:v>0.155698</c:v>
                </c:pt>
                <c:pt idx="51">
                  <c:v>0.163073</c:v>
                </c:pt>
                <c:pt idx="52">
                  <c:v>0.17457900000000001</c:v>
                </c:pt>
                <c:pt idx="53">
                  <c:v>0.18374199999999999</c:v>
                </c:pt>
                <c:pt idx="54">
                  <c:v>0.191272</c:v>
                </c:pt>
                <c:pt idx="55">
                  <c:v>0.20202999999999999</c:v>
                </c:pt>
                <c:pt idx="56">
                  <c:v>0.21013200000000001</c:v>
                </c:pt>
                <c:pt idx="57">
                  <c:v>0.22001399999999999</c:v>
                </c:pt>
                <c:pt idx="58">
                  <c:v>0.22839000000000001</c:v>
                </c:pt>
                <c:pt idx="59">
                  <c:v>0.23822699999999999</c:v>
                </c:pt>
                <c:pt idx="60">
                  <c:v>0.24648700000000001</c:v>
                </c:pt>
                <c:pt idx="61">
                  <c:v>0.25561099999999998</c:v>
                </c:pt>
                <c:pt idx="62">
                  <c:v>0.26413900000000001</c:v>
                </c:pt>
                <c:pt idx="63">
                  <c:v>0.27224999999999999</c:v>
                </c:pt>
                <c:pt idx="64">
                  <c:v>0.280831</c:v>
                </c:pt>
                <c:pt idx="65">
                  <c:v>0.29012100000000002</c:v>
                </c:pt>
                <c:pt idx="66">
                  <c:v>0.29730499999999999</c:v>
                </c:pt>
                <c:pt idx="67">
                  <c:v>0.30649599999999999</c:v>
                </c:pt>
                <c:pt idx="68">
                  <c:v>0.31256299999999998</c:v>
                </c:pt>
                <c:pt idx="69">
                  <c:v>0.319135</c:v>
                </c:pt>
                <c:pt idx="70">
                  <c:v>0.32894600000000002</c:v>
                </c:pt>
                <c:pt idx="71">
                  <c:v>0.33751799999999998</c:v>
                </c:pt>
                <c:pt idx="72">
                  <c:v>0.34245300000000001</c:v>
                </c:pt>
                <c:pt idx="73">
                  <c:v>0.35010599999999997</c:v>
                </c:pt>
                <c:pt idx="74">
                  <c:v>0.35760700000000001</c:v>
                </c:pt>
                <c:pt idx="75">
                  <c:v>0.364093</c:v>
                </c:pt>
                <c:pt idx="76">
                  <c:v>0.37134899999999998</c:v>
                </c:pt>
                <c:pt idx="77">
                  <c:v>0.37650099999999997</c:v>
                </c:pt>
                <c:pt idx="78">
                  <c:v>0.38397900000000001</c:v>
                </c:pt>
                <c:pt idx="79">
                  <c:v>0.39047500000000002</c:v>
                </c:pt>
                <c:pt idx="80">
                  <c:v>0.39723399999999998</c:v>
                </c:pt>
                <c:pt idx="81">
                  <c:v>0.40342299999999998</c:v>
                </c:pt>
                <c:pt idx="82">
                  <c:v>0.40966599999999997</c:v>
                </c:pt>
                <c:pt idx="83">
                  <c:v>0.415184</c:v>
                </c:pt>
                <c:pt idx="84">
                  <c:v>0.42063400000000001</c:v>
                </c:pt>
                <c:pt idx="85">
                  <c:v>0.42829800000000001</c:v>
                </c:pt>
                <c:pt idx="86">
                  <c:v>0.43527100000000002</c:v>
                </c:pt>
                <c:pt idx="87">
                  <c:v>0.439521</c:v>
                </c:pt>
                <c:pt idx="88">
                  <c:v>0.44523400000000002</c:v>
                </c:pt>
                <c:pt idx="89">
                  <c:v>0.450158</c:v>
                </c:pt>
                <c:pt idx="90">
                  <c:v>0.45541700000000002</c:v>
                </c:pt>
                <c:pt idx="91">
                  <c:v>0.46085300000000001</c:v>
                </c:pt>
                <c:pt idx="92">
                  <c:v>0.46544200000000002</c:v>
                </c:pt>
                <c:pt idx="93">
                  <c:v>0.470416</c:v>
                </c:pt>
                <c:pt idx="94">
                  <c:v>0.47657699999999997</c:v>
                </c:pt>
                <c:pt idx="95">
                  <c:v>0.480545</c:v>
                </c:pt>
                <c:pt idx="96">
                  <c:v>0.48597000000000001</c:v>
                </c:pt>
                <c:pt idx="97">
                  <c:v>0.489342</c:v>
                </c:pt>
                <c:pt idx="98">
                  <c:v>0.49587199999999998</c:v>
                </c:pt>
                <c:pt idx="99">
                  <c:v>0.49849300000000002</c:v>
                </c:pt>
                <c:pt idx="100">
                  <c:v>0.50491900000000001</c:v>
                </c:pt>
                <c:pt idx="101">
                  <c:v>0.50836800000000004</c:v>
                </c:pt>
                <c:pt idx="102">
                  <c:v>0.51395500000000005</c:v>
                </c:pt>
                <c:pt idx="103">
                  <c:v>0.51710999999999996</c:v>
                </c:pt>
                <c:pt idx="104">
                  <c:v>0.52079799999999998</c:v>
                </c:pt>
                <c:pt idx="105">
                  <c:v>0.52647500000000003</c:v>
                </c:pt>
                <c:pt idx="106">
                  <c:v>0.52918200000000004</c:v>
                </c:pt>
                <c:pt idx="107">
                  <c:v>0.533995</c:v>
                </c:pt>
                <c:pt idx="108">
                  <c:v>0.53648300000000004</c:v>
                </c:pt>
                <c:pt idx="109">
                  <c:v>0.54121900000000001</c:v>
                </c:pt>
                <c:pt idx="110">
                  <c:v>0.54456099999999996</c:v>
                </c:pt>
                <c:pt idx="111">
                  <c:v>0.54844199999999999</c:v>
                </c:pt>
                <c:pt idx="112">
                  <c:v>0.55420899999999995</c:v>
                </c:pt>
                <c:pt idx="113">
                  <c:v>0.55596500000000004</c:v>
                </c:pt>
                <c:pt idx="114">
                  <c:v>0.55831299999999995</c:v>
                </c:pt>
                <c:pt idx="115">
                  <c:v>0.56309799999999999</c:v>
                </c:pt>
                <c:pt idx="116">
                  <c:v>0.56693300000000002</c:v>
                </c:pt>
                <c:pt idx="117">
                  <c:v>0.57071499999999997</c:v>
                </c:pt>
                <c:pt idx="118">
                  <c:v>0.57493399999999995</c:v>
                </c:pt>
                <c:pt idx="119">
                  <c:v>0.57631699999999997</c:v>
                </c:pt>
                <c:pt idx="120">
                  <c:v>0.58030899999999996</c:v>
                </c:pt>
                <c:pt idx="121">
                  <c:v>0.583264</c:v>
                </c:pt>
                <c:pt idx="122">
                  <c:v>0.58740099999999995</c:v>
                </c:pt>
                <c:pt idx="123">
                  <c:v>0.59126199999999995</c:v>
                </c:pt>
                <c:pt idx="124">
                  <c:v>0.59309900000000004</c:v>
                </c:pt>
                <c:pt idx="125">
                  <c:v>0.59553100000000003</c:v>
                </c:pt>
                <c:pt idx="126">
                  <c:v>0.59904100000000005</c:v>
                </c:pt>
                <c:pt idx="127">
                  <c:v>0.60175999999999996</c:v>
                </c:pt>
                <c:pt idx="128">
                  <c:v>0.60540000000000005</c:v>
                </c:pt>
                <c:pt idx="129">
                  <c:v>0.60791200000000001</c:v>
                </c:pt>
                <c:pt idx="130">
                  <c:v>0.60990599999999995</c:v>
                </c:pt>
                <c:pt idx="131">
                  <c:v>0.61426400000000003</c:v>
                </c:pt>
                <c:pt idx="132">
                  <c:v>0.61439100000000002</c:v>
                </c:pt>
                <c:pt idx="133">
                  <c:v>0.62057600000000002</c:v>
                </c:pt>
                <c:pt idx="134">
                  <c:v>0.62179499999999999</c:v>
                </c:pt>
                <c:pt idx="135">
                  <c:v>0.62367899999999998</c:v>
                </c:pt>
                <c:pt idx="136">
                  <c:v>0.62720699999999996</c:v>
                </c:pt>
                <c:pt idx="137">
                  <c:v>0.62949100000000002</c:v>
                </c:pt>
                <c:pt idx="138">
                  <c:v>0.63166</c:v>
                </c:pt>
                <c:pt idx="139">
                  <c:v>0.63534400000000002</c:v>
                </c:pt>
                <c:pt idx="140">
                  <c:v>0.63481900000000002</c:v>
                </c:pt>
                <c:pt idx="141">
                  <c:v>0.63940600000000003</c:v>
                </c:pt>
                <c:pt idx="142">
                  <c:v>0.64207999999999998</c:v>
                </c:pt>
                <c:pt idx="143">
                  <c:v>0.64461199999999996</c:v>
                </c:pt>
                <c:pt idx="144">
                  <c:v>0.64634199999999997</c:v>
                </c:pt>
                <c:pt idx="145">
                  <c:v>0.64876400000000001</c:v>
                </c:pt>
                <c:pt idx="146">
                  <c:v>0.651667</c:v>
                </c:pt>
                <c:pt idx="147">
                  <c:v>0.65293800000000002</c:v>
                </c:pt>
                <c:pt idx="148">
                  <c:v>0.65649199999999996</c:v>
                </c:pt>
                <c:pt idx="149">
                  <c:v>0.65792799999999996</c:v>
                </c:pt>
                <c:pt idx="150">
                  <c:v>0.65928299999999995</c:v>
                </c:pt>
                <c:pt idx="151">
                  <c:v>0.66300499999999996</c:v>
                </c:pt>
                <c:pt idx="152">
                  <c:v>0.66498299999999999</c:v>
                </c:pt>
                <c:pt idx="153">
                  <c:v>0.66568099999999997</c:v>
                </c:pt>
                <c:pt idx="154">
                  <c:v>0.668794</c:v>
                </c:pt>
                <c:pt idx="155">
                  <c:v>0.67098899999999995</c:v>
                </c:pt>
                <c:pt idx="156">
                  <c:v>0.67257800000000001</c:v>
                </c:pt>
                <c:pt idx="157">
                  <c:v>0.67485600000000001</c:v>
                </c:pt>
                <c:pt idx="158">
                  <c:v>0.67583499999999996</c:v>
                </c:pt>
                <c:pt idx="159">
                  <c:v>0.67803500000000005</c:v>
                </c:pt>
                <c:pt idx="160">
                  <c:v>0.68082500000000001</c:v>
                </c:pt>
                <c:pt idx="161">
                  <c:v>0.68174100000000004</c:v>
                </c:pt>
                <c:pt idx="162">
                  <c:v>0.68412499999999998</c:v>
                </c:pt>
                <c:pt idx="163">
                  <c:v>0.68547499999999995</c:v>
                </c:pt>
                <c:pt idx="164">
                  <c:v>0.68901599999999996</c:v>
                </c:pt>
                <c:pt idx="165">
                  <c:v>0.69003899999999996</c:v>
                </c:pt>
                <c:pt idx="166">
                  <c:v>0.69063399999999997</c:v>
                </c:pt>
                <c:pt idx="167">
                  <c:v>0.69306599999999996</c:v>
                </c:pt>
                <c:pt idx="168">
                  <c:v>0.69453799999999999</c:v>
                </c:pt>
                <c:pt idx="169">
                  <c:v>0.69673600000000002</c:v>
                </c:pt>
                <c:pt idx="170">
                  <c:v>0.69801899999999995</c:v>
                </c:pt>
                <c:pt idx="171">
                  <c:v>0.69957899999999995</c:v>
                </c:pt>
                <c:pt idx="172">
                  <c:v>0.70165299999999997</c:v>
                </c:pt>
                <c:pt idx="173">
                  <c:v>0.70357899999999995</c:v>
                </c:pt>
                <c:pt idx="174">
                  <c:v>0.70537499999999997</c:v>
                </c:pt>
                <c:pt idx="175">
                  <c:v>0.707121</c:v>
                </c:pt>
                <c:pt idx="176">
                  <c:v>0.70783200000000002</c:v>
                </c:pt>
                <c:pt idx="177">
                  <c:v>0.70889000000000002</c:v>
                </c:pt>
                <c:pt idx="178">
                  <c:v>0.712121</c:v>
                </c:pt>
                <c:pt idx="179">
                  <c:v>0.71297100000000002</c:v>
                </c:pt>
                <c:pt idx="180">
                  <c:v>0.71350199999999997</c:v>
                </c:pt>
                <c:pt idx="181">
                  <c:v>0.71570199999999995</c:v>
                </c:pt>
                <c:pt idx="182">
                  <c:v>0.71777400000000002</c:v>
                </c:pt>
                <c:pt idx="183">
                  <c:v>0.71930799999999995</c:v>
                </c:pt>
                <c:pt idx="184">
                  <c:v>0.72099199999999997</c:v>
                </c:pt>
                <c:pt idx="185">
                  <c:v>0.72111499999999995</c:v>
                </c:pt>
                <c:pt idx="186">
                  <c:v>0.72325399999999995</c:v>
                </c:pt>
                <c:pt idx="187">
                  <c:v>0.72570400000000002</c:v>
                </c:pt>
                <c:pt idx="188">
                  <c:v>0.72671200000000002</c:v>
                </c:pt>
                <c:pt idx="189">
                  <c:v>0.72772999999999999</c:v>
                </c:pt>
                <c:pt idx="190">
                  <c:v>0.72910799999999998</c:v>
                </c:pt>
                <c:pt idx="191">
                  <c:v>0.73055800000000004</c:v>
                </c:pt>
                <c:pt idx="192">
                  <c:v>0.73124199999999995</c:v>
                </c:pt>
                <c:pt idx="193">
                  <c:v>0.73253800000000002</c:v>
                </c:pt>
                <c:pt idx="194">
                  <c:v>0.73502100000000004</c:v>
                </c:pt>
                <c:pt idx="195">
                  <c:v>0.736043</c:v>
                </c:pt>
                <c:pt idx="196">
                  <c:v>0.73693799999999998</c:v>
                </c:pt>
                <c:pt idx="197">
                  <c:v>0.73860700000000001</c:v>
                </c:pt>
                <c:pt idx="198">
                  <c:v>0.73981200000000003</c:v>
                </c:pt>
                <c:pt idx="199">
                  <c:v>0.74164200000000002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4.126469068468591E-21</c:v>
                </c:pt>
                <c:pt idx="1">
                  <c:v>6.0703690237630093E-17</c:v>
                </c:pt>
                <c:pt idx="2">
                  <c:v>1.5826338010815009E-14</c:v>
                </c:pt>
                <c:pt idx="3">
                  <c:v>7.8889096894035265E-13</c:v>
                </c:pt>
                <c:pt idx="4">
                  <c:v>1.584181863640493E-11</c:v>
                </c:pt>
                <c:pt idx="5">
                  <c:v>1.786093699394457E-10</c:v>
                </c:pt>
                <c:pt idx="6">
                  <c:v>1.3496133660583541E-9</c:v>
                </c:pt>
                <c:pt idx="7">
                  <c:v>7.5966882752621265E-9</c:v>
                </c:pt>
                <c:pt idx="8">
                  <c:v>3.4101167933061457E-8</c:v>
                </c:pt>
                <c:pt idx="9">
                  <c:v>1.279042370776632E-7</c:v>
                </c:pt>
                <c:pt idx="10">
                  <c:v>4.1440783751219172E-7</c:v>
                </c:pt>
                <c:pt idx="11">
                  <c:v>1.1887609727477859E-6</c:v>
                </c:pt>
                <c:pt idx="12">
                  <c:v>3.0763135348543461E-6</c:v>
                </c:pt>
                <c:pt idx="13">
                  <c:v>7.2877168210056773E-6</c:v>
                </c:pt>
                <c:pt idx="14">
                  <c:v>1.598962640083009E-5</c:v>
                </c:pt>
                <c:pt idx="15">
                  <c:v>3.2799950863187303E-5</c:v>
                </c:pt>
                <c:pt idx="16">
                  <c:v>6.3397521873356395E-5</c:v>
                </c:pt>
                <c:pt idx="17">
                  <c:v>1.162122326876549E-4</c:v>
                </c:pt>
                <c:pt idx="18">
                  <c:v>2.0313707172622391E-4</c:v>
                </c:pt>
                <c:pt idx="19">
                  <c:v>3.4018293037651592E-4</c:v>
                </c:pt>
                <c:pt idx="20">
                  <c:v>5.4798530338610895E-4</c:v>
                </c:pt>
                <c:pt idx="21">
                  <c:v>8.5207253042966834E-4</c:v>
                </c:pt>
                <c:pt idx="22">
                  <c:v>1.282819524464091E-3</c:v>
                </c:pt>
                <c:pt idx="23">
                  <c:v>1.875038033975286E-3</c:v>
                </c:pt>
                <c:pt idx="24">
                  <c:v>2.6671910708693592E-3</c:v>
                </c:pt>
                <c:pt idx="25">
                  <c:v>3.700260073586795E-3</c:v>
                </c:pt>
                <c:pt idx="26">
                  <c:v>5.0163326426539059E-3</c:v>
                </c:pt>
                <c:pt idx="27">
                  <c:v>6.6570104671115357E-3</c:v>
                </c:pt>
                <c:pt idx="28">
                  <c:v>8.6617568065123132E-3</c:v>
                </c:pt>
                <c:pt idx="29">
                  <c:v>1.1066308118593479E-2</c:v>
                </c:pt>
                <c:pt idx="30">
                  <c:v>1.3901265063794469E-2</c:v>
                </c:pt>
                <c:pt idx="31">
                  <c:v>1.7190956391638181E-2</c:v>
                </c:pt>
                <c:pt idx="32">
                  <c:v>2.0952639034489989E-2</c:v>
                </c:pt>
                <c:pt idx="33">
                  <c:v>2.5196063851467259E-2</c:v>
                </c:pt>
                <c:pt idx="34">
                  <c:v>2.99234035487565E-2</c:v>
                </c:pt>
                <c:pt idx="35">
                  <c:v>3.5129511175381663E-2</c:v>
                </c:pt>
                <c:pt idx="36">
                  <c:v>4.080245675713854E-2</c:v>
                </c:pt>
                <c:pt idx="37">
                  <c:v>4.692427712629569E-2</c:v>
                </c:pt>
                <c:pt idx="38">
                  <c:v>5.3471869562061139E-2</c:v>
                </c:pt>
                <c:pt idx="39">
                  <c:v>6.0417962243338577E-2</c:v>
                </c:pt>
                <c:pt idx="40">
                  <c:v>6.7732101952380358E-2</c:v>
                </c:pt>
                <c:pt idx="41">
                  <c:v>7.5381610026186957E-2</c:v>
                </c:pt>
                <c:pt idx="42">
                  <c:v>8.3332469455997149E-2</c:v>
                </c:pt>
                <c:pt idx="43">
                  <c:v>9.1550117849937163E-2</c:v>
                </c:pt>
                <c:pt idx="44">
                  <c:v>0.1000001316858268</c:v>
                </c:pt>
                <c:pt idx="45">
                  <c:v>0.10864879628864529</c:v>
                </c:pt>
                <c:pt idx="46">
                  <c:v>0.11746356301904071</c:v>
                </c:pt>
                <c:pt idx="47">
                  <c:v>0.12641340026773629</c:v>
                </c:pt>
                <c:pt idx="48">
                  <c:v>0.13546904820143951</c:v>
                </c:pt>
                <c:pt idx="49">
                  <c:v>0.14460318907924011</c:v>
                </c:pt>
                <c:pt idx="50">
                  <c:v>0.15379054566845629</c:v>
                </c:pt>
                <c:pt idx="51">
                  <c:v>0.16300792014066079</c:v>
                </c:pt>
                <c:pt idx="52">
                  <c:v>0.1722341850934006</c:v>
                </c:pt>
                <c:pt idx="53">
                  <c:v>0.18145023724582091</c:v>
                </c:pt>
                <c:pt idx="54">
                  <c:v>0.1906389230728453</c:v>
                </c:pt>
                <c:pt idx="55">
                  <c:v>0.19978494430258689</c:v>
                </c:pt>
                <c:pt idx="56">
                  <c:v>0.20887474989528901</c:v>
                </c:pt>
                <c:pt idx="57">
                  <c:v>0.21789641990701239</c:v>
                </c:pt>
                <c:pt idx="58">
                  <c:v>0.22683954555024391</c:v>
                </c:pt>
                <c:pt idx="59">
                  <c:v>0.23569510881105599</c:v>
                </c:pt>
                <c:pt idx="60">
                  <c:v>0.24445536417016009</c:v>
                </c:pt>
                <c:pt idx="61">
                  <c:v>0.25311372429664891</c:v>
                </c:pt>
                <c:pt idx="62">
                  <c:v>0.26166465102700048</c:v>
                </c:pt>
                <c:pt idx="63">
                  <c:v>0.27010355249414569</c:v>
                </c:pt>
                <c:pt idx="64">
                  <c:v>0.27842668691740702</c:v>
                </c:pt>
                <c:pt idx="65">
                  <c:v>0.28663107328962029</c:v>
                </c:pt>
                <c:pt idx="66">
                  <c:v>0.29471440898938023</c:v>
                </c:pt>
                <c:pt idx="67">
                  <c:v>0.30267499419220711</c:v>
                </c:pt>
                <c:pt idx="68">
                  <c:v>0.31051166284402332</c:v>
                </c:pt>
                <c:pt idx="69">
                  <c:v>0.31822371988472248</c:v>
                </c:pt>
                <c:pt idx="70">
                  <c:v>0.32581088436130962</c:v>
                </c:pt>
                <c:pt idx="71">
                  <c:v>0.33327323804281589</c:v>
                </c:pt>
                <c:pt idx="72">
                  <c:v>0.34061117913790812</c:v>
                </c:pt>
                <c:pt idx="73">
                  <c:v>0.34782538071665892</c:v>
                </c:pt>
                <c:pt idx="74">
                  <c:v>0.35491675344708978</c:v>
                </c:pt>
                <c:pt idx="75">
                  <c:v>0.3618864122722244</c:v>
                </c:pt>
                <c:pt idx="76">
                  <c:v>0.36873564667250708</c:v>
                </c:pt>
                <c:pt idx="77">
                  <c:v>0.37546589417999382</c:v>
                </c:pt>
                <c:pt idx="78">
                  <c:v>0.38207871683354178</c:v>
                </c:pt>
                <c:pt idx="79">
                  <c:v>0.388575780287441</c:v>
                </c:pt>
                <c:pt idx="80">
                  <c:v>0.39495883530890669</c:v>
                </c:pt>
                <c:pt idx="81">
                  <c:v>0.40122970142214548</c:v>
                </c:pt>
                <c:pt idx="82">
                  <c:v>0.40739025247800409</c:v>
                </c:pt>
                <c:pt idx="83">
                  <c:v>0.41344240394832288</c:v>
                </c:pt>
                <c:pt idx="84">
                  <c:v>0.41938810176292701</c:v>
                </c:pt>
                <c:pt idx="85">
                  <c:v>0.4252293125246554</c:v>
                </c:pt>
                <c:pt idx="86">
                  <c:v>0.43096801495393039</c:v>
                </c:pt>
                <c:pt idx="87">
                  <c:v>0.43660619242916071</c:v>
                </c:pt>
                <c:pt idx="88">
                  <c:v>0.4421458265027739</c:v>
                </c:pt>
                <c:pt idx="89">
                  <c:v>0.44758889128497598</c:v>
                </c:pt>
                <c:pt idx="90">
                  <c:v>0.45293734859848689</c:v>
                </c:pt>
                <c:pt idx="91">
                  <c:v>0.45819314381761161</c:v>
                </c:pt>
                <c:pt idx="92">
                  <c:v>0.46335820231411912</c:v>
                </c:pt>
                <c:pt idx="93">
                  <c:v>0.46843442644062838</c:v>
                </c:pt>
                <c:pt idx="94">
                  <c:v>0.4734236929895973</c:v>
                </c:pt>
                <c:pt idx="95">
                  <c:v>0.47832785107265219</c:v>
                </c:pt>
                <c:pt idx="96">
                  <c:v>0.48314872037097067</c:v>
                </c:pt>
                <c:pt idx="97">
                  <c:v>0.48788808971276743</c:v>
                </c:pt>
                <c:pt idx="98">
                  <c:v>0.49254771593872881</c:v>
                </c:pt>
                <c:pt idx="99">
                  <c:v>0.49712932302052648</c:v>
                </c:pt>
                <c:pt idx="100">
                  <c:v>0.50163460140137084</c:v>
                </c:pt>
                <c:pt idx="101">
                  <c:v>0.50606520753099427</c:v>
                </c:pt>
                <c:pt idx="102">
                  <c:v>0.51042276357051386</c:v>
                </c:pt>
                <c:pt idx="103">
                  <c:v>0.51470885724535287</c:v>
                </c:pt>
                <c:pt idx="104">
                  <c:v>0.5189250418268454</c:v>
                </c:pt>
                <c:pt idx="105">
                  <c:v>0.52307283622531731</c:v>
                </c:pt>
                <c:pt idx="106">
                  <c:v>0.52715372517938486</c:v>
                </c:pt>
                <c:pt idx="107">
                  <c:v>0.53116915952793842</c:v>
                </c:pt>
                <c:pt idx="108">
                  <c:v>0.5351205565528242</c:v>
                </c:pt>
                <c:pt idx="109">
                  <c:v>0.53900930038161243</c:v>
                </c:pt>
                <c:pt idx="110">
                  <c:v>0.54283674244106495</c:v>
                </c:pt>
                <c:pt idx="111">
                  <c:v>0.54660420195300619</c:v>
                </c:pt>
                <c:pt idx="112">
                  <c:v>0.55031296646528027</c:v>
                </c:pt>
                <c:pt idx="113">
                  <c:v>0.55396429241133094</c:v>
                </c:pt>
                <c:pt idx="114">
                  <c:v>0.55755940569272711</c:v>
                </c:pt>
                <c:pt idx="115">
                  <c:v>0.56109950227963001</c:v>
                </c:pt>
                <c:pt idx="116">
                  <c:v>0.56458574882481616</c:v>
                </c:pt>
                <c:pt idx="117">
                  <c:v>0.56801928328741202</c:v>
                </c:pt>
                <c:pt idx="118">
                  <c:v>0.57140121556297652</c:v>
                </c:pt>
                <c:pt idx="119">
                  <c:v>0.57473262811700288</c:v>
                </c:pt>
                <c:pt idx="120">
                  <c:v>0.57801457661928524</c:v>
                </c:pt>
                <c:pt idx="121">
                  <c:v>0.5812480905769416</c:v>
                </c:pt>
                <c:pt idx="122">
                  <c:v>0.58443417396418096</c:v>
                </c:pt>
                <c:pt idx="123">
                  <c:v>0.58757380584717023</c:v>
                </c:pt>
                <c:pt idx="124">
                  <c:v>0.59066794100259679</c:v>
                </c:pt>
                <c:pt idx="125">
                  <c:v>0.59371751052872546</c:v>
                </c:pt>
                <c:pt idx="126">
                  <c:v>0.59672342244794108</c:v>
                </c:pt>
                <c:pt idx="127">
                  <c:v>0.59968656229992878</c:v>
                </c:pt>
                <c:pt idx="128">
                  <c:v>0.60260779372478779</c:v>
                </c:pt>
                <c:pt idx="129">
                  <c:v>0.60548795903550923</c:v>
                </c:pt>
                <c:pt idx="130">
                  <c:v>0.6083278797793501</c:v>
                </c:pt>
                <c:pt idx="131">
                  <c:v>0.61112835728774706</c:v>
                </c:pt>
                <c:pt idx="132">
                  <c:v>0.6138901732144928</c:v>
                </c:pt>
                <c:pt idx="133">
                  <c:v>0.6166140900619782</c:v>
                </c:pt>
                <c:pt idx="134">
                  <c:v>0.61930085169536753</c:v>
                </c:pt>
                <c:pt idx="135">
                  <c:v>0.62195118384463755</c:v>
                </c:pt>
                <c:pt idx="136">
                  <c:v>0.62456579459445527</c:v>
                </c:pt>
                <c:pt idx="137">
                  <c:v>0.62714537486191924</c:v>
                </c:pt>
                <c:pt idx="138">
                  <c:v>0.62969059886222667</c:v>
                </c:pt>
                <c:pt idx="139">
                  <c:v>0.63220212456235714</c:v>
                </c:pt>
                <c:pt idx="140">
                  <c:v>0.63468059412289879</c:v>
                </c:pt>
                <c:pt idx="141">
                  <c:v>0.63712663432815908</c:v>
                </c:pt>
                <c:pt idx="142">
                  <c:v>0.63954085700473129</c:v>
                </c:pt>
                <c:pt idx="143">
                  <c:v>0.64192385942869712</c:v>
                </c:pt>
                <c:pt idx="144">
                  <c:v>0.64427622472166468</c:v>
                </c:pt>
                <c:pt idx="145">
                  <c:v>0.64659852223585035</c:v>
                </c:pt>
                <c:pt idx="146">
                  <c:v>0.64889130792842453</c:v>
                </c:pt>
                <c:pt idx="147">
                  <c:v>0.65115512472534531</c:v>
                </c:pt>
                <c:pt idx="148">
                  <c:v>0.65339050287491396</c:v>
                </c:pt>
                <c:pt idx="149">
                  <c:v>0.65559796029128548</c:v>
                </c:pt>
                <c:pt idx="150">
                  <c:v>0.65777800288817401</c:v>
                </c:pt>
                <c:pt idx="151">
                  <c:v>0.65993112490299188</c:v>
                </c:pt>
                <c:pt idx="152">
                  <c:v>0.66205780921166335</c:v>
                </c:pt>
                <c:pt idx="153">
                  <c:v>0.66415852763435124</c:v>
                </c:pt>
                <c:pt idx="154">
                  <c:v>0.66623374123233625</c:v>
                </c:pt>
                <c:pt idx="155">
                  <c:v>0.66828390059628517</c:v>
                </c:pt>
                <c:pt idx="156">
                  <c:v>0.67030944612614185</c:v>
                </c:pt>
                <c:pt idx="157">
                  <c:v>0.67231080830287138</c:v>
                </c:pt>
                <c:pt idx="158">
                  <c:v>0.67428840795228773</c:v>
                </c:pt>
                <c:pt idx="159">
                  <c:v>0.67624265650118498</c:v>
                </c:pt>
                <c:pt idx="160">
                  <c:v>0.67817395622599674</c:v>
                </c:pt>
                <c:pt idx="161">
                  <c:v>0.68008270049419539</c:v>
                </c:pt>
                <c:pt idx="162">
                  <c:v>0.68196927399864615</c:v>
                </c:pt>
                <c:pt idx="163">
                  <c:v>0.6838340529851199</c:v>
                </c:pt>
                <c:pt idx="164">
                  <c:v>0.68567740547316869</c:v>
                </c:pt>
                <c:pt idx="165">
                  <c:v>0.68749969147056167</c:v>
                </c:pt>
                <c:pt idx="166">
                  <c:v>0.68930126318147211</c:v>
                </c:pt>
                <c:pt idx="167">
                  <c:v>0.69108246520860495</c:v>
                </c:pt>
                <c:pt idx="168">
                  <c:v>0.69284363474944721</c:v>
                </c:pt>
                <c:pt idx="169">
                  <c:v>0.69458510178682054</c:v>
                </c:pt>
                <c:pt idx="170">
                  <c:v>0.69630718927390622</c:v>
                </c:pt>
                <c:pt idx="171">
                  <c:v>0.69801021331391355</c:v>
                </c:pt>
                <c:pt idx="172">
                  <c:v>0.69969448333455642</c:v>
                </c:pt>
                <c:pt idx="173">
                  <c:v>0.70136030225749257</c:v>
                </c:pt>
                <c:pt idx="174">
                  <c:v>0.70300796666288612</c:v>
                </c:pt>
                <c:pt idx="175">
                  <c:v>0.70463776694923708</c:v>
                </c:pt>
                <c:pt idx="176">
                  <c:v>0.70624998748862966</c:v>
                </c:pt>
                <c:pt idx="177">
                  <c:v>0.70784490677753509</c:v>
                </c:pt>
                <c:pt idx="178">
                  <c:v>0.70942279758330895</c:v>
                </c:pt>
                <c:pt idx="179">
                  <c:v>0.71098392708651559</c:v>
                </c:pt>
                <c:pt idx="180">
                  <c:v>0.71252855701920692</c:v>
                </c:pt>
                <c:pt idx="181">
                  <c:v>0.7140569437992822</c:v>
                </c:pt>
                <c:pt idx="182">
                  <c:v>0.71556933866104788</c:v>
                </c:pt>
                <c:pt idx="183">
                  <c:v>0.71706598778209607</c:v>
                </c:pt>
                <c:pt idx="184">
                  <c:v>0.71854713240661305</c:v>
                </c:pt>
                <c:pt idx="185">
                  <c:v>0.72001300896523157</c:v>
                </c:pt>
                <c:pt idx="186">
                  <c:v>0.72146384919152784</c:v>
                </c:pt>
                <c:pt idx="187">
                  <c:v>0.72289988023527185</c:v>
                </c:pt>
                <c:pt idx="188">
                  <c:v>0.72432132477252509</c:v>
                </c:pt>
                <c:pt idx="189">
                  <c:v>0.72572840111268888</c:v>
                </c:pt>
                <c:pt idx="190">
                  <c:v>0.72712132330259005</c:v>
                </c:pt>
                <c:pt idx="191">
                  <c:v>0.72850030122769771</c:v>
                </c:pt>
                <c:pt idx="192">
                  <c:v>0.72986554071056098</c:v>
                </c:pt>
                <c:pt idx="193">
                  <c:v>0.73121724360654661</c:v>
                </c:pt>
                <c:pt idx="194">
                  <c:v>0.73255560789696439</c:v>
                </c:pt>
                <c:pt idx="195">
                  <c:v>0.73388082777965513</c:v>
                </c:pt>
                <c:pt idx="196">
                  <c:v>0.73519309375712194</c:v>
                </c:pt>
                <c:pt idx="197">
                  <c:v>0.73649259272227507</c:v>
                </c:pt>
                <c:pt idx="198">
                  <c:v>0.73777950804186676</c:v>
                </c:pt>
                <c:pt idx="199">
                  <c:v>0.7390540196376818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2.5551000000000001E-2</c:v>
                </c:pt>
                <c:pt idx="1">
                  <c:v>5.2274000000000001E-2</c:v>
                </c:pt>
                <c:pt idx="2">
                  <c:v>7.9204999999999998E-2</c:v>
                </c:pt>
                <c:pt idx="3">
                  <c:v>0.10653700000000001</c:v>
                </c:pt>
                <c:pt idx="4">
                  <c:v>0.135855</c:v>
                </c:pt>
                <c:pt idx="5">
                  <c:v>0.164885</c:v>
                </c:pt>
                <c:pt idx="6">
                  <c:v>0.19339400000000001</c:v>
                </c:pt>
                <c:pt idx="7">
                  <c:v>0.22220999999999999</c:v>
                </c:pt>
                <c:pt idx="8">
                  <c:v>0.25140899999999999</c:v>
                </c:pt>
                <c:pt idx="9">
                  <c:v>0.27961900000000001</c:v>
                </c:pt>
                <c:pt idx="10">
                  <c:v>0.30724000000000001</c:v>
                </c:pt>
                <c:pt idx="11">
                  <c:v>0.33598</c:v>
                </c:pt>
                <c:pt idx="12">
                  <c:v>0.36272100000000002</c:v>
                </c:pt>
                <c:pt idx="13">
                  <c:v>0.38822699999999999</c:v>
                </c:pt>
                <c:pt idx="14">
                  <c:v>0.41325800000000001</c:v>
                </c:pt>
                <c:pt idx="15">
                  <c:v>0.43859700000000001</c:v>
                </c:pt>
                <c:pt idx="16">
                  <c:v>0.46218500000000001</c:v>
                </c:pt>
                <c:pt idx="17">
                  <c:v>0.48428199999999999</c:v>
                </c:pt>
                <c:pt idx="18">
                  <c:v>0.50530799999999998</c:v>
                </c:pt>
                <c:pt idx="19">
                  <c:v>0.52640500000000001</c:v>
                </c:pt>
                <c:pt idx="20">
                  <c:v>0.54485499999999998</c:v>
                </c:pt>
                <c:pt idx="21">
                  <c:v>0.56296999999999997</c:v>
                </c:pt>
                <c:pt idx="22">
                  <c:v>0.57826699999999998</c:v>
                </c:pt>
                <c:pt idx="23">
                  <c:v>0.59324399999999999</c:v>
                </c:pt>
                <c:pt idx="24">
                  <c:v>0.60884400000000005</c:v>
                </c:pt>
                <c:pt idx="25">
                  <c:v>0.62197000000000002</c:v>
                </c:pt>
                <c:pt idx="26">
                  <c:v>0.63388699999999998</c:v>
                </c:pt>
                <c:pt idx="27">
                  <c:v>0.64451199999999997</c:v>
                </c:pt>
                <c:pt idx="28">
                  <c:v>0.65599099999999999</c:v>
                </c:pt>
                <c:pt idx="29">
                  <c:v>0.66321799999999997</c:v>
                </c:pt>
                <c:pt idx="30">
                  <c:v>0.67212899999999998</c:v>
                </c:pt>
                <c:pt idx="31">
                  <c:v>0.67815599999999998</c:v>
                </c:pt>
                <c:pt idx="32">
                  <c:v>0.68404399999999999</c:v>
                </c:pt>
                <c:pt idx="33">
                  <c:v>0.68913999999999997</c:v>
                </c:pt>
                <c:pt idx="34">
                  <c:v>0.691936</c:v>
                </c:pt>
                <c:pt idx="35">
                  <c:v>0.695245</c:v>
                </c:pt>
                <c:pt idx="36">
                  <c:v>0.69697299999999995</c:v>
                </c:pt>
                <c:pt idx="37">
                  <c:v>0.69816299999999998</c:v>
                </c:pt>
                <c:pt idx="38">
                  <c:v>0.69774199999999997</c:v>
                </c:pt>
                <c:pt idx="39">
                  <c:v>0.69688600000000001</c:v>
                </c:pt>
                <c:pt idx="40">
                  <c:v>0.69659400000000005</c:v>
                </c:pt>
                <c:pt idx="41">
                  <c:v>0.69499100000000003</c:v>
                </c:pt>
                <c:pt idx="42">
                  <c:v>0.69217399999999996</c:v>
                </c:pt>
                <c:pt idx="43">
                  <c:v>0.68945699999999999</c:v>
                </c:pt>
                <c:pt idx="44">
                  <c:v>0.68453900000000001</c:v>
                </c:pt>
                <c:pt idx="45">
                  <c:v>0.682562</c:v>
                </c:pt>
                <c:pt idx="46">
                  <c:v>0.67867999999999995</c:v>
                </c:pt>
                <c:pt idx="47">
                  <c:v>0.67273099999999997</c:v>
                </c:pt>
                <c:pt idx="48">
                  <c:v>0.66856800000000005</c:v>
                </c:pt>
                <c:pt idx="49">
                  <c:v>0.66412199999999999</c:v>
                </c:pt>
                <c:pt idx="50">
                  <c:v>0.657829</c:v>
                </c:pt>
                <c:pt idx="51">
                  <c:v>0.65353300000000003</c:v>
                </c:pt>
                <c:pt idx="52">
                  <c:v>0.64559900000000003</c:v>
                </c:pt>
                <c:pt idx="53">
                  <c:v>0.640648</c:v>
                </c:pt>
                <c:pt idx="54">
                  <c:v>0.63538799999999995</c:v>
                </c:pt>
                <c:pt idx="55">
                  <c:v>0.62831999999999999</c:v>
                </c:pt>
                <c:pt idx="56">
                  <c:v>0.623475</c:v>
                </c:pt>
                <c:pt idx="57">
                  <c:v>0.61628300000000003</c:v>
                </c:pt>
                <c:pt idx="58">
                  <c:v>0.61001899999999998</c:v>
                </c:pt>
                <c:pt idx="59">
                  <c:v>0.60339900000000002</c:v>
                </c:pt>
                <c:pt idx="60">
                  <c:v>0.59846200000000005</c:v>
                </c:pt>
                <c:pt idx="61">
                  <c:v>0.59227200000000002</c:v>
                </c:pt>
                <c:pt idx="62">
                  <c:v>0.58600600000000003</c:v>
                </c:pt>
                <c:pt idx="63">
                  <c:v>0.58051699999999995</c:v>
                </c:pt>
                <c:pt idx="64">
                  <c:v>0.57421599999999995</c:v>
                </c:pt>
                <c:pt idx="65">
                  <c:v>0.566994</c:v>
                </c:pt>
                <c:pt idx="66">
                  <c:v>0.56169999999999998</c:v>
                </c:pt>
                <c:pt idx="67">
                  <c:v>0.55489500000000003</c:v>
                </c:pt>
                <c:pt idx="68">
                  <c:v>0.55029600000000001</c:v>
                </c:pt>
                <c:pt idx="69">
                  <c:v>0.54544599999999999</c:v>
                </c:pt>
                <c:pt idx="70">
                  <c:v>0.53814399999999996</c:v>
                </c:pt>
                <c:pt idx="71">
                  <c:v>0.532833</c:v>
                </c:pt>
                <c:pt idx="72">
                  <c:v>0.52807400000000004</c:v>
                </c:pt>
                <c:pt idx="73">
                  <c:v>0.52205400000000002</c:v>
                </c:pt>
                <c:pt idx="74">
                  <c:v>0.51696699999999995</c:v>
                </c:pt>
                <c:pt idx="75">
                  <c:v>0.51197700000000002</c:v>
                </c:pt>
                <c:pt idx="76">
                  <c:v>0.50526000000000004</c:v>
                </c:pt>
                <c:pt idx="77">
                  <c:v>0.50189799999999996</c:v>
                </c:pt>
                <c:pt idx="78">
                  <c:v>0.49685099999999999</c:v>
                </c:pt>
                <c:pt idx="79">
                  <c:v>0.49035200000000001</c:v>
                </c:pt>
                <c:pt idx="80">
                  <c:v>0.48610399999999998</c:v>
                </c:pt>
                <c:pt idx="81">
                  <c:v>0.480767</c:v>
                </c:pt>
                <c:pt idx="82">
                  <c:v>0.47693200000000002</c:v>
                </c:pt>
                <c:pt idx="83">
                  <c:v>0.47245199999999998</c:v>
                </c:pt>
                <c:pt idx="84">
                  <c:v>0.46854000000000001</c:v>
                </c:pt>
                <c:pt idx="85">
                  <c:v>0.46257999999999999</c:v>
                </c:pt>
                <c:pt idx="86">
                  <c:v>0.45681500000000003</c:v>
                </c:pt>
                <c:pt idx="87">
                  <c:v>0.45381700000000003</c:v>
                </c:pt>
                <c:pt idx="88">
                  <c:v>0.44893100000000002</c:v>
                </c:pt>
                <c:pt idx="89">
                  <c:v>0.44519999999999998</c:v>
                </c:pt>
                <c:pt idx="90">
                  <c:v>0.44081100000000001</c:v>
                </c:pt>
                <c:pt idx="91">
                  <c:v>0.43685600000000002</c:v>
                </c:pt>
                <c:pt idx="92">
                  <c:v>0.432973</c:v>
                </c:pt>
                <c:pt idx="93">
                  <c:v>0.42898500000000001</c:v>
                </c:pt>
                <c:pt idx="94">
                  <c:v>0.42441899999999999</c:v>
                </c:pt>
                <c:pt idx="95">
                  <c:v>0.42135400000000001</c:v>
                </c:pt>
                <c:pt idx="96">
                  <c:v>0.41624899999999998</c:v>
                </c:pt>
                <c:pt idx="97">
                  <c:v>0.41408499999999998</c:v>
                </c:pt>
                <c:pt idx="98">
                  <c:v>0.40922599999999998</c:v>
                </c:pt>
                <c:pt idx="99">
                  <c:v>0.40729799999999999</c:v>
                </c:pt>
                <c:pt idx="100">
                  <c:v>0.40166099999999999</c:v>
                </c:pt>
                <c:pt idx="101">
                  <c:v>0.39942800000000001</c:v>
                </c:pt>
                <c:pt idx="102">
                  <c:v>0.39453199999999999</c:v>
                </c:pt>
                <c:pt idx="103">
                  <c:v>0.392206</c:v>
                </c:pt>
                <c:pt idx="104">
                  <c:v>0.38969999999999999</c:v>
                </c:pt>
                <c:pt idx="105">
                  <c:v>0.38482100000000002</c:v>
                </c:pt>
                <c:pt idx="106">
                  <c:v>0.38307200000000002</c:v>
                </c:pt>
                <c:pt idx="107">
                  <c:v>0.37860199999999999</c:v>
                </c:pt>
                <c:pt idx="108">
                  <c:v>0.37681799999999999</c:v>
                </c:pt>
                <c:pt idx="109">
                  <c:v>0.37313099999999999</c:v>
                </c:pt>
                <c:pt idx="110">
                  <c:v>0.37054399999999998</c:v>
                </c:pt>
                <c:pt idx="111">
                  <c:v>0.36757899999999999</c:v>
                </c:pt>
                <c:pt idx="112">
                  <c:v>0.36246499999999998</c:v>
                </c:pt>
                <c:pt idx="113">
                  <c:v>0.36127100000000001</c:v>
                </c:pt>
                <c:pt idx="114">
                  <c:v>0.35925699999999999</c:v>
                </c:pt>
                <c:pt idx="115">
                  <c:v>0.35562899999999997</c:v>
                </c:pt>
                <c:pt idx="116">
                  <c:v>0.352634</c:v>
                </c:pt>
                <c:pt idx="117">
                  <c:v>0.349827</c:v>
                </c:pt>
                <c:pt idx="118">
                  <c:v>0.34600900000000001</c:v>
                </c:pt>
                <c:pt idx="119">
                  <c:v>0.34511900000000001</c:v>
                </c:pt>
                <c:pt idx="120">
                  <c:v>0.34186899999999998</c:v>
                </c:pt>
                <c:pt idx="121">
                  <c:v>0.33958300000000002</c:v>
                </c:pt>
                <c:pt idx="122">
                  <c:v>0.33626400000000001</c:v>
                </c:pt>
                <c:pt idx="123">
                  <c:v>0.33280399999999999</c:v>
                </c:pt>
                <c:pt idx="124">
                  <c:v>0.33166299999999999</c:v>
                </c:pt>
                <c:pt idx="125">
                  <c:v>0.32962599999999997</c:v>
                </c:pt>
                <c:pt idx="126">
                  <c:v>0.32659100000000002</c:v>
                </c:pt>
                <c:pt idx="127">
                  <c:v>0.32442500000000002</c:v>
                </c:pt>
                <c:pt idx="128">
                  <c:v>0.32146200000000003</c:v>
                </c:pt>
                <c:pt idx="129">
                  <c:v>0.31995299999999999</c:v>
                </c:pt>
                <c:pt idx="130">
                  <c:v>0.31811099999999998</c:v>
                </c:pt>
                <c:pt idx="131">
                  <c:v>0.31423099999999998</c:v>
                </c:pt>
                <c:pt idx="132">
                  <c:v>0.31423499999999999</c:v>
                </c:pt>
                <c:pt idx="133">
                  <c:v>0.30964399999999997</c:v>
                </c:pt>
                <c:pt idx="134">
                  <c:v>0.30854199999999998</c:v>
                </c:pt>
                <c:pt idx="135">
                  <c:v>0.30668499999999999</c:v>
                </c:pt>
                <c:pt idx="136">
                  <c:v>0.30378699999999997</c:v>
                </c:pt>
                <c:pt idx="137">
                  <c:v>0.30248799999999998</c:v>
                </c:pt>
                <c:pt idx="138">
                  <c:v>0.30015500000000001</c:v>
                </c:pt>
                <c:pt idx="139">
                  <c:v>0.29759099999999999</c:v>
                </c:pt>
                <c:pt idx="140">
                  <c:v>0.297873</c:v>
                </c:pt>
                <c:pt idx="141">
                  <c:v>0.29406700000000002</c:v>
                </c:pt>
                <c:pt idx="142">
                  <c:v>0.29222599999999999</c:v>
                </c:pt>
                <c:pt idx="143">
                  <c:v>0.28945199999999999</c:v>
                </c:pt>
                <c:pt idx="144">
                  <c:v>0.28851399999999999</c:v>
                </c:pt>
                <c:pt idx="145">
                  <c:v>0.28664699999999999</c:v>
                </c:pt>
                <c:pt idx="146">
                  <c:v>0.28437299999999999</c:v>
                </c:pt>
                <c:pt idx="147">
                  <c:v>0.283499</c:v>
                </c:pt>
                <c:pt idx="148">
                  <c:v>0.28015600000000002</c:v>
                </c:pt>
                <c:pt idx="149">
                  <c:v>0.278696</c:v>
                </c:pt>
                <c:pt idx="150">
                  <c:v>0.27774900000000002</c:v>
                </c:pt>
                <c:pt idx="151">
                  <c:v>0.275063</c:v>
                </c:pt>
                <c:pt idx="152">
                  <c:v>0.27369900000000003</c:v>
                </c:pt>
                <c:pt idx="153">
                  <c:v>0.27330100000000002</c:v>
                </c:pt>
                <c:pt idx="154">
                  <c:v>0.27051700000000001</c:v>
                </c:pt>
                <c:pt idx="155">
                  <c:v>0.26896199999999998</c:v>
                </c:pt>
                <c:pt idx="156">
                  <c:v>0.26740199999999997</c:v>
                </c:pt>
                <c:pt idx="157">
                  <c:v>0.26520500000000002</c:v>
                </c:pt>
                <c:pt idx="158">
                  <c:v>0.26484000000000002</c:v>
                </c:pt>
                <c:pt idx="159">
                  <c:v>0.26333499999999999</c:v>
                </c:pt>
                <c:pt idx="160">
                  <c:v>0.26051600000000003</c:v>
                </c:pt>
                <c:pt idx="161">
                  <c:v>0.259627</c:v>
                </c:pt>
                <c:pt idx="162">
                  <c:v>0.25783099999999998</c:v>
                </c:pt>
                <c:pt idx="163">
                  <c:v>0.25687700000000002</c:v>
                </c:pt>
                <c:pt idx="164">
                  <c:v>0.25403100000000001</c:v>
                </c:pt>
                <c:pt idx="165">
                  <c:v>0.252917</c:v>
                </c:pt>
                <c:pt idx="166">
                  <c:v>0.25287500000000002</c:v>
                </c:pt>
                <c:pt idx="167">
                  <c:v>0.25082700000000002</c:v>
                </c:pt>
                <c:pt idx="168">
                  <c:v>0.24952199999999999</c:v>
                </c:pt>
                <c:pt idx="169">
                  <c:v>0.247334</c:v>
                </c:pt>
                <c:pt idx="170">
                  <c:v>0.24676500000000001</c:v>
                </c:pt>
                <c:pt idx="171">
                  <c:v>0.245368</c:v>
                </c:pt>
                <c:pt idx="172">
                  <c:v>0.24335899999999999</c:v>
                </c:pt>
                <c:pt idx="173">
                  <c:v>0.242115</c:v>
                </c:pt>
                <c:pt idx="174">
                  <c:v>0.24019099999999999</c:v>
                </c:pt>
                <c:pt idx="175">
                  <c:v>0.23915700000000001</c:v>
                </c:pt>
                <c:pt idx="176">
                  <c:v>0.23894000000000001</c:v>
                </c:pt>
                <c:pt idx="177">
                  <c:v>0.23783099999999999</c:v>
                </c:pt>
                <c:pt idx="178">
                  <c:v>0.23547000000000001</c:v>
                </c:pt>
                <c:pt idx="179">
                  <c:v>0.23433799999999999</c:v>
                </c:pt>
                <c:pt idx="180">
                  <c:v>0.234264</c:v>
                </c:pt>
                <c:pt idx="181">
                  <c:v>0.232291</c:v>
                </c:pt>
                <c:pt idx="182">
                  <c:v>0.23013900000000001</c:v>
                </c:pt>
                <c:pt idx="183">
                  <c:v>0.22934499999999999</c:v>
                </c:pt>
                <c:pt idx="184">
                  <c:v>0.227912</c:v>
                </c:pt>
                <c:pt idx="185">
                  <c:v>0.22784399999999999</c:v>
                </c:pt>
                <c:pt idx="186">
                  <c:v>0.22619300000000001</c:v>
                </c:pt>
                <c:pt idx="187">
                  <c:v>0.22415299999999999</c:v>
                </c:pt>
                <c:pt idx="188">
                  <c:v>0.223138</c:v>
                </c:pt>
                <c:pt idx="189">
                  <c:v>0.22264</c:v>
                </c:pt>
                <c:pt idx="190">
                  <c:v>0.22142800000000001</c:v>
                </c:pt>
                <c:pt idx="191">
                  <c:v>0.22045300000000001</c:v>
                </c:pt>
                <c:pt idx="192">
                  <c:v>0.21957699999999999</c:v>
                </c:pt>
                <c:pt idx="193">
                  <c:v>0.21865000000000001</c:v>
                </c:pt>
                <c:pt idx="194">
                  <c:v>0.21682199999999999</c:v>
                </c:pt>
                <c:pt idx="195">
                  <c:v>0.215726</c:v>
                </c:pt>
                <c:pt idx="196">
                  <c:v>0.21479400000000001</c:v>
                </c:pt>
                <c:pt idx="197">
                  <c:v>0.21379699999999999</c:v>
                </c:pt>
                <c:pt idx="198">
                  <c:v>0.212755</c:v>
                </c:pt>
                <c:pt idx="199">
                  <c:v>0.21154200000000001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Sheet1!$G$2:$G$200</c:f>
              <c:numCache>
                <c:formatCode>General</c:formatCode>
                <c:ptCount val="199"/>
                <c:pt idx="0">
                  <c:v>2.5486606634846028E-2</c:v>
                </c:pt>
                <c:pt idx="1">
                  <c:v>5.1885740503289868E-2</c:v>
                </c:pt>
                <c:pt idx="2">
                  <c:v>7.9090709858526953E-2</c:v>
                </c:pt>
                <c:pt idx="3">
                  <c:v>0.1069750964940874</c:v>
                </c:pt>
                <c:pt idx="4">
                  <c:v>0.13539506961513301</c:v>
                </c:pt>
                <c:pt idx="5">
                  <c:v>0.16419268932321149</c:v>
                </c:pt>
                <c:pt idx="6">
                  <c:v>0.1932000572096563</c:v>
                </c:pt>
                <c:pt idx="7">
                  <c:v>0.22224408393337369</c:v>
                </c:pt>
                <c:pt idx="8">
                  <c:v>0.25115157498831092</c:v>
                </c:pt>
                <c:pt idx="9">
                  <c:v>0.27975429640427152</c:v>
                </c:pt>
                <c:pt idx="10">
                  <c:v>0.30789367782327748</c:v>
                </c:pt>
                <c:pt idx="11">
                  <c:v>0.33542484190898048</c:v>
                </c:pt>
                <c:pt idx="12">
                  <c:v>0.36221971191575908</c:v>
                </c:pt>
                <c:pt idx="13">
                  <c:v>0.38816903502942351</c:v>
                </c:pt>
                <c:pt idx="14">
                  <c:v>0.41318325707565812</c:v>
                </c:pt>
                <c:pt idx="15">
                  <c:v>0.43719228315446201</c:v>
                </c:pt>
                <c:pt idx="16">
                  <c:v>0.46014424847073537</c:v>
                </c:pt>
                <c:pt idx="17">
                  <c:v>0.48200349588934271</c:v>
                </c:pt>
                <c:pt idx="18">
                  <c:v>0.50274800592177604</c:v>
                </c:pt>
                <c:pt idx="19">
                  <c:v>0.52236654806669192</c:v>
                </c:pt>
                <c:pt idx="20">
                  <c:v>0.54085581943817962</c:v>
                </c:pt>
                <c:pt idx="21">
                  <c:v>0.55821780957839851</c:v>
                </c:pt>
                <c:pt idx="22">
                  <c:v>0.57445758347406217</c:v>
                </c:pt>
                <c:pt idx="23">
                  <c:v>0.58958161392048014</c:v>
                </c:pt>
                <c:pt idx="24">
                  <c:v>0.6035967264492097</c:v>
                </c:pt>
                <c:pt idx="25">
                  <c:v>0.61650965244996558</c:v>
                </c:pt>
                <c:pt idx="26">
                  <c:v>0.62832712593719542</c:v>
                </c:pt>
                <c:pt idx="27">
                  <c:v>0.63905641254006107</c:v>
                </c:pt>
                <c:pt idx="28">
                  <c:v>0.64870612972908903</c:v>
                </c:pt>
                <c:pt idx="29">
                  <c:v>0.65728720662097684</c:v>
                </c:pt>
                <c:pt idx="30">
                  <c:v>0.66481383897348378</c:v>
                </c:pt>
                <c:pt idx="31">
                  <c:v>0.67130431700551385</c:v>
                </c:pt>
                <c:pt idx="32">
                  <c:v>0.67678163570208527</c:v>
                </c:pt>
                <c:pt idx="33">
                  <c:v>0.68127383387580476</c:v>
                </c:pt>
                <c:pt idx="34">
                  <c:v>0.68481404429710535</c:v>
                </c:pt>
                <c:pt idx="35">
                  <c:v>0.68744026851685414</c:v>
                </c:pt>
                <c:pt idx="36">
                  <c:v>0.68919491387419562</c:v>
                </c:pt>
                <c:pt idx="37">
                  <c:v>0.6901241454501954</c:v>
                </c:pt>
                <c:pt idx="38">
                  <c:v>0.69027711260743096</c:v>
                </c:pt>
                <c:pt idx="39">
                  <c:v>0.68970510946685781</c:v>
                </c:pt>
                <c:pt idx="40">
                  <c:v>0.68846072300605288</c:v>
                </c:pt>
                <c:pt idx="41">
                  <c:v>0.68659701337209789</c:v>
                </c:pt>
                <c:pt idx="42">
                  <c:v>0.68416676029582257</c:v>
                </c:pt>
                <c:pt idx="43">
                  <c:v>0.68122179864018229</c:v>
                </c:pt>
                <c:pt idx="44">
                  <c:v>0.67781245616200714</c:v>
                </c:pt>
                <c:pt idx="45">
                  <c:v>0.67398709814677105</c:v>
                </c:pt>
                <c:pt idx="46">
                  <c:v>0.66979177697070558</c:v>
                </c:pt>
                <c:pt idx="47">
                  <c:v>0.66526997986732872</c:v>
                </c:pt>
                <c:pt idx="48">
                  <c:v>0.66046246506326112</c:v>
                </c:pt>
                <c:pt idx="49">
                  <c:v>0.65540717474019894</c:v>
                </c:pt>
                <c:pt idx="50">
                  <c:v>0.65013921267851582</c:v>
                </c:pt>
                <c:pt idx="51">
                  <c:v>0.64469087465151209</c:v>
                </c:pt>
                <c:pt idx="52">
                  <c:v>0.63909172040763562</c:v>
                </c:pt>
                <c:pt idx="53">
                  <c:v>0.63336867718495282</c:v>
                </c:pt>
                <c:pt idx="54">
                  <c:v>0.62754616597883794</c:v>
                </c:pt>
                <c:pt idx="55">
                  <c:v>0.62164624310577077</c:v>
                </c:pt>
                <c:pt idx="56">
                  <c:v>0.61568875088732322</c:v>
                </c:pt>
                <c:pt idx="57">
                  <c:v>0.60969147246418287</c:v>
                </c:pt>
                <c:pt idx="58">
                  <c:v>0.60367028680983748</c:v>
                </c:pt>
                <c:pt idx="59">
                  <c:v>0.59763932093444461</c:v>
                </c:pt>
                <c:pt idx="60">
                  <c:v>0.59161109705070913</c:v>
                </c:pt>
                <c:pt idx="61">
                  <c:v>0.58559667312251906</c:v>
                </c:pt>
                <c:pt idx="62">
                  <c:v>0.57960577574546623</c:v>
                </c:pt>
                <c:pt idx="63">
                  <c:v>0.57364692473033985</c:v>
                </c:pt>
                <c:pt idx="64">
                  <c:v>0.56772754909093059</c:v>
                </c:pt>
                <c:pt idx="65">
                  <c:v>0.56185409439036715</c:v>
                </c:pt>
                <c:pt idx="66">
                  <c:v>0.55603212158896409</c:v>
                </c:pt>
                <c:pt idx="67">
                  <c:v>0.55026639767301733</c:v>
                </c:pt>
                <c:pt idx="68">
                  <c:v>0.54456097843849227</c:v>
                </c:pt>
                <c:pt idx="69">
                  <c:v>0.53891928386488919</c:v>
                </c:pt>
                <c:pt idx="70">
                  <c:v>0.53334416655012018</c:v>
                </c:pt>
                <c:pt idx="71">
                  <c:v>0.52783797369309438</c:v>
                </c:pt>
                <c:pt idx="72">
                  <c:v>0.52240260311181774</c:v>
                </c:pt>
                <c:pt idx="73">
                  <c:v>0.51703955377517741</c:v>
                </c:pt>
                <c:pt idx="74">
                  <c:v>0.51174997130933675</c:v>
                </c:pt>
                <c:pt idx="75">
                  <c:v>0.50653468891731368</c:v>
                </c:pt>
                <c:pt idx="76">
                  <c:v>0.50139426412475097</c:v>
                </c:pt>
                <c:pt idx="77">
                  <c:v>0.4963290117375857</c:v>
                </c:pt>
                <c:pt idx="78">
                  <c:v>0.49133903336936602</c:v>
                </c:pt>
                <c:pt idx="79">
                  <c:v>0.48642424386816602</c:v>
                </c:pt>
                <c:pt idx="80">
                  <c:v>0.48158439494596622</c:v>
                </c:pt>
                <c:pt idx="81">
                  <c:v>0.47681909628741093</c:v>
                </c:pt>
                <c:pt idx="82">
                  <c:v>0.47212783439027139</c:v>
                </c:pt>
                <c:pt idx="83">
                  <c:v>0.46750998936688409</c:v>
                </c:pt>
                <c:pt idx="84">
                  <c:v>0.46296484991438858</c:v>
                </c:pt>
                <c:pt idx="85">
                  <c:v>0.4584916266417487</c:v>
                </c:pt>
                <c:pt idx="86">
                  <c:v>0.45408946392330513</c:v>
                </c:pt>
                <c:pt idx="87">
                  <c:v>0.44975745043190918</c:v>
                </c:pt>
                <c:pt idx="88">
                  <c:v>0.44549462848944871</c:v>
                </c:pt>
                <c:pt idx="89">
                  <c:v>0.44130000235872868</c:v>
                </c:pt>
                <c:pt idx="90">
                  <c:v>0.4371725455881082</c:v>
                </c:pt>
                <c:pt idx="91">
                  <c:v>0.43311120750891979</c:v>
                </c:pt>
                <c:pt idx="92">
                  <c:v>0.42911491897543808</c:v>
                </c:pt>
                <c:pt idx="93">
                  <c:v>0.42518259742789599</c:v>
                </c:pt>
                <c:pt idx="94">
                  <c:v>0.42131315135071951</c:v>
                </c:pt>
                <c:pt idx="95">
                  <c:v>0.41750548419064498</c:v>
                </c:pt>
                <c:pt idx="96">
                  <c:v>0.41375849779264601</c:v>
                </c:pt>
                <c:pt idx="97">
                  <c:v>0.41007109540554648</c:v>
                </c:pt>
                <c:pt idx="98">
                  <c:v>0.40644218430377022</c:v>
                </c:pt>
                <c:pt idx="99">
                  <c:v>0.4028706780668036</c:v>
                </c:pt>
                <c:pt idx="100">
                  <c:v>0.39935549855358909</c:v>
                </c:pt>
                <c:pt idx="101">
                  <c:v>0.39589557760515548</c:v>
                </c:pt>
                <c:pt idx="102">
                  <c:v>0.39248985850528778</c:v>
                </c:pt>
                <c:pt idx="103">
                  <c:v>0.38913729722590679</c:v>
                </c:pt>
                <c:pt idx="104">
                  <c:v>0.38583686348101481</c:v>
                </c:pt>
                <c:pt idx="105">
                  <c:v>0.38258754161055553</c:v>
                </c:pt>
                <c:pt idx="106">
                  <c:v>0.37938833131328181</c:v>
                </c:pt>
                <c:pt idx="107">
                  <c:v>0.37623824824571128</c:v>
                </c:pt>
                <c:pt idx="108">
                  <c:v>0.37313632450244699</c:v>
                </c:pt>
                <c:pt idx="109">
                  <c:v>0.37008160899152331</c:v>
                </c:pt>
                <c:pt idx="110">
                  <c:v>0.36707316771699627</c:v>
                </c:pt>
                <c:pt idx="111">
                  <c:v>0.36411008397970068</c:v>
                </c:pt>
                <c:pt idx="112">
                  <c:v>0.36119145850593398</c:v>
                </c:pt>
                <c:pt idx="113">
                  <c:v>0.35831640951280158</c:v>
                </c:pt>
                <c:pt idx="114">
                  <c:v>0.35548407271801269</c:v>
                </c:pt>
                <c:pt idx="115">
                  <c:v>0.35269360130109889</c:v>
                </c:pt>
                <c:pt idx="116">
                  <c:v>0.34994416582227311</c:v>
                </c:pt>
                <c:pt idx="117">
                  <c:v>0.34723495410448241</c:v>
                </c:pt>
                <c:pt idx="118">
                  <c:v>0.34456517108361168</c:v>
                </c:pt>
                <c:pt idx="119">
                  <c:v>0.34193403863125421</c:v>
                </c:pt>
                <c:pt idx="120">
                  <c:v>0.3393407953539932</c:v>
                </c:pt>
                <c:pt idx="121">
                  <c:v>0.33678469637269992</c:v>
                </c:pt>
                <c:pt idx="122">
                  <c:v>0.33426501308497519</c:v>
                </c:pt>
                <c:pt idx="123">
                  <c:v>0.33178103291351407</c:v>
                </c:pt>
                <c:pt idx="124">
                  <c:v>0.32933205904285862</c:v>
                </c:pt>
                <c:pt idx="125">
                  <c:v>0.32691741014673797</c:v>
                </c:pt>
                <c:pt idx="126">
                  <c:v>0.32453642010793571</c:v>
                </c:pt>
                <c:pt idx="127">
                  <c:v>0.32218843773240569</c:v>
                </c:pt>
                <c:pt idx="128">
                  <c:v>0.31987282645916321</c:v>
                </c:pt>
                <c:pt idx="129">
                  <c:v>0.31758896406728693</c:v>
                </c:pt>
                <c:pt idx="130">
                  <c:v>0.31533624238122632</c:v>
                </c:pt>
                <c:pt idx="131">
                  <c:v>0.31311406697544619</c:v>
                </c:pt>
                <c:pt idx="132">
                  <c:v>0.310921856879325</c:v>
                </c:pt>
                <c:pt idx="133">
                  <c:v>0.30875904428310369</c:v>
                </c:pt>
                <c:pt idx="134">
                  <c:v>0.30662507424558239</c:v>
                </c:pt>
                <c:pt idx="135">
                  <c:v>0.30451940440416381</c:v>
                </c:pt>
                <c:pt idx="136">
                  <c:v>0.30244150468777009</c:v>
                </c:pt>
                <c:pt idx="137">
                  <c:v>0.30039085703308022</c:v>
                </c:pt>
                <c:pt idx="138">
                  <c:v>0.29836695510446598</c:v>
                </c:pt>
                <c:pt idx="139">
                  <c:v>0.29636930401795991</c:v>
                </c:pt>
                <c:pt idx="140">
                  <c:v>0.29439742006951808</c:v>
                </c:pt>
                <c:pt idx="141">
                  <c:v>0.29245083046781423</c:v>
                </c:pt>
                <c:pt idx="142">
                  <c:v>0.29052907307174092</c:v>
                </c:pt>
                <c:pt idx="143">
                  <c:v>0.28863169613277317</c:v>
                </c:pt>
                <c:pt idx="144">
                  <c:v>0.28675825804230709</c:v>
                </c:pt>
                <c:pt idx="145">
                  <c:v>0.2849083270840625</c:v>
                </c:pt>
                <c:pt idx="146">
                  <c:v>0.28308148119161008</c:v>
                </c:pt>
                <c:pt idx="147">
                  <c:v>0.28127730771106502</c:v>
                </c:pt>
                <c:pt idx="148">
                  <c:v>0.27949540316896249</c:v>
                </c:pt>
                <c:pt idx="149">
                  <c:v>0.27773537304532248</c:v>
                </c:pt>
                <c:pt idx="150">
                  <c:v>0.27599683155188592</c:v>
                </c:pt>
                <c:pt idx="151">
                  <c:v>0.27427940141549989</c:v>
                </c:pt>
                <c:pt idx="152">
                  <c:v>0.27258271366661069</c:v>
                </c:pt>
                <c:pt idx="153">
                  <c:v>0.27090640743281919</c:v>
                </c:pt>
                <c:pt idx="154">
                  <c:v>0.26925012973744061</c:v>
                </c:pt>
                <c:pt idx="155">
                  <c:v>0.26761353530300419</c:v>
                </c:pt>
                <c:pt idx="156">
                  <c:v>0.26599628635962369</c:v>
                </c:pt>
                <c:pt idx="157">
                  <c:v>0.26439805245816261</c:v>
                </c:pt>
                <c:pt idx="158">
                  <c:v>0.26281851028811132</c:v>
                </c:pt>
                <c:pt idx="159">
                  <c:v>0.26125734350009788</c:v>
                </c:pt>
                <c:pt idx="160">
                  <c:v>0.25971424253293901</c:v>
                </c:pt>
                <c:pt idx="161">
                  <c:v>0.25818890444514708</c:v>
                </c:pt>
                <c:pt idx="162">
                  <c:v>0.25668103275079918</c:v>
                </c:pt>
                <c:pt idx="163">
                  <c:v>0.25519033725967832</c:v>
                </c:pt>
                <c:pt idx="164">
                  <c:v>0.2537165339215906</c:v>
                </c:pt>
                <c:pt idx="165">
                  <c:v>0.25225934467476752</c:v>
                </c:pt>
                <c:pt idx="166">
                  <c:v>0.25081849729825773</c:v>
                </c:pt>
                <c:pt idx="167">
                  <c:v>0.24939372526821621</c:v>
                </c:pt>
                <c:pt idx="168">
                  <c:v>0.24798476761799509</c:v>
                </c:pt>
                <c:pt idx="169">
                  <c:v>0.24659136880194549</c:v>
                </c:pt>
                <c:pt idx="170">
                  <c:v>0.24521327856283831</c:v>
                </c:pt>
                <c:pt idx="171">
                  <c:v>0.24385025180281311</c:v>
                </c:pt>
                <c:pt idx="172">
                  <c:v>0.24250204845776241</c:v>
                </c:pt>
                <c:pt idx="173">
                  <c:v>0.24116843337506941</c:v>
                </c:pt>
                <c:pt idx="174">
                  <c:v>0.2398491761946045</c:v>
                </c:pt>
                <c:pt idx="175">
                  <c:v>0.23854405123290109</c:v>
                </c:pt>
                <c:pt idx="176">
                  <c:v>0.23725283737042199</c:v>
                </c:pt>
                <c:pt idx="177">
                  <c:v>0.2359753179418374</c:v>
                </c:pt>
                <c:pt idx="178">
                  <c:v>0.23471128062923161</c:v>
                </c:pt>
                <c:pt idx="179">
                  <c:v>0.2334605173581594</c:v>
                </c:pt>
                <c:pt idx="180">
                  <c:v>0.2322228241964753</c:v>
                </c:pt>
                <c:pt idx="181">
                  <c:v>0.23099800125585901</c:v>
                </c:pt>
                <c:pt idx="182">
                  <c:v>0.22978585259596379</c:v>
                </c:pt>
                <c:pt idx="183">
                  <c:v>0.22858618613111459</c:v>
                </c:pt>
                <c:pt idx="184">
                  <c:v>0.22739881353948729</c:v>
                </c:pt>
                <c:pt idx="185">
                  <c:v>0.22622355017469609</c:v>
                </c:pt>
                <c:pt idx="186">
                  <c:v>0.22506021497972711</c:v>
                </c:pt>
                <c:pt idx="187">
                  <c:v>0.2239086304031481</c:v>
                </c:pt>
                <c:pt idx="188">
                  <c:v>0.22276862231753489</c:v>
                </c:pt>
                <c:pt idx="189">
                  <c:v>0.22164001994004731</c:v>
                </c:pt>
                <c:pt idx="190">
                  <c:v>0.22052265575509841</c:v>
                </c:pt>
                <c:pt idx="191">
                  <c:v>0.21941636543905871</c:v>
                </c:pt>
                <c:pt idx="192">
                  <c:v>0.21832098778693149</c:v>
                </c:pt>
                <c:pt idx="193">
                  <c:v>0.21723636464095311</c:v>
                </c:pt>
                <c:pt idx="194">
                  <c:v>0.21616234082105579</c:v>
                </c:pt>
                <c:pt idx="195">
                  <c:v>0.2150987640571459</c:v>
                </c:pt>
                <c:pt idx="196">
                  <c:v>0.21404548492314271</c:v>
                </c:pt>
                <c:pt idx="197">
                  <c:v>0.2130023567727316</c:v>
                </c:pt>
                <c:pt idx="198">
                  <c:v>0.21196923567677931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4272"/>
        <c:axId val="576894664"/>
      </c:scatterChart>
      <c:valAx>
        <c:axId val="5768942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4664"/>
        <c:crosses val="autoZero"/>
        <c:crossBetween val="midCat"/>
      </c:valAx>
      <c:valAx>
        <c:axId val="5768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Nc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0.1052452219776274</c:v>
                </c:pt>
                <c:pt idx="1">
                  <c:v>0.22106262713883151</c:v>
                </c:pt>
                <c:pt idx="2">
                  <c:v>0.34820444601578082</c:v>
                </c:pt>
                <c:pt idx="3">
                  <c:v>0.48409241114468132</c:v>
                </c:pt>
                <c:pt idx="4">
                  <c:v>0.63793662783074578</c:v>
                </c:pt>
                <c:pt idx="5">
                  <c:v>0.79810680288644853</c:v>
                </c:pt>
                <c:pt idx="6">
                  <c:v>0.972010017173767</c:v>
                </c:pt>
                <c:pt idx="7">
                  <c:v>1.157702784348146</c:v>
                </c:pt>
                <c:pt idx="8">
                  <c:v>1.3538199637788599</c:v>
                </c:pt>
                <c:pt idx="9">
                  <c:v>1.553734742446937</c:v>
                </c:pt>
                <c:pt idx="10">
                  <c:v>1.770833428360882</c:v>
                </c:pt>
                <c:pt idx="11">
                  <c:v>2.0098180616686911</c:v>
                </c:pt>
                <c:pt idx="12">
                  <c:v>2.2419341276943272</c:v>
                </c:pt>
                <c:pt idx="13">
                  <c:v>2.4865510196416492</c:v>
                </c:pt>
                <c:pt idx="14">
                  <c:v>2.7323059837080699</c:v>
                </c:pt>
                <c:pt idx="15">
                  <c:v>2.9970725838133441</c:v>
                </c:pt>
                <c:pt idx="16">
                  <c:v>3.265019171471288</c:v>
                </c:pt>
                <c:pt idx="17">
                  <c:v>3.5419284492021572</c:v>
                </c:pt>
                <c:pt idx="18">
                  <c:v>3.8043605952847401</c:v>
                </c:pt>
                <c:pt idx="19">
                  <c:v>4.1007410825898338</c:v>
                </c:pt>
                <c:pt idx="20">
                  <c:v>4.3823573987960422</c:v>
                </c:pt>
                <c:pt idx="21">
                  <c:v>4.6616091729699551</c:v>
                </c:pt>
                <c:pt idx="22">
                  <c:v>4.9451967844194868</c:v>
                </c:pt>
                <c:pt idx="23">
                  <c:v>5.2318399622696719</c:v>
                </c:pt>
                <c:pt idx="24">
                  <c:v>5.5104913534476374</c:v>
                </c:pt>
                <c:pt idx="25">
                  <c:v>5.8173360746376943</c:v>
                </c:pt>
                <c:pt idx="26">
                  <c:v>6.0972609093324044</c:v>
                </c:pt>
                <c:pt idx="27">
                  <c:v>6.3646606838570188</c:v>
                </c:pt>
                <c:pt idx="28">
                  <c:v>6.6404828326325536</c:v>
                </c:pt>
                <c:pt idx="29">
                  <c:v>6.9256643130381423</c:v>
                </c:pt>
                <c:pt idx="30">
                  <c:v>7.1910514266576531</c:v>
                </c:pt>
                <c:pt idx="31">
                  <c:v>7.4465323598452366</c:v>
                </c:pt>
                <c:pt idx="32">
                  <c:v>7.7000497965954118</c:v>
                </c:pt>
                <c:pt idx="33">
                  <c:v>7.961837999416999</c:v>
                </c:pt>
                <c:pt idx="34">
                  <c:v>8.1821089248484302</c:v>
                </c:pt>
                <c:pt idx="35">
                  <c:v>8.4345131099368142</c:v>
                </c:pt>
                <c:pt idx="36">
                  <c:v>8.6564880498880079</c:v>
                </c:pt>
                <c:pt idx="37">
                  <c:v>8.8510362336990909</c:v>
                </c:pt>
                <c:pt idx="38">
                  <c:v>9.0879556900957823</c:v>
                </c:pt>
                <c:pt idx="39">
                  <c:v>9.2811888729100946</c:v>
                </c:pt>
                <c:pt idx="40">
                  <c:v>9.458248116835426</c:v>
                </c:pt>
                <c:pt idx="41">
                  <c:v>9.6208828835457982</c:v>
                </c:pt>
                <c:pt idx="42">
                  <c:v>9.832093548240648</c:v>
                </c:pt>
                <c:pt idx="43">
                  <c:v>9.994205740513495</c:v>
                </c:pt>
                <c:pt idx="44">
                  <c:v>10.161574088789759</c:v>
                </c:pt>
                <c:pt idx="45">
                  <c:v>10.288862451454561</c:v>
                </c:pt>
                <c:pt idx="46">
                  <c:v>10.41741667845781</c:v>
                </c:pt>
                <c:pt idx="47">
                  <c:v>10.56686388421222</c:v>
                </c:pt>
                <c:pt idx="48">
                  <c:v>10.69305970541838</c:v>
                </c:pt>
                <c:pt idx="49">
                  <c:v>10.841289449536321</c:v>
                </c:pt>
                <c:pt idx="50">
                  <c:v>10.95328053949823</c:v>
                </c:pt>
                <c:pt idx="51">
                  <c:v>11.046170433357849</c:v>
                </c:pt>
                <c:pt idx="52">
                  <c:v>11.15883070992972</c:v>
                </c:pt>
                <c:pt idx="53">
                  <c:v>11.254789213974369</c:v>
                </c:pt>
                <c:pt idx="54">
                  <c:v>11.334760760677741</c:v>
                </c:pt>
                <c:pt idx="55">
                  <c:v>11.439104045188721</c:v>
                </c:pt>
                <c:pt idx="56">
                  <c:v>11.511701395771469</c:v>
                </c:pt>
                <c:pt idx="57">
                  <c:v>11.594931337972341</c:v>
                </c:pt>
                <c:pt idx="58">
                  <c:v>11.662639634505441</c:v>
                </c:pt>
                <c:pt idx="59">
                  <c:v>11.743843399219539</c:v>
                </c:pt>
                <c:pt idx="60">
                  <c:v>11.80767709078812</c:v>
                </c:pt>
                <c:pt idx="61">
                  <c:v>11.87417256836533</c:v>
                </c:pt>
                <c:pt idx="62">
                  <c:v>11.93781027778507</c:v>
                </c:pt>
                <c:pt idx="63">
                  <c:v>12.00264841827792</c:v>
                </c:pt>
                <c:pt idx="64">
                  <c:v>12.051276468632</c:v>
                </c:pt>
                <c:pt idx="65">
                  <c:v>12.111733359215171</c:v>
                </c:pt>
                <c:pt idx="66">
                  <c:v>12.161598449900691</c:v>
                </c:pt>
                <c:pt idx="67">
                  <c:v>12.21414268971429</c:v>
                </c:pt>
                <c:pt idx="68">
                  <c:v>12.250997997928961</c:v>
                </c:pt>
                <c:pt idx="69">
                  <c:v>12.285102435944401</c:v>
                </c:pt>
                <c:pt idx="70">
                  <c:v>12.345498347889899</c:v>
                </c:pt>
                <c:pt idx="71">
                  <c:v>12.38724061067618</c:v>
                </c:pt>
                <c:pt idx="72">
                  <c:v>12.42043407658978</c:v>
                </c:pt>
                <c:pt idx="73">
                  <c:v>12.459121402612171</c:v>
                </c:pt>
                <c:pt idx="74">
                  <c:v>12.502331213228659</c:v>
                </c:pt>
                <c:pt idx="75">
                  <c:v>12.522402653853931</c:v>
                </c:pt>
                <c:pt idx="76">
                  <c:v>12.553453822304601</c:v>
                </c:pt>
                <c:pt idx="77">
                  <c:v>12.57661760299032</c:v>
                </c:pt>
                <c:pt idx="78">
                  <c:v>12.62609401866712</c:v>
                </c:pt>
                <c:pt idx="79">
                  <c:v>12.65012516407603</c:v>
                </c:pt>
                <c:pt idx="80">
                  <c:v>12.67972955851411</c:v>
                </c:pt>
                <c:pt idx="81">
                  <c:v>12.704676370258991</c:v>
                </c:pt>
                <c:pt idx="82">
                  <c:v>12.731983507401599</c:v>
                </c:pt>
                <c:pt idx="83">
                  <c:v>12.757116571699999</c:v>
                </c:pt>
                <c:pt idx="84">
                  <c:v>12.778952557187379</c:v>
                </c:pt>
                <c:pt idx="85">
                  <c:v>12.81102954863734</c:v>
                </c:pt>
                <c:pt idx="86">
                  <c:v>12.831351226395579</c:v>
                </c:pt>
                <c:pt idx="87">
                  <c:v>12.848658238163949</c:v>
                </c:pt>
                <c:pt idx="88">
                  <c:v>12.866139030736621</c:v>
                </c:pt>
                <c:pt idx="89">
                  <c:v>12.89000382948872</c:v>
                </c:pt>
                <c:pt idx="90">
                  <c:v>12.90876382944225</c:v>
                </c:pt>
                <c:pt idx="91">
                  <c:v>12.92931317199052</c:v>
                </c:pt>
                <c:pt idx="92">
                  <c:v>12.94814076868788</c:v>
                </c:pt>
                <c:pt idx="93">
                  <c:v>12.96312850483325</c:v>
                </c:pt>
                <c:pt idx="94">
                  <c:v>12.98061520658857</c:v>
                </c:pt>
                <c:pt idx="95">
                  <c:v>12.99445933152637</c:v>
                </c:pt>
                <c:pt idx="96">
                  <c:v>13.01714109906626</c:v>
                </c:pt>
                <c:pt idx="97">
                  <c:v>13.027566345001221</c:v>
                </c:pt>
                <c:pt idx="98">
                  <c:v>13.046646144499981</c:v>
                </c:pt>
                <c:pt idx="99">
                  <c:v>13.05470623391636</c:v>
                </c:pt>
                <c:pt idx="100">
                  <c:v>13.077559016522491</c:v>
                </c:pt>
                <c:pt idx="101">
                  <c:v>13.083892741428301</c:v>
                </c:pt>
                <c:pt idx="102">
                  <c:v>13.09765328918127</c:v>
                </c:pt>
                <c:pt idx="103">
                  <c:v>13.10986953303181</c:v>
                </c:pt>
                <c:pt idx="104">
                  <c:v>13.12121062512435</c:v>
                </c:pt>
                <c:pt idx="105">
                  <c:v>13.136812208670261</c:v>
                </c:pt>
                <c:pt idx="106">
                  <c:v>13.155595524414061</c:v>
                </c:pt>
                <c:pt idx="107">
                  <c:v>13.16497212975286</c:v>
                </c:pt>
                <c:pt idx="108">
                  <c:v>13.16992087381966</c:v>
                </c:pt>
                <c:pt idx="109">
                  <c:v>13.177214857072441</c:v>
                </c:pt>
                <c:pt idx="110">
                  <c:v>13.19550961159733</c:v>
                </c:pt>
                <c:pt idx="111">
                  <c:v>13.199863965050589</c:v>
                </c:pt>
                <c:pt idx="112">
                  <c:v>13.2153585809624</c:v>
                </c:pt>
                <c:pt idx="113">
                  <c:v>13.225342418574821</c:v>
                </c:pt>
                <c:pt idx="114">
                  <c:v>13.229682244344939</c:v>
                </c:pt>
                <c:pt idx="115">
                  <c:v>13.24378933969912</c:v>
                </c:pt>
                <c:pt idx="116">
                  <c:v>13.252485849119889</c:v>
                </c:pt>
                <c:pt idx="117">
                  <c:v>13.262245898188381</c:v>
                </c:pt>
                <c:pt idx="118">
                  <c:v>13.27066530360783</c:v>
                </c:pt>
                <c:pt idx="119">
                  <c:v>13.27643601240279</c:v>
                </c:pt>
                <c:pt idx="120">
                  <c:v>13.283459651497539</c:v>
                </c:pt>
                <c:pt idx="121">
                  <c:v>13.29095276680065</c:v>
                </c:pt>
                <c:pt idx="122">
                  <c:v>13.298353481372869</c:v>
                </c:pt>
                <c:pt idx="123">
                  <c:v>13.31253703525312</c:v>
                </c:pt>
                <c:pt idx="124">
                  <c:v>13.31510514673659</c:v>
                </c:pt>
                <c:pt idx="125">
                  <c:v>13.323038175994609</c:v>
                </c:pt>
                <c:pt idx="126">
                  <c:v>13.333696108704091</c:v>
                </c:pt>
                <c:pt idx="127">
                  <c:v>13.339326488192089</c:v>
                </c:pt>
                <c:pt idx="128">
                  <c:v>13.34330259927621</c:v>
                </c:pt>
                <c:pt idx="129">
                  <c:v>13.35433974014885</c:v>
                </c:pt>
                <c:pt idx="130">
                  <c:v>13.35999215162169</c:v>
                </c:pt>
                <c:pt idx="131">
                  <c:v>13.36546957032688</c:v>
                </c:pt>
                <c:pt idx="132">
                  <c:v>13.367494726759659</c:v>
                </c:pt>
                <c:pt idx="133">
                  <c:v>13.38211650018061</c:v>
                </c:pt>
                <c:pt idx="134">
                  <c:v>13.381831126748679</c:v>
                </c:pt>
                <c:pt idx="135">
                  <c:v>13.38610773955215</c:v>
                </c:pt>
                <c:pt idx="136">
                  <c:v>13.398225696345181</c:v>
                </c:pt>
                <c:pt idx="137">
                  <c:v>13.397801649598939</c:v>
                </c:pt>
                <c:pt idx="138">
                  <c:v>13.40734157242583</c:v>
                </c:pt>
                <c:pt idx="139">
                  <c:v>13.416427225483201</c:v>
                </c:pt>
                <c:pt idx="140">
                  <c:v>13.414624875061209</c:v>
                </c:pt>
                <c:pt idx="141">
                  <c:v>13.42418052745359</c:v>
                </c:pt>
                <c:pt idx="142">
                  <c:v>13.426170257025319</c:v>
                </c:pt>
                <c:pt idx="143">
                  <c:v>13.435672053552191</c:v>
                </c:pt>
                <c:pt idx="144">
                  <c:v>13.439494939754139</c:v>
                </c:pt>
                <c:pt idx="145">
                  <c:v>13.442284520370199</c:v>
                </c:pt>
                <c:pt idx="146">
                  <c:v>13.45021820959531</c:v>
                </c:pt>
                <c:pt idx="147">
                  <c:v>13.45167960044753</c:v>
                </c:pt>
                <c:pt idx="148">
                  <c:v>13.4571533230833</c:v>
                </c:pt>
                <c:pt idx="149">
                  <c:v>13.46225481298635</c:v>
                </c:pt>
                <c:pt idx="150">
                  <c:v>13.46633994239401</c:v>
                </c:pt>
                <c:pt idx="151">
                  <c:v>13.4713571104901</c:v>
                </c:pt>
                <c:pt idx="152">
                  <c:v>13.475467547661211</c:v>
                </c:pt>
                <c:pt idx="153">
                  <c:v>13.47748986379964</c:v>
                </c:pt>
                <c:pt idx="154">
                  <c:v>13.483529805805141</c:v>
                </c:pt>
                <c:pt idx="155">
                  <c:v>13.489428345680681</c:v>
                </c:pt>
                <c:pt idx="156">
                  <c:v>13.49151711396061</c:v>
                </c:pt>
                <c:pt idx="157">
                  <c:v>13.49657828613962</c:v>
                </c:pt>
                <c:pt idx="158">
                  <c:v>13.49829997612775</c:v>
                </c:pt>
                <c:pt idx="159">
                  <c:v>13.50499126539864</c:v>
                </c:pt>
                <c:pt idx="160">
                  <c:v>13.508671924084179</c:v>
                </c:pt>
                <c:pt idx="161">
                  <c:v>13.50743242477402</c:v>
                </c:pt>
                <c:pt idx="162">
                  <c:v>13.51056421243724</c:v>
                </c:pt>
                <c:pt idx="163">
                  <c:v>13.5169177095705</c:v>
                </c:pt>
                <c:pt idx="164">
                  <c:v>13.52820897762035</c:v>
                </c:pt>
                <c:pt idx="165">
                  <c:v>13.523227566292499</c:v>
                </c:pt>
                <c:pt idx="166">
                  <c:v>13.524901723955621</c:v>
                </c:pt>
                <c:pt idx="167">
                  <c:v>13.53125557685758</c:v>
                </c:pt>
                <c:pt idx="168">
                  <c:v>13.53233090760523</c:v>
                </c:pt>
                <c:pt idx="169">
                  <c:v>13.534718114109079</c:v>
                </c:pt>
                <c:pt idx="170">
                  <c:v>13.540097570833881</c:v>
                </c:pt>
                <c:pt idx="171">
                  <c:v>13.54445311144991</c:v>
                </c:pt>
                <c:pt idx="172">
                  <c:v>13.545873278784359</c:v>
                </c:pt>
                <c:pt idx="173">
                  <c:v>13.549709367228971</c:v>
                </c:pt>
                <c:pt idx="174">
                  <c:v>13.55391380121084</c:v>
                </c:pt>
                <c:pt idx="175">
                  <c:v>13.556954142456799</c:v>
                </c:pt>
                <c:pt idx="176">
                  <c:v>13.560067974628049</c:v>
                </c:pt>
                <c:pt idx="177">
                  <c:v>13.55982275512309</c:v>
                </c:pt>
                <c:pt idx="178">
                  <c:v>13.56896374624225</c:v>
                </c:pt>
                <c:pt idx="179">
                  <c:v>13.568280750242421</c:v>
                </c:pt>
                <c:pt idx="180">
                  <c:v>13.567283991299369</c:v>
                </c:pt>
                <c:pt idx="181">
                  <c:v>13.57198284091576</c:v>
                </c:pt>
                <c:pt idx="182">
                  <c:v>13.58030312080102</c:v>
                </c:pt>
                <c:pt idx="183">
                  <c:v>13.580811021048801</c:v>
                </c:pt>
                <c:pt idx="184">
                  <c:v>13.58243797510544</c:v>
                </c:pt>
                <c:pt idx="185">
                  <c:v>13.5790121236757</c:v>
                </c:pt>
                <c:pt idx="186">
                  <c:v>13.58635545972804</c:v>
                </c:pt>
                <c:pt idx="187">
                  <c:v>13.591423578122569</c:v>
                </c:pt>
                <c:pt idx="188">
                  <c:v>13.592029370649479</c:v>
                </c:pt>
                <c:pt idx="189">
                  <c:v>13.59179996121709</c:v>
                </c:pt>
                <c:pt idx="190">
                  <c:v>13.59552794293389</c:v>
                </c:pt>
                <c:pt idx="191">
                  <c:v>13.59709511522974</c:v>
                </c:pt>
                <c:pt idx="192">
                  <c:v>13.59686829600774</c:v>
                </c:pt>
                <c:pt idx="193">
                  <c:v>13.60054785254013</c:v>
                </c:pt>
                <c:pt idx="194">
                  <c:v>13.60715489419889</c:v>
                </c:pt>
                <c:pt idx="195">
                  <c:v>13.60885202566174</c:v>
                </c:pt>
                <c:pt idx="196">
                  <c:v>13.61015308556677</c:v>
                </c:pt>
                <c:pt idx="197">
                  <c:v>13.610305117379321</c:v>
                </c:pt>
                <c:pt idx="198">
                  <c:v>13.614292151350959</c:v>
                </c:pt>
                <c:pt idx="199">
                  <c:v>13.61699524413863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6F-42E1-972E-D5B593862186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Nc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Sheet1!$K$2:$K$200</c:f>
              <c:numCache>
                <c:formatCode>General</c:formatCode>
                <c:ptCount val="199"/>
                <c:pt idx="0">
                  <c:v>0.10509732099999999</c:v>
                </c:pt>
                <c:pt idx="1">
                  <c:v>0.22075429599999999</c:v>
                </c:pt>
                <c:pt idx="2">
                  <c:v>0.34745442599999998</c:v>
                </c:pt>
                <c:pt idx="3">
                  <c:v>0.485580077</c:v>
                </c:pt>
                <c:pt idx="4">
                  <c:v>0.63539506999999995</c:v>
                </c:pt>
                <c:pt idx="5">
                  <c:v>0.79703122699999995</c:v>
                </c:pt>
                <c:pt idx="6">
                  <c:v>0.970480079</c:v>
                </c:pt>
                <c:pt idx="7">
                  <c:v>1.1555905280000001</c:v>
                </c:pt>
                <c:pt idx="8">
                  <c:v>1.3520728040000001</c:v>
                </c:pt>
                <c:pt idx="9">
                  <c:v>1.559508465</c:v>
                </c:pt>
                <c:pt idx="10">
                  <c:v>1.777365635</c:v>
                </c:pt>
                <c:pt idx="11">
                  <c:v>2.0050181939999998</c:v>
                </c:pt>
                <c:pt idx="12">
                  <c:v>2.2417672519999998</c:v>
                </c:pt>
                <c:pt idx="13">
                  <c:v>2.4868630949999999</c:v>
                </c:pt>
                <c:pt idx="14">
                  <c:v>2.7395257869999998</c:v>
                </c:pt>
                <c:pt idx="15">
                  <c:v>2.9989628260000001</c:v>
                </c:pt>
                <c:pt idx="16">
                  <c:v>3.2643826690000002</c:v>
                </c:pt>
                <c:pt idx="17">
                  <c:v>3.5350034030000002</c:v>
                </c:pt>
                <c:pt idx="18">
                  <c:v>3.8100564619999999</c:v>
                </c:pt>
                <c:pt idx="19">
                  <c:v>4.0887858259999996</c:v>
                </c:pt>
                <c:pt idx="20">
                  <c:v>4.3704436729999996</c:v>
                </c:pt>
                <c:pt idx="21">
                  <c:v>4.6542838030000002</c:v>
                </c:pt>
                <c:pt idx="22">
                  <c:v>4.9395543990000004</c:v>
                </c:pt>
                <c:pt idx="23">
                  <c:v>5.225491656</c:v>
                </c:pt>
                <c:pt idx="24">
                  <c:v>5.5113156549999998</c:v>
                </c:pt>
                <c:pt idx="25">
                  <c:v>5.7962295170000004</c:v>
                </c:pt>
                <c:pt idx="26">
                  <c:v>6.0794223819999997</c:v>
                </c:pt>
                <c:pt idx="27">
                  <c:v>6.3600762810000004</c:v>
                </c:pt>
                <c:pt idx="28">
                  <c:v>6.6373764580000003</c:v>
                </c:pt>
                <c:pt idx="29">
                  <c:v>6.910524315</c:v>
                </c:pt>
                <c:pt idx="30">
                  <c:v>7.1787518800000001</c:v>
                </c:pt>
                <c:pt idx="31">
                  <c:v>7.4413365679999997</c:v>
                </c:pt>
                <c:pt idx="32">
                  <c:v>7.697615087</c:v>
                </c:pt>
                <c:pt idx="33">
                  <c:v>7.9469954530000004</c:v>
                </c:pt>
                <c:pt idx="34">
                  <c:v>8.1889663979999998</c:v>
                </c:pt>
                <c:pt idx="35">
                  <c:v>8.4231036929999998</c:v>
                </c:pt>
                <c:pt idx="36">
                  <c:v>8.6490732730000008</c:v>
                </c:pt>
                <c:pt idx="37">
                  <c:v>8.8666312519999995</c:v>
                </c:pt>
                <c:pt idx="38">
                  <c:v>9.0756211869999994</c:v>
                </c:pt>
                <c:pt idx="39">
                  <c:v>9.2759690270000004</c:v>
                </c:pt>
                <c:pt idx="40">
                  <c:v>9.467676311</c:v>
                </c:pt>
                <c:pt idx="41">
                  <c:v>9.6508121500000001</c:v>
                </c:pt>
                <c:pt idx="42">
                  <c:v>9.8255045200000009</c:v>
                </c:pt>
                <c:pt idx="43">
                  <c:v>9.9919313089999999</c:v>
                </c:pt>
                <c:pt idx="44">
                  <c:v>10.15031151</c:v>
                </c:pt>
                <c:pt idx="45">
                  <c:v>10.30089684</c:v>
                </c:pt>
                <c:pt idx="46">
                  <c:v>10.44396396</c:v>
                </c:pt>
                <c:pt idx="47">
                  <c:v>10.57980749</c:v>
                </c:pt>
                <c:pt idx="48">
                  <c:v>10.708733820000001</c:v>
                </c:pt>
                <c:pt idx="49">
                  <c:v>10.8310558</c:v>
                </c:pt>
                <c:pt idx="50">
                  <c:v>10.947088190000001</c:v>
                </c:pt>
                <c:pt idx="51">
                  <c:v>11.057143910000001</c:v>
                </c:pt>
                <c:pt idx="52">
                  <c:v>11.16153106</c:v>
                </c:pt>
                <c:pt idx="53">
                  <c:v>11.26055043</c:v>
                </c:pt>
                <c:pt idx="54">
                  <c:v>11.35449375</c:v>
                </c:pt>
                <c:pt idx="55">
                  <c:v>11.44364223</c:v>
                </c:pt>
                <c:pt idx="56">
                  <c:v>11.52826569</c:v>
                </c:pt>
                <c:pt idx="57">
                  <c:v>11.60862185</c:v>
                </c:pt>
                <c:pt idx="58">
                  <c:v>11.68495607</c:v>
                </c:pt>
                <c:pt idx="59">
                  <c:v>11.7575012</c:v>
                </c:pt>
                <c:pt idx="60">
                  <c:v>11.82647766</c:v>
                </c:pt>
                <c:pt idx="61">
                  <c:v>11.89209366</c:v>
                </c:pt>
                <c:pt idx="62">
                  <c:v>11.954545469999999</c:v>
                </c:pt>
                <c:pt idx="63">
                  <c:v>12.014017900000001</c:v>
                </c:pt>
                <c:pt idx="64">
                  <c:v>12.07068467</c:v>
                </c:pt>
                <c:pt idx="65">
                  <c:v>12.12470896</c:v>
                </c:pt>
                <c:pt idx="66">
                  <c:v>12.17624389</c:v>
                </c:pt>
                <c:pt idx="67">
                  <c:v>12.225433049999999</c:v>
                </c:pt>
                <c:pt idx="68">
                  <c:v>12.272411030000001</c:v>
                </c:pt>
                <c:pt idx="69">
                  <c:v>12.31730393</c:v>
                </c:pt>
                <c:pt idx="70">
                  <c:v>12.360229889999999</c:v>
                </c:pt>
                <c:pt idx="71">
                  <c:v>12.401299509999999</c:v>
                </c:pt>
                <c:pt idx="72">
                  <c:v>12.4406164</c:v>
                </c:pt>
                <c:pt idx="73">
                  <c:v>12.47827758</c:v>
                </c:pt>
                <c:pt idx="74">
                  <c:v>12.514373920000001</c:v>
                </c:pt>
                <c:pt idx="75">
                  <c:v>12.54899054</c:v>
                </c:pt>
                <c:pt idx="76">
                  <c:v>12.58220719</c:v>
                </c:pt>
                <c:pt idx="77">
                  <c:v>12.614098609999999</c:v>
                </c:pt>
                <c:pt idx="78">
                  <c:v>12.64473486</c:v>
                </c:pt>
                <c:pt idx="79">
                  <c:v>12.67418166</c:v>
                </c:pt>
                <c:pt idx="80">
                  <c:v>12.702500629999999</c:v>
                </c:pt>
                <c:pt idx="81">
                  <c:v>12.729749630000001</c:v>
                </c:pt>
                <c:pt idx="82">
                  <c:v>12.755982960000001</c:v>
                </c:pt>
                <c:pt idx="83">
                  <c:v>12.78125163</c:v>
                </c:pt>
                <c:pt idx="84">
                  <c:v>12.80560358</c:v>
                </c:pt>
                <c:pt idx="85">
                  <c:v>12.82908389</c:v>
                </c:pt>
                <c:pt idx="86">
                  <c:v>12.85173494</c:v>
                </c:pt>
                <c:pt idx="87">
                  <c:v>12.87359663</c:v>
                </c:pt>
                <c:pt idx="88">
                  <c:v>12.894706530000001</c:v>
                </c:pt>
                <c:pt idx="89">
                  <c:v>12.915100020000001</c:v>
                </c:pt>
                <c:pt idx="90">
                  <c:v>12.93481046</c:v>
                </c:pt>
                <c:pt idx="91">
                  <c:v>12.953869299999999</c:v>
                </c:pt>
                <c:pt idx="92">
                  <c:v>12.972306209999999</c:v>
                </c:pt>
                <c:pt idx="93">
                  <c:v>12.990149219999999</c:v>
                </c:pt>
                <c:pt idx="94">
                  <c:v>13.00742479</c:v>
                </c:pt>
                <c:pt idx="95">
                  <c:v>13.024157929999999</c:v>
                </c:pt>
                <c:pt idx="96">
                  <c:v>13.040372270000001</c:v>
                </c:pt>
                <c:pt idx="97">
                  <c:v>13.056090190000001</c:v>
                </c:pt>
                <c:pt idx="98">
                  <c:v>13.07133286</c:v>
                </c:pt>
                <c:pt idx="99">
                  <c:v>13.08612033</c:v>
                </c:pt>
                <c:pt idx="100">
                  <c:v>13.100471600000001</c:v>
                </c:pt>
                <c:pt idx="101">
                  <c:v>13.114404670000001</c:v>
                </c:pt>
                <c:pt idx="102">
                  <c:v>13.12793662</c:v>
                </c:pt>
                <c:pt idx="103">
                  <c:v>13.14108367</c:v>
                </c:pt>
                <c:pt idx="104">
                  <c:v>13.153861190000001</c:v>
                </c:pt>
                <c:pt idx="105">
                  <c:v>13.16628382</c:v>
                </c:pt>
                <c:pt idx="106">
                  <c:v>13.178365429999999</c:v>
                </c:pt>
                <c:pt idx="107">
                  <c:v>13.19011924</c:v>
                </c:pt>
                <c:pt idx="108">
                  <c:v>13.201557810000001</c:v>
                </c:pt>
                <c:pt idx="109">
                  <c:v>13.21269309</c:v>
                </c:pt>
                <c:pt idx="110">
                  <c:v>13.22353648</c:v>
                </c:pt>
                <c:pt idx="111">
                  <c:v>13.23409882</c:v>
                </c:pt>
                <c:pt idx="112">
                  <c:v>13.24439044</c:v>
                </c:pt>
                <c:pt idx="113">
                  <c:v>13.254421199999999</c:v>
                </c:pt>
                <c:pt idx="114">
                  <c:v>13.26420051</c:v>
                </c:pt>
                <c:pt idx="115">
                  <c:v>13.27373732</c:v>
                </c:pt>
                <c:pt idx="116">
                  <c:v>13.28304022</c:v>
                </c:pt>
                <c:pt idx="117">
                  <c:v>13.29211737</c:v>
                </c:pt>
                <c:pt idx="118">
                  <c:v>13.300976609999999</c:v>
                </c:pt>
                <c:pt idx="119">
                  <c:v>13.309625390000001</c:v>
                </c:pt>
                <c:pt idx="120">
                  <c:v>13.31807087</c:v>
                </c:pt>
                <c:pt idx="121">
                  <c:v>13.326319890000001</c:v>
                </c:pt>
                <c:pt idx="122">
                  <c:v>13.33437898</c:v>
                </c:pt>
                <c:pt idx="123">
                  <c:v>13.34225442</c:v>
                </c:pt>
                <c:pt idx="124">
                  <c:v>13.34995221</c:v>
                </c:pt>
                <c:pt idx="125">
                  <c:v>13.3574781</c:v>
                </c:pt>
                <c:pt idx="126">
                  <c:v>13.36483761</c:v>
                </c:pt>
                <c:pt idx="127">
                  <c:v>13.37203601</c:v>
                </c:pt>
                <c:pt idx="128">
                  <c:v>13.379078379999999</c:v>
                </c:pt>
                <c:pt idx="129">
                  <c:v>13.385969599999999</c:v>
                </c:pt>
                <c:pt idx="130">
                  <c:v>13.39271433</c:v>
                </c:pt>
                <c:pt idx="131">
                  <c:v>13.399317050000001</c:v>
                </c:pt>
                <c:pt idx="132">
                  <c:v>13.405782090000001</c:v>
                </c:pt>
                <c:pt idx="133">
                  <c:v>13.41211358</c:v>
                </c:pt>
                <c:pt idx="134">
                  <c:v>13.418315509999999</c:v>
                </c:pt>
                <c:pt idx="135">
                  <c:v>13.424391699999999</c:v>
                </c:pt>
                <c:pt idx="136">
                  <c:v>13.430345839999999</c:v>
                </c:pt>
                <c:pt idx="137">
                  <c:v>13.43618148</c:v>
                </c:pt>
                <c:pt idx="138">
                  <c:v>13.44190203</c:v>
                </c:pt>
                <c:pt idx="139">
                  <c:v>13.447510769999999</c:v>
                </c:pt>
                <c:pt idx="140">
                  <c:v>13.45301087</c:v>
                </c:pt>
                <c:pt idx="141">
                  <c:v>13.45840538</c:v>
                </c:pt>
                <c:pt idx="142">
                  <c:v>13.463697229999999</c:v>
                </c:pt>
                <c:pt idx="143">
                  <c:v>13.46888927</c:v>
                </c:pt>
                <c:pt idx="144">
                  <c:v>13.47398422</c:v>
                </c:pt>
                <c:pt idx="145">
                  <c:v>13.478984730000001</c:v>
                </c:pt>
                <c:pt idx="146">
                  <c:v>13.48389332</c:v>
                </c:pt>
                <c:pt idx="147">
                  <c:v>13.48871246</c:v>
                </c:pt>
                <c:pt idx="148">
                  <c:v>13.493444520000001</c:v>
                </c:pt>
                <c:pt idx="149">
                  <c:v>13.49809179</c:v>
                </c:pt>
                <c:pt idx="150">
                  <c:v>13.50265647</c:v>
                </c:pt>
                <c:pt idx="151">
                  <c:v>13.507140700000001</c:v>
                </c:pt>
                <c:pt idx="152">
                  <c:v>13.511546559999999</c:v>
                </c:pt>
                <c:pt idx="153">
                  <c:v>13.51587602</c:v>
                </c:pt>
                <c:pt idx="154">
                  <c:v>13.52013103</c:v>
                </c:pt>
                <c:pt idx="155">
                  <c:v>13.524313449999999</c:v>
                </c:pt>
                <c:pt idx="156">
                  <c:v>13.528425090000001</c:v>
                </c:pt>
                <c:pt idx="157">
                  <c:v>13.532467690000001</c:v>
                </c:pt>
                <c:pt idx="158">
                  <c:v>13.536442940000001</c:v>
                </c:pt>
                <c:pt idx="159">
                  <c:v>13.54035249</c:v>
                </c:pt>
                <c:pt idx="160">
                  <c:v>13.544197909999999</c:v>
                </c:pt>
                <c:pt idx="161">
                  <c:v>13.54798076</c:v>
                </c:pt>
                <c:pt idx="162">
                  <c:v>13.551702499999999</c:v>
                </c:pt>
                <c:pt idx="163">
                  <c:v>13.55536459</c:v>
                </c:pt>
                <c:pt idx="164">
                  <c:v>13.55896843</c:v>
                </c:pt>
                <c:pt idx="165">
                  <c:v>13.562515360000001</c:v>
                </c:pt>
                <c:pt idx="166">
                  <c:v>13.56600671</c:v>
                </c:pt>
                <c:pt idx="167">
                  <c:v>13.56944375</c:v>
                </c:pt>
                <c:pt idx="168">
                  <c:v>13.572827719999999</c:v>
                </c:pt>
                <c:pt idx="169">
                  <c:v>13.57615981</c:v>
                </c:pt>
                <c:pt idx="170">
                  <c:v>13.579441190000001</c:v>
                </c:pt>
                <c:pt idx="171">
                  <c:v>13.582672990000001</c:v>
                </c:pt>
                <c:pt idx="172">
                  <c:v>13.58585631</c:v>
                </c:pt>
                <c:pt idx="173">
                  <c:v>13.58899222</c:v>
                </c:pt>
                <c:pt idx="174">
                  <c:v>13.59208175</c:v>
                </c:pt>
                <c:pt idx="175">
                  <c:v>13.59512591</c:v>
                </c:pt>
                <c:pt idx="176">
                  <c:v>13.598125659999999</c:v>
                </c:pt>
                <c:pt idx="177">
                  <c:v>13.60108198</c:v>
                </c:pt>
                <c:pt idx="178">
                  <c:v>13.603995769999999</c:v>
                </c:pt>
                <c:pt idx="179">
                  <c:v>13.606867940000001</c:v>
                </c:pt>
                <c:pt idx="180">
                  <c:v>13.60969935</c:v>
                </c:pt>
                <c:pt idx="181">
                  <c:v>13.61249087</c:v>
                </c:pt>
                <c:pt idx="182">
                  <c:v>13.61524331</c:v>
                </c:pt>
                <c:pt idx="183">
                  <c:v>13.61795747</c:v>
                </c:pt>
                <c:pt idx="184">
                  <c:v>13.620634150000001</c:v>
                </c:pt>
                <c:pt idx="185">
                  <c:v>13.6232741</c:v>
                </c:pt>
                <c:pt idx="186">
                  <c:v>13.62587806</c:v>
                </c:pt>
                <c:pt idx="187">
                  <c:v>13.62844675</c:v>
                </c:pt>
                <c:pt idx="188">
                  <c:v>13.63098089</c:v>
                </c:pt>
                <c:pt idx="189">
                  <c:v>13.633481140000001</c:v>
                </c:pt>
                <c:pt idx="190">
                  <c:v>13.635948170000001</c:v>
                </c:pt>
                <c:pt idx="191">
                  <c:v>13.63838265</c:v>
                </c:pt>
                <c:pt idx="192">
                  <c:v>13.640785190000001</c:v>
                </c:pt>
                <c:pt idx="193">
                  <c:v>13.64315642</c:v>
                </c:pt>
                <c:pt idx="194">
                  <c:v>13.645496939999999</c:v>
                </c:pt>
                <c:pt idx="195">
                  <c:v>13.647807329999999</c:v>
                </c:pt>
                <c:pt idx="196">
                  <c:v>13.650088159999999</c:v>
                </c:pt>
                <c:pt idx="197">
                  <c:v>13.65233999</c:v>
                </c:pt>
                <c:pt idx="198">
                  <c:v>13.65456337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6F-42E1-972E-D5B59386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220</xdr:row>
      <xdr:rowOff>0</xdr:rowOff>
    </xdr:from>
    <xdr:to>
      <xdr:col>8</xdr:col>
      <xdr:colOff>0</xdr:colOff>
      <xdr:row>234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B1:E203" totalsRowShown="0" headerRowDxfId="20" dataDxfId="19">
  <autoFilter ref="B1:E203" xr:uid="{00000000-0009-0000-0100-000006000000}"/>
  <tableColumns count="4">
    <tableColumn id="1" xr3:uid="{00000000-0010-0000-0000-000001000000}" name="Pb Simulation" dataDxfId="18"/>
    <tableColumn id="2" xr3:uid="{00000000-0010-0000-0000-000002000000}" name="Pb Analytic" dataDxfId="17"/>
    <tableColumn id="3" xr3:uid="{00000000-0010-0000-0000-000003000000}" name="Absolute Error" dataDxfId="16">
      <calculatedColumnFormula>B2-C2</calculatedColumnFormula>
    </tableColumn>
    <tableColumn id="4" xr3:uid="{00000000-0010-0000-0000-000004000000}" name="Relative Error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F1:I203" totalsRowShown="0" headerRowDxfId="14" dataDxfId="13">
  <autoFilter ref="F1:I203" xr:uid="{00000000-0009-0000-0100-000007000000}"/>
  <tableColumns count="4">
    <tableColumn id="1" xr3:uid="{00000000-0010-0000-0100-000001000000}" name="Pd Simulation" dataDxfId="12"/>
    <tableColumn id="2" xr3:uid="{00000000-0010-0000-0100-000002000000}" name="Pd Analytic" dataDxfId="11">
      <calculatedColumnFormula>ABS(Table7[[#This Row],[Pd Analytic]]-Table7[[#This Row],[Pd Simulation]])</calculatedColumnFormula>
    </tableColumn>
    <tableColumn id="3" xr3:uid="{00000000-0010-0000-0100-000003000000}" name="Absolute Error" dataDxfId="10">
      <calculatedColumnFormula>F2-G2</calculatedColumnFormula>
    </tableColumn>
    <tableColumn id="4" xr3:uid="{00000000-0010-0000-0100-000004000000}" name="Relative Error" dataDxfId="9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e11" displayName="Table11" ref="A1:A203" totalsRowShown="0" headerRowDxfId="8" dataDxfId="7">
  <autoFilter ref="A1:A203" xr:uid="{00000000-0009-0000-0100-00000B000000}"/>
  <tableColumns count="1">
    <tableColumn id="1" xr3:uid="{00000000-0010-0000-0200-000001000000}" name="lambda" dataDxfId="6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J1:M203" totalsRowShown="0" headerRowDxfId="5" dataDxfId="4">
  <autoFilter ref="J1:M203" xr:uid="{00000000-0009-0000-0100-000002000000}"/>
  <tableColumns count="4">
    <tableColumn id="1" xr3:uid="{00000000-0010-0000-0300-000001000000}" name="Nc Simulation" dataDxfId="3"/>
    <tableColumn id="2" xr3:uid="{00000000-0010-0000-0300-000002000000}" name="Nc Analytic" dataDxfId="2"/>
    <tableColumn id="3" xr3:uid="{00000000-0010-0000-0300-000003000000}" name="Absolute Error" dataDxfId="1">
      <calculatedColumnFormula>J2 - K2</calculatedColumnFormula>
    </tableColumn>
    <tableColumn id="4" xr3:uid="{00000000-0010-0000-0300-000004000000}" name="Relative Error" dataDxfId="0">
      <calculatedColumnFormula>100*IF(Table2[[#This Row],[Nc Analytic]]&gt;0, Table2[[#This Row],[Absolute Error]]/Table2[[#This Row],[Nc Analytic]],1)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3"/>
  <sheetViews>
    <sheetView tabSelected="1" zoomScale="90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:C201"/>
    </sheetView>
  </sheetViews>
  <sheetFormatPr defaultColWidth="9.1796875" defaultRowHeight="14.5" x14ac:dyDescent="0.35"/>
  <cols>
    <col min="1" max="1" width="9.6328125" style="1" customWidth="1"/>
    <col min="2" max="2" width="13" style="1" customWidth="1"/>
    <col min="3" max="3" width="15.36328125" style="1" customWidth="1"/>
    <col min="4" max="4" width="15.81640625" style="1" customWidth="1"/>
    <col min="5" max="5" width="15.1796875" style="1" customWidth="1"/>
    <col min="6" max="6" width="13.81640625" style="1" customWidth="1"/>
    <col min="7" max="7" width="15.36328125" style="1" customWidth="1"/>
    <col min="8" max="8" width="15.81640625" style="1" customWidth="1"/>
    <col min="9" max="11" width="15.1796875" style="1" customWidth="1"/>
    <col min="12" max="12" width="14.453125" style="1" customWidth="1"/>
    <col min="13" max="13" width="14" style="1" customWidth="1"/>
    <col min="14" max="16384" width="9.1796875" style="1"/>
  </cols>
  <sheetData>
    <row r="1" spans="1:13" x14ac:dyDescent="0.3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</v>
      </c>
      <c r="I1" s="1" t="s">
        <v>4</v>
      </c>
      <c r="J1" s="1" t="s">
        <v>9</v>
      </c>
      <c r="K1" s="1" t="s">
        <v>10</v>
      </c>
      <c r="L1" s="1" t="s">
        <v>3</v>
      </c>
      <c r="M1" s="1" t="s">
        <v>4</v>
      </c>
    </row>
    <row r="2" spans="1:13" x14ac:dyDescent="0.35">
      <c r="A2" s="1">
        <v>0.1</v>
      </c>
      <c r="B2" s="4">
        <v>0</v>
      </c>
      <c r="C2" s="6">
        <v>4.126469068468591E-21</v>
      </c>
      <c r="D2" s="2">
        <f>ABS(Table6[[#This Row],[Pb Analytic]]-Table6[[#This Row],[Pb Simulation]])</f>
        <v>4.126469068468591E-21</v>
      </c>
      <c r="E2" s="1">
        <f>100*IF(Table6[[#This Row],[Pb Analytic]]&gt;0, Table6[[#This Row],[Absolute Error]]/Table6[[#This Row],[Pb Analytic]],1)</f>
        <v>100</v>
      </c>
      <c r="F2" s="5">
        <v>2.5551000000000001E-2</v>
      </c>
      <c r="G2" s="6">
        <v>2.5486606634846028E-2</v>
      </c>
      <c r="H2" s="2">
        <f>ABS(Table7[[#This Row],[Pd Analytic]]-Table7[[#This Row],[Pd Simulation]])</f>
        <v>6.4393365153972426E-5</v>
      </c>
      <c r="I2" s="1">
        <f>100*IF(Table7[[#This Row],[Pd Analytic]]&gt;0, Table7[[#This Row],[Absolute Error]]/Table7[[#This Row],[Pd Analytic]],1)</f>
        <v>0.25265570296020479</v>
      </c>
      <c r="J2" s="6">
        <v>0.1052452219776274</v>
      </c>
      <c r="K2" s="6">
        <v>0.10509732099999999</v>
      </c>
      <c r="L2" s="2">
        <f>ABS(Table2[[#This Row],[Nc Analytic]]-Table2[[#This Row],[Nc Simulation]])</f>
        <v>1.4790097762740206E-4</v>
      </c>
      <c r="M2" s="1">
        <f>100*IF(Table2[[#This Row],[Nc Analytic]]&gt;0, Table2[[#This Row],[Absolute Error]]/Table2[[#This Row],[Nc Analytic]],1)</f>
        <v>0.14072763817395695</v>
      </c>
    </row>
    <row r="3" spans="1:13" x14ac:dyDescent="0.35">
      <c r="A3" s="1">
        <v>0.2</v>
      </c>
      <c r="B3" s="4">
        <v>0</v>
      </c>
      <c r="C3" s="6">
        <v>6.0703690237630093E-17</v>
      </c>
      <c r="D3" s="2">
        <f>ABS(Table6[[#This Row],[Pb Analytic]]-Table6[[#This Row],[Pb Simulation]])</f>
        <v>6.0703690237630093E-17</v>
      </c>
      <c r="E3" s="1">
        <f>100*IF(Table6[[#This Row],[Pb Analytic]]&gt;0, Table6[[#This Row],[Absolute Error]]/Table6[[#This Row],[Pb Analytic]],1)</f>
        <v>100</v>
      </c>
      <c r="F3" s="5">
        <v>5.2274000000000001E-2</v>
      </c>
      <c r="G3" s="6">
        <v>5.1885740503289868E-2</v>
      </c>
      <c r="H3" s="2">
        <f>ABS(Table7[[#This Row],[Pd Analytic]]-Table7[[#This Row],[Pd Simulation]])</f>
        <v>3.8825949671013327E-4</v>
      </c>
      <c r="I3" s="1">
        <f>100*IF(Table7[[#This Row],[Pd Analytic]]&gt;0, Table7[[#This Row],[Absolute Error]]/Table7[[#This Row],[Pd Analytic]],1)</f>
        <v>0.74829711004223842</v>
      </c>
      <c r="J3" s="6">
        <v>0.22106262713883151</v>
      </c>
      <c r="K3" s="6">
        <v>0.22075429599999999</v>
      </c>
      <c r="L3" s="2">
        <f>ABS(Table2[[#This Row],[Nc Analytic]]-Table2[[#This Row],[Nc Simulation]])</f>
        <v>3.0833113883152463E-4</v>
      </c>
      <c r="M3" s="1">
        <f>100*IF(Table2[[#This Row],[Nc Analytic]]&gt;0, Table2[[#This Row],[Absolute Error]]/Table2[[#This Row],[Nc Analytic]],1)</f>
        <v>0.13967163693680718</v>
      </c>
    </row>
    <row r="4" spans="1:13" x14ac:dyDescent="0.35">
      <c r="A4" s="1">
        <v>0.3</v>
      </c>
      <c r="B4" s="4">
        <v>0</v>
      </c>
      <c r="C4" s="6">
        <v>1.5826338010815009E-14</v>
      </c>
      <c r="D4" s="2">
        <f>ABS(Table6[[#This Row],[Pb Analytic]]-Table6[[#This Row],[Pb Simulation]])</f>
        <v>1.5826338010815009E-14</v>
      </c>
      <c r="E4" s="1">
        <f>100*IF(Table6[[#This Row],[Pb Analytic]]&gt;0, Table6[[#This Row],[Absolute Error]]/Table6[[#This Row],[Pb Analytic]],1)</f>
        <v>100</v>
      </c>
      <c r="F4" s="5">
        <v>7.9204999999999998E-2</v>
      </c>
      <c r="G4" s="6">
        <v>7.9090709858526953E-2</v>
      </c>
      <c r="H4" s="2">
        <f>ABS(Table7[[#This Row],[Pd Analytic]]-Table7[[#This Row],[Pd Simulation]])</f>
        <v>1.1429014147304462E-4</v>
      </c>
      <c r="I4" s="1">
        <f>100*IF(Table7[[#This Row],[Pd Analytic]]&gt;0, Table7[[#This Row],[Absolute Error]]/Table7[[#This Row],[Pd Analytic]],1)</f>
        <v>0.14450514058791539</v>
      </c>
      <c r="J4" s="6">
        <v>0.34820444601578082</v>
      </c>
      <c r="K4" s="6">
        <v>0.34745442599999998</v>
      </c>
      <c r="L4" s="2">
        <f>ABS(Table2[[#This Row],[Nc Analytic]]-Table2[[#This Row],[Nc Simulation]])</f>
        <v>7.5002001578083899E-4</v>
      </c>
      <c r="M4" s="1">
        <f>100*IF(Table2[[#This Row],[Nc Analytic]]&gt;0, Table2[[#This Row],[Absolute Error]]/Table2[[#This Row],[Nc Analytic]],1)</f>
        <v>0.21586140790183489</v>
      </c>
    </row>
    <row r="5" spans="1:13" x14ac:dyDescent="0.35">
      <c r="A5" s="1">
        <v>0.4</v>
      </c>
      <c r="B5" s="4">
        <v>0</v>
      </c>
      <c r="C5" s="6">
        <v>7.8889096894035265E-13</v>
      </c>
      <c r="D5" s="2">
        <f>ABS(Table6[[#This Row],[Pb Analytic]]-Table6[[#This Row],[Pb Simulation]])</f>
        <v>7.8889096894035265E-13</v>
      </c>
      <c r="E5" s="1">
        <f>100*IF(Table6[[#This Row],[Pb Analytic]]&gt;0, Table6[[#This Row],[Absolute Error]]/Table6[[#This Row],[Pb Analytic]],1)</f>
        <v>100</v>
      </c>
      <c r="F5" s="5">
        <v>0.10653700000000001</v>
      </c>
      <c r="G5" s="6">
        <v>0.1069750964940874</v>
      </c>
      <c r="H5" s="2">
        <f>ABS(Table7[[#This Row],[Pd Analytic]]-Table7[[#This Row],[Pd Simulation]])</f>
        <v>4.3809649408739493E-4</v>
      </c>
      <c r="I5" s="1">
        <f>100*IF(Table7[[#This Row],[Pd Analytic]]&gt;0, Table7[[#This Row],[Absolute Error]]/Table7[[#This Row],[Pd Analytic]],1)</f>
        <v>0.40953129134275551</v>
      </c>
      <c r="J5" s="6">
        <v>0.48409241114468132</v>
      </c>
      <c r="K5" s="6">
        <v>0.485580077</v>
      </c>
      <c r="L5" s="2">
        <f>ABS(Table2[[#This Row],[Nc Analytic]]-Table2[[#This Row],[Nc Simulation]])</f>
        <v>1.4876658553186761E-3</v>
      </c>
      <c r="M5" s="1">
        <f>100*IF(Table2[[#This Row],[Nc Analytic]]&gt;0, Table2[[#This Row],[Absolute Error]]/Table2[[#This Row],[Nc Analytic]],1)</f>
        <v>0.30636880007716544</v>
      </c>
    </row>
    <row r="6" spans="1:13" x14ac:dyDescent="0.35">
      <c r="A6" s="1">
        <v>0.5</v>
      </c>
      <c r="B6" s="4">
        <v>0</v>
      </c>
      <c r="C6" s="6">
        <v>1.584181863640493E-11</v>
      </c>
      <c r="D6" s="2">
        <f>ABS(Table6[[#This Row],[Pb Analytic]]-Table6[[#This Row],[Pb Simulation]])</f>
        <v>1.584181863640493E-11</v>
      </c>
      <c r="E6" s="1">
        <f>100*IF(Table6[[#This Row],[Pb Analytic]]&gt;0, Table6[[#This Row],[Absolute Error]]/Table6[[#This Row],[Pb Analytic]],1)</f>
        <v>100</v>
      </c>
      <c r="F6" s="5">
        <v>0.135855</v>
      </c>
      <c r="G6" s="6">
        <v>0.13539506961513301</v>
      </c>
      <c r="H6" s="2">
        <f>ABS(Table7[[#This Row],[Pd Analytic]]-Table7[[#This Row],[Pd Simulation]])</f>
        <v>4.5993038486699667E-4</v>
      </c>
      <c r="I6" s="1">
        <f>100*IF(Table7[[#This Row],[Pd Analytic]]&gt;0, Table7[[#This Row],[Absolute Error]]/Table7[[#This Row],[Pd Analytic]],1)</f>
        <v>0.33969507617549954</v>
      </c>
      <c r="J6" s="6">
        <v>0.63793662783074578</v>
      </c>
      <c r="K6" s="6">
        <v>0.63539506999999995</v>
      </c>
      <c r="L6" s="2">
        <f>ABS(Table2[[#This Row],[Nc Analytic]]-Table2[[#This Row],[Nc Simulation]])</f>
        <v>2.5415578307458331E-3</v>
      </c>
      <c r="M6" s="1">
        <f>100*IF(Table2[[#This Row],[Nc Analytic]]&gt;0, Table2[[#This Row],[Absolute Error]]/Table2[[#This Row],[Nc Analytic]],1)</f>
        <v>0.39999646688253865</v>
      </c>
    </row>
    <row r="7" spans="1:13" x14ac:dyDescent="0.35">
      <c r="A7" s="1">
        <v>0.6</v>
      </c>
      <c r="B7" s="4">
        <v>0</v>
      </c>
      <c r="C7" s="6">
        <v>1.786093699394457E-10</v>
      </c>
      <c r="D7" s="2">
        <f>ABS(Table6[[#This Row],[Pb Analytic]]-Table6[[#This Row],[Pb Simulation]])</f>
        <v>1.786093699394457E-10</v>
      </c>
      <c r="E7" s="1">
        <f>100*IF(Table6[[#This Row],[Pb Analytic]]&gt;0, Table6[[#This Row],[Absolute Error]]/Table6[[#This Row],[Pb Analytic]],1)</f>
        <v>100</v>
      </c>
      <c r="F7" s="5">
        <v>0.164885</v>
      </c>
      <c r="G7" s="6">
        <v>0.16419268932321149</v>
      </c>
      <c r="H7" s="2">
        <f>ABS(Table7[[#This Row],[Pd Analytic]]-Table7[[#This Row],[Pd Simulation]])</f>
        <v>6.9231067678851566E-4</v>
      </c>
      <c r="I7" s="1">
        <f>100*IF(Table7[[#This Row],[Pd Analytic]]&gt;0, Table7[[#This Row],[Absolute Error]]/Table7[[#This Row],[Pd Analytic]],1)</f>
        <v>0.42164525085870891</v>
      </c>
      <c r="J7" s="6">
        <v>0.79810680288644853</v>
      </c>
      <c r="K7" s="6">
        <v>0.79703122699999995</v>
      </c>
      <c r="L7" s="2">
        <f>ABS(Table2[[#This Row],[Nc Analytic]]-Table2[[#This Row],[Nc Simulation]])</f>
        <v>1.0755758864485765E-3</v>
      </c>
      <c r="M7" s="1">
        <f>100*IF(Table2[[#This Row],[Nc Analytic]]&gt;0, Table2[[#This Row],[Absolute Error]]/Table2[[#This Row],[Nc Analytic]],1)</f>
        <v>0.13494777243509137</v>
      </c>
    </row>
    <row r="8" spans="1:13" x14ac:dyDescent="0.35">
      <c r="A8" s="1">
        <v>0.7</v>
      </c>
      <c r="B8" s="4">
        <v>0</v>
      </c>
      <c r="C8" s="6">
        <v>1.3496133660583541E-9</v>
      </c>
      <c r="D8" s="2">
        <f>ABS(Table6[[#This Row],[Pb Analytic]]-Table6[[#This Row],[Pb Simulation]])</f>
        <v>1.3496133660583541E-9</v>
      </c>
      <c r="E8" s="1">
        <f>100*IF(Table6[[#This Row],[Pb Analytic]]&gt;0, Table6[[#This Row],[Absolute Error]]/Table6[[#This Row],[Pb Analytic]],1)</f>
        <v>100</v>
      </c>
      <c r="F8" s="5">
        <v>0.19339400000000001</v>
      </c>
      <c r="G8" s="6">
        <v>0.1932000572096563</v>
      </c>
      <c r="H8" s="2">
        <f>ABS(Table7[[#This Row],[Pd Analytic]]-Table7[[#This Row],[Pd Simulation]])</f>
        <v>1.9394279034370965E-4</v>
      </c>
      <c r="I8" s="1">
        <f>100*IF(Table7[[#This Row],[Pd Analytic]]&gt;0, Table7[[#This Row],[Absolute Error]]/Table7[[#This Row],[Pd Analytic]],1)</f>
        <v>0.10038443732614807</v>
      </c>
      <c r="J8" s="6">
        <v>0.972010017173767</v>
      </c>
      <c r="K8" s="6">
        <v>0.970480079</v>
      </c>
      <c r="L8" s="2">
        <f>ABS(Table2[[#This Row],[Nc Analytic]]-Table2[[#This Row],[Nc Simulation]])</f>
        <v>1.5299381737670092E-3</v>
      </c>
      <c r="M8" s="1">
        <f>100*IF(Table2[[#This Row],[Nc Analytic]]&gt;0, Table2[[#This Row],[Absolute Error]]/Table2[[#This Row],[Nc Analytic]],1)</f>
        <v>0.15764756092092944</v>
      </c>
    </row>
    <row r="9" spans="1:13" x14ac:dyDescent="0.35">
      <c r="A9" s="1">
        <v>0.8</v>
      </c>
      <c r="B9" s="4">
        <v>0</v>
      </c>
      <c r="C9" s="6">
        <v>7.5966882752621265E-9</v>
      </c>
      <c r="D9" s="2">
        <f>ABS(Table6[[#This Row],[Pb Analytic]]-Table6[[#This Row],[Pb Simulation]])</f>
        <v>7.5966882752621265E-9</v>
      </c>
      <c r="E9" s="1">
        <f>100*IF(Table6[[#This Row],[Pb Analytic]]&gt;0, Table6[[#This Row],[Absolute Error]]/Table6[[#This Row],[Pb Analytic]],1)</f>
        <v>100</v>
      </c>
      <c r="F9" s="5">
        <v>0.22220999999999999</v>
      </c>
      <c r="G9" s="6">
        <v>0.22224408393337369</v>
      </c>
      <c r="H9" s="2">
        <f>ABS(Table7[[#This Row],[Pd Analytic]]-Table7[[#This Row],[Pd Simulation]])</f>
        <v>3.4083933373701969E-5</v>
      </c>
      <c r="I9" s="1">
        <f>100*IF(Table7[[#This Row],[Pd Analytic]]&gt;0, Table7[[#This Row],[Absolute Error]]/Table7[[#This Row],[Pd Analytic]],1)</f>
        <v>1.5336261272052556E-2</v>
      </c>
      <c r="J9" s="6">
        <v>1.157702784348146</v>
      </c>
      <c r="K9" s="6">
        <v>1.1555905280000001</v>
      </c>
      <c r="L9" s="2">
        <f>ABS(Table2[[#This Row],[Nc Analytic]]-Table2[[#This Row],[Nc Simulation]])</f>
        <v>2.1122563481459355E-3</v>
      </c>
      <c r="M9" s="1">
        <f>100*IF(Table2[[#This Row],[Nc Analytic]]&gt;0, Table2[[#This Row],[Absolute Error]]/Table2[[#This Row],[Nc Analytic]],1)</f>
        <v>0.18278588279895761</v>
      </c>
    </row>
    <row r="10" spans="1:13" x14ac:dyDescent="0.35">
      <c r="A10" s="1">
        <v>0.9</v>
      </c>
      <c r="B10" s="4">
        <v>0</v>
      </c>
      <c r="C10" s="6">
        <v>3.4101167933061457E-8</v>
      </c>
      <c r="D10" s="2">
        <f>ABS(Table6[[#This Row],[Pb Analytic]]-Table6[[#This Row],[Pb Simulation]])</f>
        <v>3.4101167933061457E-8</v>
      </c>
      <c r="E10" s="1">
        <f>100*IF(Table6[[#This Row],[Pb Analytic]]&gt;0, Table6[[#This Row],[Absolute Error]]/Table6[[#This Row],[Pb Analytic]],1)</f>
        <v>100</v>
      </c>
      <c r="F10" s="5">
        <v>0.25140899999999999</v>
      </c>
      <c r="G10" s="6">
        <v>0.25115157498831092</v>
      </c>
      <c r="H10" s="2">
        <f>ABS(Table7[[#This Row],[Pd Analytic]]-Table7[[#This Row],[Pd Simulation]])</f>
        <v>2.5742501168907195E-4</v>
      </c>
      <c r="I10" s="1">
        <f>100*IF(Table7[[#This Row],[Pd Analytic]]&gt;0, Table7[[#This Row],[Absolute Error]]/Table7[[#This Row],[Pd Analytic]],1)</f>
        <v>0.10249786874760911</v>
      </c>
      <c r="J10" s="6">
        <v>1.3538199637788599</v>
      </c>
      <c r="K10" s="6">
        <v>1.3520728040000001</v>
      </c>
      <c r="L10" s="2">
        <f>ABS(Table2[[#This Row],[Nc Analytic]]-Table2[[#This Row],[Nc Simulation]])</f>
        <v>1.7471597788598636E-3</v>
      </c>
      <c r="M10" s="1">
        <f>100*IF(Table2[[#This Row],[Nc Analytic]]&gt;0, Table2[[#This Row],[Absolute Error]]/Table2[[#This Row],[Nc Analytic]],1)</f>
        <v>0.12922083586705022</v>
      </c>
    </row>
    <row r="11" spans="1:13" x14ac:dyDescent="0.35">
      <c r="A11" s="1">
        <v>1</v>
      </c>
      <c r="B11" s="4">
        <v>0</v>
      </c>
      <c r="C11" s="6">
        <v>1.279042370776632E-7</v>
      </c>
      <c r="D11" s="2">
        <f>ABS(Table6[[#This Row],[Pb Analytic]]-Table6[[#This Row],[Pb Simulation]])</f>
        <v>1.279042370776632E-7</v>
      </c>
      <c r="E11" s="1">
        <f>100*IF(Table6[[#This Row],[Pb Analytic]]&gt;0, Table6[[#This Row],[Absolute Error]]/Table6[[#This Row],[Pb Analytic]],1)</f>
        <v>100</v>
      </c>
      <c r="F11" s="5">
        <v>0.27961900000000001</v>
      </c>
      <c r="G11" s="6">
        <v>0.27975429640427152</v>
      </c>
      <c r="H11" s="2">
        <f>ABS(Table7[[#This Row],[Pd Analytic]]-Table7[[#This Row],[Pd Simulation]])</f>
        <v>1.3529640427151213E-4</v>
      </c>
      <c r="I11" s="1">
        <f>100*IF(Table7[[#This Row],[Pd Analytic]]&gt;0, Table7[[#This Row],[Absolute Error]]/Table7[[#This Row],[Pd Analytic]],1)</f>
        <v>4.8362583170481852E-2</v>
      </c>
      <c r="J11" s="6">
        <v>1.553734742446937</v>
      </c>
      <c r="K11" s="6">
        <v>1.559508465</v>
      </c>
      <c r="L11" s="2">
        <f>ABS(Table2[[#This Row],[Nc Analytic]]-Table2[[#This Row],[Nc Simulation]])</f>
        <v>5.7737225530629654E-3</v>
      </c>
      <c r="M11" s="1">
        <f>100*IF(Table2[[#This Row],[Nc Analytic]]&gt;0, Table2[[#This Row],[Absolute Error]]/Table2[[#This Row],[Nc Analytic]],1)</f>
        <v>0.37022707363521529</v>
      </c>
    </row>
    <row r="12" spans="1:13" x14ac:dyDescent="0.35">
      <c r="A12" s="1">
        <v>1.1000000000000001</v>
      </c>
      <c r="B12" s="4">
        <v>3.0000000000000001E-6</v>
      </c>
      <c r="C12" s="6">
        <v>4.1440783751219172E-7</v>
      </c>
      <c r="D12" s="2">
        <f>ABS(Table6[[#This Row],[Pb Analytic]]-Table6[[#This Row],[Pb Simulation]])</f>
        <v>2.5855921624878084E-6</v>
      </c>
      <c r="E12" s="1">
        <f>100*IF(Table6[[#This Row],[Pb Analytic]]&gt;0, Table6[[#This Row],[Absolute Error]]/Table6[[#This Row],[Pb Analytic]],1)</f>
        <v>623.92453241469912</v>
      </c>
      <c r="F12" s="5">
        <v>0.30724000000000001</v>
      </c>
      <c r="G12" s="6">
        <v>0.30789367782327748</v>
      </c>
      <c r="H12" s="2">
        <f>ABS(Table7[[#This Row],[Pd Analytic]]-Table7[[#This Row],[Pd Simulation]])</f>
        <v>6.5367782327746538E-4</v>
      </c>
      <c r="I12" s="1">
        <f>100*IF(Table7[[#This Row],[Pd Analytic]]&gt;0, Table7[[#This Row],[Absolute Error]]/Table7[[#This Row],[Pd Analytic]],1)</f>
        <v>0.21230634805455748</v>
      </c>
      <c r="J12" s="6">
        <v>1.770833428360882</v>
      </c>
      <c r="K12" s="6">
        <v>1.777365635</v>
      </c>
      <c r="L12" s="2">
        <f>ABS(Table2[[#This Row],[Nc Analytic]]-Table2[[#This Row],[Nc Simulation]])</f>
        <v>6.5322066391180211E-3</v>
      </c>
      <c r="M12" s="1">
        <f>100*IF(Table2[[#This Row],[Nc Analytic]]&gt;0, Table2[[#This Row],[Absolute Error]]/Table2[[#This Row],[Nc Analytic]],1)</f>
        <v>0.36752182615019563</v>
      </c>
    </row>
    <row r="13" spans="1:13" x14ac:dyDescent="0.35">
      <c r="A13" s="1">
        <v>1.2</v>
      </c>
      <c r="B13" s="4">
        <v>3.0000000000000001E-6</v>
      </c>
      <c r="C13" s="6">
        <v>1.1887609727477859E-6</v>
      </c>
      <c r="D13" s="2">
        <f>ABS(Table6[[#This Row],[Pb Analytic]]-Table6[[#This Row],[Pb Simulation]])</f>
        <v>1.8112390272522141E-6</v>
      </c>
      <c r="E13" s="1">
        <f>100*IF(Table6[[#This Row],[Pb Analytic]]&gt;0, Table6[[#This Row],[Absolute Error]]/Table6[[#This Row],[Pb Analytic]],1)</f>
        <v>152.36360115907814</v>
      </c>
      <c r="F13" s="5">
        <v>0.33598</v>
      </c>
      <c r="G13" s="6">
        <v>0.33542484190898048</v>
      </c>
      <c r="H13" s="2">
        <f>ABS(Table7[[#This Row],[Pd Analytic]]-Table7[[#This Row],[Pd Simulation]])</f>
        <v>5.5515809101952529E-4</v>
      </c>
      <c r="I13" s="1">
        <f>100*IF(Table7[[#This Row],[Pd Analytic]]&gt;0, Table7[[#This Row],[Absolute Error]]/Table7[[#This Row],[Pd Analytic]],1)</f>
        <v>0.16550893722122428</v>
      </c>
      <c r="J13" s="6">
        <v>2.0098180616686911</v>
      </c>
      <c r="K13" s="6">
        <v>2.0050181939999998</v>
      </c>
      <c r="L13" s="2">
        <f>ABS(Table2[[#This Row],[Nc Analytic]]-Table2[[#This Row],[Nc Simulation]])</f>
        <v>4.7998676686913377E-3</v>
      </c>
      <c r="M13" s="1">
        <f>100*IF(Table2[[#This Row],[Nc Analytic]]&gt;0, Table2[[#This Row],[Absolute Error]]/Table2[[#This Row],[Nc Analytic]],1)</f>
        <v>0.23939272386928465</v>
      </c>
    </row>
    <row r="14" spans="1:13" x14ac:dyDescent="0.35">
      <c r="A14" s="1">
        <v>1.3</v>
      </c>
      <c r="B14" s="4">
        <v>3.0000000000000001E-6</v>
      </c>
      <c r="C14" s="6">
        <v>3.0763135348543461E-6</v>
      </c>
      <c r="D14" s="2">
        <f>ABS(Table6[[#This Row],[Pb Analytic]]-Table6[[#This Row],[Pb Simulation]])</f>
        <v>7.6313534854345999E-8</v>
      </c>
      <c r="E14" s="1">
        <f>100*IF(Table6[[#This Row],[Pb Analytic]]&gt;0, Table6[[#This Row],[Absolute Error]]/Table6[[#This Row],[Pb Analytic]],1)</f>
        <v>2.4806813086416826</v>
      </c>
      <c r="F14" s="5">
        <v>0.36272100000000002</v>
      </c>
      <c r="G14" s="6">
        <v>0.36221971191575908</v>
      </c>
      <c r="H14" s="2">
        <f>ABS(Table7[[#This Row],[Pd Analytic]]-Table7[[#This Row],[Pd Simulation]])</f>
        <v>5.0128808424093618E-4</v>
      </c>
      <c r="I14" s="1">
        <f>100*IF(Table7[[#This Row],[Pd Analytic]]&gt;0, Table7[[#This Row],[Absolute Error]]/Table7[[#This Row],[Pd Analytic]],1)</f>
        <v>0.13839337500150187</v>
      </c>
      <c r="J14" s="6">
        <v>2.2419341276943272</v>
      </c>
      <c r="K14" s="6">
        <v>2.2417672519999998</v>
      </c>
      <c r="L14" s="2">
        <f>ABS(Table2[[#This Row],[Nc Analytic]]-Table2[[#This Row],[Nc Simulation]])</f>
        <v>1.6687569432738414E-4</v>
      </c>
      <c r="M14" s="1">
        <f>100*IF(Table2[[#This Row],[Nc Analytic]]&gt;0, Table2[[#This Row],[Absolute Error]]/Table2[[#This Row],[Nc Analytic]],1)</f>
        <v>7.4439348767587465E-3</v>
      </c>
    </row>
    <row r="15" spans="1:13" x14ac:dyDescent="0.35">
      <c r="A15" s="1">
        <v>1.4</v>
      </c>
      <c r="B15" s="4">
        <v>3.9999999999999998E-6</v>
      </c>
      <c r="C15" s="6">
        <v>7.2877168210056773E-6</v>
      </c>
      <c r="D15" s="2">
        <f>ABS(Table6[[#This Row],[Pb Analytic]]-Table6[[#This Row],[Pb Simulation]])</f>
        <v>3.2877168210056775E-6</v>
      </c>
      <c r="E15" s="1">
        <f>100*IF(Table6[[#This Row],[Pb Analytic]]&gt;0, Table6[[#This Row],[Absolute Error]]/Table6[[#This Row],[Pb Analytic]],1)</f>
        <v>45.113125300496861</v>
      </c>
      <c r="F15" s="5">
        <v>0.38822699999999999</v>
      </c>
      <c r="G15" s="6">
        <v>0.38816903502942351</v>
      </c>
      <c r="H15" s="2">
        <f>ABS(Table7[[#This Row],[Pd Analytic]]-Table7[[#This Row],[Pd Simulation]])</f>
        <v>5.7964970576473984E-5</v>
      </c>
      <c r="I15" s="1">
        <f>100*IF(Table7[[#This Row],[Pd Analytic]]&gt;0, Table7[[#This Row],[Absolute Error]]/Table7[[#This Row],[Pd Analytic]],1)</f>
        <v>1.4932919770913771E-2</v>
      </c>
      <c r="J15" s="6">
        <v>2.4865510196416492</v>
      </c>
      <c r="K15" s="6">
        <v>2.4868630949999999</v>
      </c>
      <c r="L15" s="2">
        <f>ABS(Table2[[#This Row],[Nc Analytic]]-Table2[[#This Row],[Nc Simulation]])</f>
        <v>3.1207535835076072E-4</v>
      </c>
      <c r="M15" s="1">
        <f>100*IF(Table2[[#This Row],[Nc Analytic]]&gt;0, Table2[[#This Row],[Absolute Error]]/Table2[[#This Row],[Nc Analytic]],1)</f>
        <v>1.2548956111746102E-2</v>
      </c>
    </row>
    <row r="16" spans="1:13" x14ac:dyDescent="0.35">
      <c r="A16" s="1">
        <v>1.5</v>
      </c>
      <c r="B16" s="4">
        <v>1.2999999999999999E-5</v>
      </c>
      <c r="C16" s="6">
        <v>1.598962640083009E-5</v>
      </c>
      <c r="D16" s="2">
        <f>ABS(Table6[[#This Row],[Pb Analytic]]-Table6[[#This Row],[Pb Simulation]])</f>
        <v>2.9896264008300908E-6</v>
      </c>
      <c r="E16" s="1">
        <f>100*IF(Table6[[#This Row],[Pb Analytic]]&gt;0, Table6[[#This Row],[Absolute Error]]/Table6[[#This Row],[Pb Analytic]],1)</f>
        <v>18.697287390497667</v>
      </c>
      <c r="F16" s="5">
        <v>0.41325800000000001</v>
      </c>
      <c r="G16" s="6">
        <v>0.41318325707565812</v>
      </c>
      <c r="H16" s="2">
        <f>ABS(Table7[[#This Row],[Pd Analytic]]-Table7[[#This Row],[Pd Simulation]])</f>
        <v>7.4742924341897332E-5</v>
      </c>
      <c r="I16" s="1">
        <f>100*IF(Table7[[#This Row],[Pd Analytic]]&gt;0, Table7[[#This Row],[Absolute Error]]/Table7[[#This Row],[Pd Analytic]],1)</f>
        <v>1.8089533654121696E-2</v>
      </c>
      <c r="J16" s="6">
        <v>2.7323059837080699</v>
      </c>
      <c r="K16" s="6">
        <v>2.7395257869999998</v>
      </c>
      <c r="L16" s="2">
        <f>ABS(Table2[[#This Row],[Nc Analytic]]-Table2[[#This Row],[Nc Simulation]])</f>
        <v>7.2198032919299493E-3</v>
      </c>
      <c r="M16" s="1">
        <f>100*IF(Table2[[#This Row],[Nc Analytic]]&gt;0, Table2[[#This Row],[Absolute Error]]/Table2[[#This Row],[Nc Analytic]],1)</f>
        <v>0.26354208185191835</v>
      </c>
    </row>
    <row r="17" spans="1:13" x14ac:dyDescent="0.35">
      <c r="A17" s="1">
        <v>1.6</v>
      </c>
      <c r="B17" s="4">
        <v>4.0000000000000003E-5</v>
      </c>
      <c r="C17" s="6">
        <v>3.2799950863187303E-5</v>
      </c>
      <c r="D17" s="2">
        <f>ABS(Table6[[#This Row],[Pb Analytic]]-Table6[[#This Row],[Pb Simulation]])</f>
        <v>7.2000491368127002E-6</v>
      </c>
      <c r="E17" s="1">
        <f>100*IF(Table6[[#This Row],[Pb Analytic]]&gt;0, Table6[[#This Row],[Absolute Error]]/Table6[[#This Row],[Pb Analytic]],1)</f>
        <v>21.951402204366115</v>
      </c>
      <c r="F17" s="5">
        <v>0.43859700000000001</v>
      </c>
      <c r="G17" s="6">
        <v>0.43719228315446201</v>
      </c>
      <c r="H17" s="2">
        <f>ABS(Table7[[#This Row],[Pd Analytic]]-Table7[[#This Row],[Pd Simulation]])</f>
        <v>1.404716845538001E-3</v>
      </c>
      <c r="I17" s="1">
        <f>100*IF(Table7[[#This Row],[Pd Analytic]]&gt;0, Table7[[#This Row],[Absolute Error]]/Table7[[#This Row],[Pd Analytic]],1)</f>
        <v>0.32130412627656291</v>
      </c>
      <c r="J17" s="6">
        <v>2.9970725838133441</v>
      </c>
      <c r="K17" s="6">
        <v>2.9989628260000001</v>
      </c>
      <c r="L17" s="2">
        <f>ABS(Table2[[#This Row],[Nc Analytic]]-Table2[[#This Row],[Nc Simulation]])</f>
        <v>1.8902421866560104E-3</v>
      </c>
      <c r="M17" s="1">
        <f>100*IF(Table2[[#This Row],[Nc Analytic]]&gt;0, Table2[[#This Row],[Absolute Error]]/Table2[[#This Row],[Nc Analytic]],1)</f>
        <v>6.3029863867209213E-2</v>
      </c>
    </row>
    <row r="18" spans="1:13" x14ac:dyDescent="0.35">
      <c r="A18" s="1">
        <v>1.7</v>
      </c>
      <c r="B18" s="4">
        <v>7.3999999999999996E-5</v>
      </c>
      <c r="C18" s="6">
        <v>6.3397521873356395E-5</v>
      </c>
      <c r="D18" s="2">
        <f>ABS(Table6[[#This Row],[Pb Analytic]]-Table6[[#This Row],[Pb Simulation]])</f>
        <v>1.0602478126643601E-5</v>
      </c>
      <c r="E18" s="1">
        <f>100*IF(Table6[[#This Row],[Pb Analytic]]&gt;0, Table6[[#This Row],[Absolute Error]]/Table6[[#This Row],[Pb Analytic]],1)</f>
        <v>16.723805305550005</v>
      </c>
      <c r="F18" s="5">
        <v>0.46218500000000001</v>
      </c>
      <c r="G18" s="6">
        <v>0.46014424847073537</v>
      </c>
      <c r="H18" s="2">
        <f>ABS(Table7[[#This Row],[Pd Analytic]]-Table7[[#This Row],[Pd Simulation]])</f>
        <v>2.0407515292646394E-3</v>
      </c>
      <c r="I18" s="1">
        <f>100*IF(Table7[[#This Row],[Pd Analytic]]&gt;0, Table7[[#This Row],[Absolute Error]]/Table7[[#This Row],[Pd Analytic]],1)</f>
        <v>0.44350256165256158</v>
      </c>
      <c r="J18" s="6">
        <v>3.265019171471288</v>
      </c>
      <c r="K18" s="6">
        <v>3.2643826690000002</v>
      </c>
      <c r="L18" s="2">
        <f>ABS(Table2[[#This Row],[Nc Analytic]]-Table2[[#This Row],[Nc Simulation]])</f>
        <v>6.3650247128776982E-4</v>
      </c>
      <c r="M18" s="1">
        <f>100*IF(Table2[[#This Row],[Nc Analytic]]&gt;0, Table2[[#This Row],[Absolute Error]]/Table2[[#This Row],[Nc Analytic]],1)</f>
        <v>1.9498402479962738E-2</v>
      </c>
    </row>
    <row r="19" spans="1:13" x14ac:dyDescent="0.35">
      <c r="A19" s="1">
        <v>1.8</v>
      </c>
      <c r="B19" s="4">
        <v>1.3899999999999999E-4</v>
      </c>
      <c r="C19" s="6">
        <v>1.162122326876549E-4</v>
      </c>
      <c r="D19" s="2">
        <f>ABS(Table6[[#This Row],[Pb Analytic]]-Table6[[#This Row],[Pb Simulation]])</f>
        <v>2.2787767312345089E-5</v>
      </c>
      <c r="E19" s="1">
        <f>100*IF(Table6[[#This Row],[Pb Analytic]]&gt;0, Table6[[#This Row],[Absolute Error]]/Table6[[#This Row],[Pb Analytic]],1)</f>
        <v>19.608750976837406</v>
      </c>
      <c r="F19" s="5">
        <v>0.48428199999999999</v>
      </c>
      <c r="G19" s="6">
        <v>0.48200349588934271</v>
      </c>
      <c r="H19" s="2">
        <f>ABS(Table7[[#This Row],[Pd Analytic]]-Table7[[#This Row],[Pd Simulation]])</f>
        <v>2.2785041106572756E-3</v>
      </c>
      <c r="I19" s="1">
        <f>100*IF(Table7[[#This Row],[Pd Analytic]]&gt;0, Table7[[#This Row],[Absolute Error]]/Table7[[#This Row],[Pd Analytic]],1)</f>
        <v>0.47271526660884833</v>
      </c>
      <c r="J19" s="6">
        <v>3.5419284492021572</v>
      </c>
      <c r="K19" s="6">
        <v>3.5350034030000002</v>
      </c>
      <c r="L19" s="2">
        <f>ABS(Table2[[#This Row],[Nc Analytic]]-Table2[[#This Row],[Nc Simulation]])</f>
        <v>6.9250462021570591E-3</v>
      </c>
      <c r="M19" s="1">
        <f>100*IF(Table2[[#This Row],[Nc Analytic]]&gt;0, Table2[[#This Row],[Absolute Error]]/Table2[[#This Row],[Nc Analytic]],1)</f>
        <v>0.19589927965218026</v>
      </c>
    </row>
    <row r="20" spans="1:13" x14ac:dyDescent="0.35">
      <c r="A20" s="1">
        <v>1.9</v>
      </c>
      <c r="B20" s="4">
        <v>2.1000000000000001E-4</v>
      </c>
      <c r="C20" s="6">
        <v>2.0313707172622391E-4</v>
      </c>
      <c r="D20" s="2">
        <f>ABS(Table6[[#This Row],[Pb Analytic]]-Table6[[#This Row],[Pb Simulation]])</f>
        <v>6.8629282737761002E-6</v>
      </c>
      <c r="E20" s="1">
        <f>100*IF(Table6[[#This Row],[Pb Analytic]]&gt;0, Table6[[#This Row],[Absolute Error]]/Table6[[#This Row],[Pb Analytic]],1)</f>
        <v>3.3784715982445332</v>
      </c>
      <c r="F20" s="5">
        <v>0.50530799999999998</v>
      </c>
      <c r="G20" s="6">
        <v>0.50274800592177604</v>
      </c>
      <c r="H20" s="2">
        <f>ABS(Table7[[#This Row],[Pd Analytic]]-Table7[[#This Row],[Pd Simulation]])</f>
        <v>2.5599940782239372E-3</v>
      </c>
      <c r="I20" s="1">
        <f>100*IF(Table7[[#This Row],[Pd Analytic]]&gt;0, Table7[[#This Row],[Absolute Error]]/Table7[[#This Row],[Pd Analytic]],1)</f>
        <v>0.50920024506715866</v>
      </c>
      <c r="J20" s="6">
        <v>3.8043605952847401</v>
      </c>
      <c r="K20" s="6">
        <v>3.8100564619999999</v>
      </c>
      <c r="L20" s="2">
        <f>ABS(Table2[[#This Row],[Nc Analytic]]-Table2[[#This Row],[Nc Simulation]])</f>
        <v>5.6958667152597897E-3</v>
      </c>
      <c r="M20" s="1">
        <f>100*IF(Table2[[#This Row],[Nc Analytic]]&gt;0, Table2[[#This Row],[Absolute Error]]/Table2[[#This Row],[Nc Analytic]],1)</f>
        <v>0.14949559861036488</v>
      </c>
    </row>
    <row r="21" spans="1:13" x14ac:dyDescent="0.35">
      <c r="A21" s="1">
        <v>2</v>
      </c>
      <c r="B21" s="4">
        <v>3.4900000000000003E-4</v>
      </c>
      <c r="C21" s="6">
        <v>3.4018293037651592E-4</v>
      </c>
      <c r="D21" s="2">
        <f>ABS(Table6[[#This Row],[Pb Analytic]]-Table6[[#This Row],[Pb Simulation]])</f>
        <v>8.8170696234841093E-6</v>
      </c>
      <c r="E21" s="1">
        <f>100*IF(Table6[[#This Row],[Pb Analytic]]&gt;0, Table6[[#This Row],[Absolute Error]]/Table6[[#This Row],[Pb Analytic]],1)</f>
        <v>2.5918612711476556</v>
      </c>
      <c r="F21" s="5">
        <v>0.52640500000000001</v>
      </c>
      <c r="G21" s="6">
        <v>0.52236654806669192</v>
      </c>
      <c r="H21" s="2">
        <f>ABS(Table7[[#This Row],[Pd Analytic]]-Table7[[#This Row],[Pd Simulation]])</f>
        <v>4.0384519333080959E-3</v>
      </c>
      <c r="I21" s="1">
        <f>100*IF(Table7[[#This Row],[Pd Analytic]]&gt;0, Table7[[#This Row],[Absolute Error]]/Table7[[#This Row],[Pd Analytic]],1)</f>
        <v>0.77310692046698526</v>
      </c>
      <c r="J21" s="6">
        <v>4.1007410825898338</v>
      </c>
      <c r="K21" s="6">
        <v>4.0887858259999996</v>
      </c>
      <c r="L21" s="2">
        <f>ABS(Table2[[#This Row],[Nc Analytic]]-Table2[[#This Row],[Nc Simulation]])</f>
        <v>1.1955256589834207E-2</v>
      </c>
      <c r="M21" s="1">
        <f>100*IF(Table2[[#This Row],[Nc Analytic]]&gt;0, Table2[[#This Row],[Absolute Error]]/Table2[[#This Row],[Nc Analytic]],1)</f>
        <v>0.29239136258525583</v>
      </c>
    </row>
    <row r="22" spans="1:13" x14ac:dyDescent="0.35">
      <c r="A22" s="1">
        <v>2.1</v>
      </c>
      <c r="B22" s="4">
        <v>5.0100000000000003E-4</v>
      </c>
      <c r="C22" s="6">
        <v>5.4798530338610895E-4</v>
      </c>
      <c r="D22" s="2">
        <f>ABS(Table6[[#This Row],[Pb Analytic]]-Table6[[#This Row],[Pb Simulation]])</f>
        <v>4.6985303386108917E-5</v>
      </c>
      <c r="E22" s="1">
        <f>100*IF(Table6[[#This Row],[Pb Analytic]]&gt;0, Table6[[#This Row],[Absolute Error]]/Table6[[#This Row],[Pb Analytic]],1)</f>
        <v>8.5741904200308827</v>
      </c>
      <c r="F22" s="5">
        <v>0.54485499999999998</v>
      </c>
      <c r="G22" s="6">
        <v>0.54085581943817962</v>
      </c>
      <c r="H22" s="2">
        <f>ABS(Table7[[#This Row],[Pd Analytic]]-Table7[[#This Row],[Pd Simulation]])</f>
        <v>3.9991805618203591E-3</v>
      </c>
      <c r="I22" s="1">
        <f>100*IF(Table7[[#This Row],[Pd Analytic]]&gt;0, Table7[[#This Row],[Absolute Error]]/Table7[[#This Row],[Pd Analytic]],1)</f>
        <v>0.73941712709582297</v>
      </c>
      <c r="J22" s="6">
        <v>4.3823573987960422</v>
      </c>
      <c r="K22" s="6">
        <v>4.3704436729999996</v>
      </c>
      <c r="L22" s="2">
        <f>ABS(Table2[[#This Row],[Nc Analytic]]-Table2[[#This Row],[Nc Simulation]])</f>
        <v>1.1913725796042662E-2</v>
      </c>
      <c r="M22" s="1">
        <f>100*IF(Table2[[#This Row],[Nc Analytic]]&gt;0, Table2[[#This Row],[Absolute Error]]/Table2[[#This Row],[Nc Analytic]],1)</f>
        <v>0.27259762823724332</v>
      </c>
    </row>
    <row r="23" spans="1:13" x14ac:dyDescent="0.35">
      <c r="A23" s="1">
        <v>2.2000000000000002</v>
      </c>
      <c r="B23" s="4">
        <v>8.6799999999999996E-4</v>
      </c>
      <c r="C23" s="6">
        <v>8.5207253042966834E-4</v>
      </c>
      <c r="D23" s="2">
        <f>ABS(Table6[[#This Row],[Pb Analytic]]-Table6[[#This Row],[Pb Simulation]])</f>
        <v>1.5927469570331618E-5</v>
      </c>
      <c r="E23" s="1">
        <f>100*IF(Table6[[#This Row],[Pb Analytic]]&gt;0, Table6[[#This Row],[Absolute Error]]/Table6[[#This Row],[Pb Analytic]],1)</f>
        <v>1.8692621815070123</v>
      </c>
      <c r="F23" s="5">
        <v>0.56296999999999997</v>
      </c>
      <c r="G23" s="6">
        <v>0.55821780957839851</v>
      </c>
      <c r="H23" s="2">
        <f>ABS(Table7[[#This Row],[Pd Analytic]]-Table7[[#This Row],[Pd Simulation]])</f>
        <v>4.7521904216014654E-3</v>
      </c>
      <c r="I23" s="1">
        <f>100*IF(Table7[[#This Row],[Pd Analytic]]&gt;0, Table7[[#This Row],[Absolute Error]]/Table7[[#This Row],[Pd Analytic]],1)</f>
        <v>0.85131472698633903</v>
      </c>
      <c r="J23" s="6">
        <v>4.6616091729699551</v>
      </c>
      <c r="K23" s="6">
        <v>4.6542838030000002</v>
      </c>
      <c r="L23" s="2">
        <f>ABS(Table2[[#This Row],[Nc Analytic]]-Table2[[#This Row],[Nc Simulation]])</f>
        <v>7.3253699699549202E-3</v>
      </c>
      <c r="M23" s="1">
        <f>100*IF(Table2[[#This Row],[Nc Analytic]]&gt;0, Table2[[#This Row],[Absolute Error]]/Table2[[#This Row],[Nc Analytic]],1)</f>
        <v>0.15738984299223921</v>
      </c>
    </row>
    <row r="24" spans="1:13" x14ac:dyDescent="0.35">
      <c r="A24" s="1">
        <v>2.2999999999999998</v>
      </c>
      <c r="B24" s="4">
        <v>1.4090000000000001E-3</v>
      </c>
      <c r="C24" s="6">
        <v>1.282819524464091E-3</v>
      </c>
      <c r="D24" s="2">
        <f>ABS(Table6[[#This Row],[Pb Analytic]]-Table6[[#This Row],[Pb Simulation]])</f>
        <v>1.2618047553590909E-4</v>
      </c>
      <c r="E24" s="1">
        <f>100*IF(Table6[[#This Row],[Pb Analytic]]&gt;0, Table6[[#This Row],[Absolute Error]]/Table6[[#This Row],[Pb Analytic]],1)</f>
        <v>9.836182964912549</v>
      </c>
      <c r="F24" s="5">
        <v>0.57826699999999998</v>
      </c>
      <c r="G24" s="6">
        <v>0.57445758347406217</v>
      </c>
      <c r="H24" s="2">
        <f>ABS(Table7[[#This Row],[Pd Analytic]]-Table7[[#This Row],[Pd Simulation]])</f>
        <v>3.8094165259378032E-3</v>
      </c>
      <c r="I24" s="1">
        <f>100*IF(Table7[[#This Row],[Pd Analytic]]&gt;0, Table7[[#This Row],[Absolute Error]]/Table7[[#This Row],[Pd Analytic]],1)</f>
        <v>0.66313277699289097</v>
      </c>
      <c r="J24" s="6">
        <v>4.9451967844194868</v>
      </c>
      <c r="K24" s="6">
        <v>4.9395543990000004</v>
      </c>
      <c r="L24" s="2">
        <f>ABS(Table2[[#This Row],[Nc Analytic]]-Table2[[#This Row],[Nc Simulation]])</f>
        <v>5.6423854194864731E-3</v>
      </c>
      <c r="M24" s="1">
        <f>100*IF(Table2[[#This Row],[Nc Analytic]]&gt;0, Table2[[#This Row],[Absolute Error]]/Table2[[#This Row],[Nc Analytic]],1)</f>
        <v>0.11422863205289853</v>
      </c>
    </row>
    <row r="25" spans="1:13" x14ac:dyDescent="0.35">
      <c r="A25" s="1">
        <v>2.4</v>
      </c>
      <c r="B25" s="4">
        <v>1.915E-3</v>
      </c>
      <c r="C25" s="6">
        <v>1.875038033975286E-3</v>
      </c>
      <c r="D25" s="2">
        <f>ABS(Table6[[#This Row],[Pb Analytic]]-Table6[[#This Row],[Pb Simulation]])</f>
        <v>3.9961966024714031E-5</v>
      </c>
      <c r="E25" s="1">
        <f>100*IF(Table6[[#This Row],[Pb Analytic]]&gt;0, Table6[[#This Row],[Absolute Error]]/Table6[[#This Row],[Pb Analytic]],1)</f>
        <v>2.1312616224637475</v>
      </c>
      <c r="F25" s="5">
        <v>0.59324399999999999</v>
      </c>
      <c r="G25" s="6">
        <v>0.58958161392048014</v>
      </c>
      <c r="H25" s="2">
        <f>ABS(Table7[[#This Row],[Pd Analytic]]-Table7[[#This Row],[Pd Simulation]])</f>
        <v>3.6623860795198526E-3</v>
      </c>
      <c r="I25" s="1">
        <f>100*IF(Table7[[#This Row],[Pd Analytic]]&gt;0, Table7[[#This Row],[Absolute Error]]/Table7[[#This Row],[Pd Analytic]],1)</f>
        <v>0.62118390279616431</v>
      </c>
      <c r="J25" s="6">
        <v>5.2318399622696719</v>
      </c>
      <c r="K25" s="6">
        <v>5.225491656</v>
      </c>
      <c r="L25" s="2">
        <f>ABS(Table2[[#This Row],[Nc Analytic]]-Table2[[#This Row],[Nc Simulation]])</f>
        <v>6.3483062696718662E-3</v>
      </c>
      <c r="M25" s="1">
        <f>100*IF(Table2[[#This Row],[Nc Analytic]]&gt;0, Table2[[#This Row],[Absolute Error]]/Table2[[#This Row],[Nc Analytic]],1)</f>
        <v>0.12148725302015612</v>
      </c>
    </row>
    <row r="26" spans="1:13" x14ac:dyDescent="0.35">
      <c r="A26" s="1">
        <v>2.5</v>
      </c>
      <c r="B26" s="4">
        <v>2.637E-3</v>
      </c>
      <c r="C26" s="6">
        <v>2.6671910708693592E-3</v>
      </c>
      <c r="D26" s="2">
        <f>ABS(Table6[[#This Row],[Pb Analytic]]-Table6[[#This Row],[Pb Simulation]])</f>
        <v>3.0191070869359151E-5</v>
      </c>
      <c r="E26" s="1">
        <f>100*IF(Table6[[#This Row],[Pb Analytic]]&gt;0, Table6[[#This Row],[Absolute Error]]/Table6[[#This Row],[Pb Analytic]],1)</f>
        <v>1.1319425593127268</v>
      </c>
      <c r="F26" s="5">
        <v>0.60884400000000005</v>
      </c>
      <c r="G26" s="6">
        <v>0.6035967264492097</v>
      </c>
      <c r="H26" s="2">
        <f>ABS(Table7[[#This Row],[Pd Analytic]]-Table7[[#This Row],[Pd Simulation]])</f>
        <v>5.2472735507903545E-3</v>
      </c>
      <c r="I26" s="1">
        <f>100*IF(Table7[[#This Row],[Pd Analytic]]&gt;0, Table7[[#This Row],[Absolute Error]]/Table7[[#This Row],[Pd Analytic]],1)</f>
        <v>0.86933432884213835</v>
      </c>
      <c r="J26" s="6">
        <v>5.5104913534476374</v>
      </c>
      <c r="K26" s="6">
        <v>5.5113156549999998</v>
      </c>
      <c r="L26" s="2">
        <f>ABS(Table2[[#This Row],[Nc Analytic]]-Table2[[#This Row],[Nc Simulation]])</f>
        <v>8.2430155236234981E-4</v>
      </c>
      <c r="M26" s="1">
        <f>100*IF(Table2[[#This Row],[Nc Analytic]]&gt;0, Table2[[#This Row],[Absolute Error]]/Table2[[#This Row],[Nc Analytic]],1)</f>
        <v>1.4956529510599224E-2</v>
      </c>
    </row>
    <row r="27" spans="1:13" x14ac:dyDescent="0.35">
      <c r="A27" s="1">
        <v>2.6</v>
      </c>
      <c r="B27" s="4">
        <v>3.836E-3</v>
      </c>
      <c r="C27" s="6">
        <v>3.700260073586795E-3</v>
      </c>
      <c r="D27" s="2">
        <f>ABS(Table6[[#This Row],[Pb Analytic]]-Table6[[#This Row],[Pb Simulation]])</f>
        <v>1.35739926413205E-4</v>
      </c>
      <c r="E27" s="1">
        <f>100*IF(Table6[[#This Row],[Pb Analytic]]&gt;0, Table6[[#This Row],[Absolute Error]]/Table6[[#This Row],[Pb Analytic]],1)</f>
        <v>3.6683888081852425</v>
      </c>
      <c r="F27" s="5">
        <v>0.62197000000000002</v>
      </c>
      <c r="G27" s="6">
        <v>0.61650965244996558</v>
      </c>
      <c r="H27" s="2">
        <f>ABS(Table7[[#This Row],[Pd Analytic]]-Table7[[#This Row],[Pd Simulation]])</f>
        <v>5.4603475500344389E-3</v>
      </c>
      <c r="I27" s="1">
        <f>100*IF(Table7[[#This Row],[Pd Analytic]]&gt;0, Table7[[#This Row],[Absolute Error]]/Table7[[#This Row],[Pd Analytic]],1)</f>
        <v>0.88568727648227485</v>
      </c>
      <c r="J27" s="6">
        <v>5.8173360746376943</v>
      </c>
      <c r="K27" s="6">
        <v>5.7962295170000004</v>
      </c>
      <c r="L27" s="2">
        <f>ABS(Table2[[#This Row],[Nc Analytic]]-Table2[[#This Row],[Nc Simulation]])</f>
        <v>2.1106557637693868E-2</v>
      </c>
      <c r="M27" s="1">
        <f>100*IF(Table2[[#This Row],[Nc Analytic]]&gt;0, Table2[[#This Row],[Absolute Error]]/Table2[[#This Row],[Nc Analytic]],1)</f>
        <v>0.36414288936953887</v>
      </c>
    </row>
    <row r="28" spans="1:13" x14ac:dyDescent="0.35">
      <c r="A28" s="1">
        <v>2.7</v>
      </c>
      <c r="B28" s="4">
        <v>5.293E-3</v>
      </c>
      <c r="C28" s="6">
        <v>5.0163326426539059E-3</v>
      </c>
      <c r="D28" s="2">
        <f>ABS(Table6[[#This Row],[Pb Analytic]]-Table6[[#This Row],[Pb Simulation]])</f>
        <v>2.7666735734609409E-4</v>
      </c>
      <c r="E28" s="1">
        <f>100*IF(Table6[[#This Row],[Pb Analytic]]&gt;0, Table6[[#This Row],[Absolute Error]]/Table6[[#This Row],[Pb Analytic]],1)</f>
        <v>5.5153311603299571</v>
      </c>
      <c r="F28" s="5">
        <v>0.63388699999999998</v>
      </c>
      <c r="G28" s="6">
        <v>0.62832712593719542</v>
      </c>
      <c r="H28" s="2">
        <f>ABS(Table7[[#This Row],[Pd Analytic]]-Table7[[#This Row],[Pd Simulation]])</f>
        <v>5.5598740628045595E-3</v>
      </c>
      <c r="I28" s="1">
        <f>100*IF(Table7[[#This Row],[Pd Analytic]]&gt;0, Table7[[#This Row],[Absolute Error]]/Table7[[#This Row],[Pd Analytic]],1)</f>
        <v>0.88486933530230838</v>
      </c>
      <c r="J28" s="6">
        <v>6.0972609093324044</v>
      </c>
      <c r="K28" s="6">
        <v>6.0794223819999997</v>
      </c>
      <c r="L28" s="2">
        <f>ABS(Table2[[#This Row],[Nc Analytic]]-Table2[[#This Row],[Nc Simulation]])</f>
        <v>1.7838527332404652E-2</v>
      </c>
      <c r="M28" s="1">
        <f>100*IF(Table2[[#This Row],[Nc Analytic]]&gt;0, Table2[[#This Row],[Absolute Error]]/Table2[[#This Row],[Nc Analytic]],1)</f>
        <v>0.29342470734096548</v>
      </c>
    </row>
    <row r="29" spans="1:13" x14ac:dyDescent="0.35">
      <c r="A29" s="1">
        <v>2.8</v>
      </c>
      <c r="B29" s="4">
        <v>6.7380000000000001E-3</v>
      </c>
      <c r="C29" s="6">
        <v>6.6570104671115357E-3</v>
      </c>
      <c r="D29" s="2">
        <f>ABS(Table6[[#This Row],[Pb Analytic]]-Table6[[#This Row],[Pb Simulation]])</f>
        <v>8.0989532888464319E-5</v>
      </c>
      <c r="E29" s="1">
        <f>100*IF(Table6[[#This Row],[Pb Analytic]]&gt;0, Table6[[#This Row],[Absolute Error]]/Table6[[#This Row],[Pb Analytic]],1)</f>
        <v>1.216605160658633</v>
      </c>
      <c r="F29" s="5">
        <v>0.64451199999999997</v>
      </c>
      <c r="G29" s="6">
        <v>0.63905641254006107</v>
      </c>
      <c r="H29" s="2">
        <f>ABS(Table7[[#This Row],[Pd Analytic]]-Table7[[#This Row],[Pd Simulation]])</f>
        <v>5.4555874599389043E-3</v>
      </c>
      <c r="I29" s="1">
        <f>100*IF(Table7[[#This Row],[Pd Analytic]]&gt;0, Table7[[#This Row],[Absolute Error]]/Table7[[#This Row],[Pd Analytic]],1)</f>
        <v>0.85369418925858986</v>
      </c>
      <c r="J29" s="6">
        <v>6.3646606838570188</v>
      </c>
      <c r="K29" s="6">
        <v>6.3600762810000004</v>
      </c>
      <c r="L29" s="2">
        <f>ABS(Table2[[#This Row],[Nc Analytic]]-Table2[[#This Row],[Nc Simulation]])</f>
        <v>4.5844028570183326E-3</v>
      </c>
      <c r="M29" s="1">
        <f>100*IF(Table2[[#This Row],[Nc Analytic]]&gt;0, Table2[[#This Row],[Absolute Error]]/Table2[[#This Row],[Nc Analytic]],1)</f>
        <v>7.208094139867019E-2</v>
      </c>
    </row>
    <row r="30" spans="1:13" x14ac:dyDescent="0.35">
      <c r="A30" s="1">
        <v>2.9</v>
      </c>
      <c r="B30" s="4">
        <v>8.6899999999999998E-3</v>
      </c>
      <c r="C30" s="6">
        <v>8.6617568065123132E-3</v>
      </c>
      <c r="D30" s="2">
        <f>ABS(Table6[[#This Row],[Pb Analytic]]-Table6[[#This Row],[Pb Simulation]])</f>
        <v>2.8243193487686655E-5</v>
      </c>
      <c r="E30" s="1">
        <f>100*IF(Table6[[#This Row],[Pb Analytic]]&gt;0, Table6[[#This Row],[Absolute Error]]/Table6[[#This Row],[Pb Analytic]],1)</f>
        <v>0.32606772642764692</v>
      </c>
      <c r="F30" s="5">
        <v>0.65599099999999999</v>
      </c>
      <c r="G30" s="6">
        <v>0.64870612972908903</v>
      </c>
      <c r="H30" s="2">
        <f>ABS(Table7[[#This Row],[Pd Analytic]]-Table7[[#This Row],[Pd Simulation]])</f>
        <v>7.2848702709109592E-3</v>
      </c>
      <c r="I30" s="1">
        <f>100*IF(Table7[[#This Row],[Pd Analytic]]&gt;0, Table7[[#This Row],[Absolute Error]]/Table7[[#This Row],[Pd Analytic]],1)</f>
        <v>1.1229846516100053</v>
      </c>
      <c r="J30" s="6">
        <v>6.6404828326325536</v>
      </c>
      <c r="K30" s="6">
        <v>6.6373764580000003</v>
      </c>
      <c r="L30" s="2">
        <f>ABS(Table2[[#This Row],[Nc Analytic]]-Table2[[#This Row],[Nc Simulation]])</f>
        <v>3.1063746325532549E-3</v>
      </c>
      <c r="M30" s="1">
        <f>100*IF(Table2[[#This Row],[Nc Analytic]]&gt;0, Table2[[#This Row],[Absolute Error]]/Table2[[#This Row],[Nc Analytic]],1)</f>
        <v>4.6801242210830984E-2</v>
      </c>
    </row>
    <row r="31" spans="1:13" x14ac:dyDescent="0.35">
      <c r="A31" s="1">
        <v>3</v>
      </c>
      <c r="B31" s="4">
        <v>1.116E-2</v>
      </c>
      <c r="C31" s="6">
        <v>1.1066308118593479E-2</v>
      </c>
      <c r="D31" s="2">
        <f>ABS(Table6[[#This Row],[Pb Analytic]]-Table6[[#This Row],[Pb Simulation]])</f>
        <v>9.36918814065206E-5</v>
      </c>
      <c r="E31" s="1">
        <f>100*IF(Table6[[#This Row],[Pb Analytic]]&gt;0, Table6[[#This Row],[Absolute Error]]/Table6[[#This Row],[Pb Analytic]],1)</f>
        <v>0.84664081645350731</v>
      </c>
      <c r="F31" s="5">
        <v>0.66321799999999997</v>
      </c>
      <c r="G31" s="6">
        <v>0.65728720662097684</v>
      </c>
      <c r="H31" s="2">
        <f>ABS(Table7[[#This Row],[Pd Analytic]]-Table7[[#This Row],[Pd Simulation]])</f>
        <v>5.930793379023136E-3</v>
      </c>
      <c r="I31" s="1">
        <f>100*IF(Table7[[#This Row],[Pd Analytic]]&gt;0, Table7[[#This Row],[Absolute Error]]/Table7[[#This Row],[Pd Analytic]],1)</f>
        <v>0.90231383165245671</v>
      </c>
      <c r="J31" s="6">
        <v>6.9256643130381423</v>
      </c>
      <c r="K31" s="6">
        <v>6.910524315</v>
      </c>
      <c r="L31" s="2">
        <f>ABS(Table2[[#This Row],[Nc Analytic]]-Table2[[#This Row],[Nc Simulation]])</f>
        <v>1.5139998038142366E-2</v>
      </c>
      <c r="M31" s="1">
        <f>100*IF(Table2[[#This Row],[Nc Analytic]]&gt;0, Table2[[#This Row],[Absolute Error]]/Table2[[#This Row],[Nc Analytic]],1)</f>
        <v>0.21908609749450489</v>
      </c>
    </row>
    <row r="32" spans="1:13" x14ac:dyDescent="0.35">
      <c r="A32" s="1">
        <v>3.1</v>
      </c>
      <c r="B32" s="4">
        <v>1.4305999999999999E-2</v>
      </c>
      <c r="C32" s="6">
        <v>1.3901265063794469E-2</v>
      </c>
      <c r="D32" s="2">
        <f>ABS(Table6[[#This Row],[Pb Analytic]]-Table6[[#This Row],[Pb Simulation]])</f>
        <v>4.0473493620553011E-4</v>
      </c>
      <c r="E32" s="1">
        <f>100*IF(Table6[[#This Row],[Pb Analytic]]&gt;0, Table6[[#This Row],[Absolute Error]]/Table6[[#This Row],[Pb Analytic]],1)</f>
        <v>2.9114971504259213</v>
      </c>
      <c r="F32" s="5">
        <v>0.67212899999999998</v>
      </c>
      <c r="G32" s="6">
        <v>0.66481383897348378</v>
      </c>
      <c r="H32" s="2">
        <f>ABS(Table7[[#This Row],[Pd Analytic]]-Table7[[#This Row],[Pd Simulation]])</f>
        <v>7.3151610265161926E-3</v>
      </c>
      <c r="I32" s="1">
        <f>100*IF(Table7[[#This Row],[Pd Analytic]]&gt;0, Table7[[#This Row],[Absolute Error]]/Table7[[#This Row],[Pd Analytic]],1)</f>
        <v>1.1003322430548801</v>
      </c>
      <c r="J32" s="6">
        <v>7.1910514266576531</v>
      </c>
      <c r="K32" s="6">
        <v>7.1787518800000001</v>
      </c>
      <c r="L32" s="2">
        <f>ABS(Table2[[#This Row],[Nc Analytic]]-Table2[[#This Row],[Nc Simulation]])</f>
        <v>1.2299546657652982E-2</v>
      </c>
      <c r="M32" s="1">
        <f>100*IF(Table2[[#This Row],[Nc Analytic]]&gt;0, Table2[[#This Row],[Absolute Error]]/Table2[[#This Row],[Nc Analytic]],1)</f>
        <v>0.17133266148840601</v>
      </c>
    </row>
    <row r="33" spans="1:13" x14ac:dyDescent="0.35">
      <c r="A33" s="1">
        <v>3.2</v>
      </c>
      <c r="B33" s="4">
        <v>1.7517999999999999E-2</v>
      </c>
      <c r="C33" s="6">
        <v>1.7190956391638181E-2</v>
      </c>
      <c r="D33" s="2">
        <f>ABS(Table6[[#This Row],[Pb Analytic]]-Table6[[#This Row],[Pb Simulation]])</f>
        <v>3.2704360836181834E-4</v>
      </c>
      <c r="E33" s="1">
        <f>100*IF(Table6[[#This Row],[Pb Analytic]]&gt;0, Table6[[#This Row],[Absolute Error]]/Table6[[#This Row],[Pb Analytic]],1)</f>
        <v>1.9024166015620574</v>
      </c>
      <c r="F33" s="5">
        <v>0.67815599999999998</v>
      </c>
      <c r="G33" s="6">
        <v>0.67130431700551385</v>
      </c>
      <c r="H33" s="2">
        <f>ABS(Table7[[#This Row],[Pd Analytic]]-Table7[[#This Row],[Pd Simulation]])</f>
        <v>6.8516829944861302E-3</v>
      </c>
      <c r="I33" s="1">
        <f>100*IF(Table7[[#This Row],[Pd Analytic]]&gt;0, Table7[[#This Row],[Absolute Error]]/Table7[[#This Row],[Pd Analytic]],1)</f>
        <v>1.0206523064009809</v>
      </c>
      <c r="J33" s="6">
        <v>7.4465323598452366</v>
      </c>
      <c r="K33" s="6">
        <v>7.4413365679999997</v>
      </c>
      <c r="L33" s="2">
        <f>ABS(Table2[[#This Row],[Nc Analytic]]-Table2[[#This Row],[Nc Simulation]])</f>
        <v>5.1957918452369967E-3</v>
      </c>
      <c r="M33" s="1">
        <f>100*IF(Table2[[#This Row],[Nc Analytic]]&gt;0, Table2[[#This Row],[Absolute Error]]/Table2[[#This Row],[Nc Analytic]],1)</f>
        <v>6.9823368392991053E-2</v>
      </c>
    </row>
    <row r="34" spans="1:13" x14ac:dyDescent="0.35">
      <c r="A34" s="1">
        <v>3.3</v>
      </c>
      <c r="B34" s="4">
        <v>2.1368999999999999E-2</v>
      </c>
      <c r="C34" s="6">
        <v>2.0952639034489989E-2</v>
      </c>
      <c r="D34" s="2">
        <f>ABS(Table6[[#This Row],[Pb Analytic]]-Table6[[#This Row],[Pb Simulation]])</f>
        <v>4.1636096551000978E-4</v>
      </c>
      <c r="E34" s="1">
        <f>100*IF(Table6[[#This Row],[Pb Analytic]]&gt;0, Table6[[#This Row],[Absolute Error]]/Table6[[#This Row],[Pb Analytic]],1)</f>
        <v>1.9871528585236493</v>
      </c>
      <c r="F34" s="5">
        <v>0.68404399999999999</v>
      </c>
      <c r="G34" s="6">
        <v>0.67678163570208527</v>
      </c>
      <c r="H34" s="2">
        <f>ABS(Table7[[#This Row],[Pd Analytic]]-Table7[[#This Row],[Pd Simulation]])</f>
        <v>7.2623642979147141E-3</v>
      </c>
      <c r="I34" s="1">
        <f>100*IF(Table7[[#This Row],[Pd Analytic]]&gt;0, Table7[[#This Row],[Absolute Error]]/Table7[[#This Row],[Pd Analytic]],1)</f>
        <v>1.0730734870459102</v>
      </c>
      <c r="J34" s="6">
        <v>7.7000497965954118</v>
      </c>
      <c r="K34" s="6">
        <v>7.697615087</v>
      </c>
      <c r="L34" s="2">
        <f>ABS(Table2[[#This Row],[Nc Analytic]]-Table2[[#This Row],[Nc Simulation]])</f>
        <v>2.4347095954118103E-3</v>
      </c>
      <c r="M34" s="1">
        <f>100*IF(Table2[[#This Row],[Nc Analytic]]&gt;0, Table2[[#This Row],[Absolute Error]]/Table2[[#This Row],[Nc Analytic]],1)</f>
        <v>3.1629401676938E-2</v>
      </c>
    </row>
    <row r="35" spans="1:13" x14ac:dyDescent="0.35">
      <c r="A35" s="1">
        <v>3.4</v>
      </c>
      <c r="B35" s="4">
        <v>2.5204000000000001E-2</v>
      </c>
      <c r="C35" s="6">
        <v>2.5196063851467259E-2</v>
      </c>
      <c r="D35" s="2">
        <f>ABS(Table6[[#This Row],[Pb Analytic]]-Table6[[#This Row],[Pb Simulation]])</f>
        <v>7.9361485327417158E-6</v>
      </c>
      <c r="E35" s="1">
        <f>100*IF(Table6[[#This Row],[Pb Analytic]]&gt;0, Table6[[#This Row],[Absolute Error]]/Table6[[#This Row],[Pb Analytic]],1)</f>
        <v>3.1497572714237927E-2</v>
      </c>
      <c r="F35" s="5">
        <v>0.68913999999999997</v>
      </c>
      <c r="G35" s="6">
        <v>0.68127383387580476</v>
      </c>
      <c r="H35" s="2">
        <f>ABS(Table7[[#This Row],[Pd Analytic]]-Table7[[#This Row],[Pd Simulation]])</f>
        <v>7.8661661241952174E-3</v>
      </c>
      <c r="I35" s="1">
        <f>100*IF(Table7[[#This Row],[Pd Analytic]]&gt;0, Table7[[#This Row],[Absolute Error]]/Table7[[#This Row],[Pd Analytic]],1)</f>
        <v>1.1546261918565344</v>
      </c>
      <c r="J35" s="6">
        <v>7.961837999416999</v>
      </c>
      <c r="K35" s="6">
        <v>7.9469954530000004</v>
      </c>
      <c r="L35" s="2">
        <f>ABS(Table2[[#This Row],[Nc Analytic]]-Table2[[#This Row],[Nc Simulation]])</f>
        <v>1.4842546416998559E-2</v>
      </c>
      <c r="M35" s="1">
        <f>100*IF(Table2[[#This Row],[Nc Analytic]]&gt;0, Table2[[#This Row],[Absolute Error]]/Table2[[#This Row],[Nc Analytic]],1)</f>
        <v>0.18676928286646347</v>
      </c>
    </row>
    <row r="36" spans="1:13" x14ac:dyDescent="0.35">
      <c r="A36" s="1">
        <v>3.5</v>
      </c>
      <c r="B36" s="4">
        <v>2.9992000000000001E-2</v>
      </c>
      <c r="C36" s="6">
        <v>2.99234035487565E-2</v>
      </c>
      <c r="D36" s="2">
        <f>ABS(Table6[[#This Row],[Pb Analytic]]-Table6[[#This Row],[Pb Simulation]])</f>
        <v>6.8596451243501527E-5</v>
      </c>
      <c r="E36" s="1">
        <f>100*IF(Table6[[#This Row],[Pb Analytic]]&gt;0, Table6[[#This Row],[Absolute Error]]/Table6[[#This Row],[Pb Analytic]],1)</f>
        <v>0.22924013684383215</v>
      </c>
      <c r="F36" s="5">
        <v>0.691936</v>
      </c>
      <c r="G36" s="6">
        <v>0.68481404429710535</v>
      </c>
      <c r="H36" s="2">
        <f>ABS(Table7[[#This Row],[Pd Analytic]]-Table7[[#This Row],[Pd Simulation]])</f>
        <v>7.1219557028946445E-3</v>
      </c>
      <c r="I36" s="1">
        <f>100*IF(Table7[[#This Row],[Pd Analytic]]&gt;0, Table7[[#This Row],[Absolute Error]]/Table7[[#This Row],[Pd Analytic]],1)</f>
        <v>1.0399838849982459</v>
      </c>
      <c r="J36" s="6">
        <v>8.1821089248484302</v>
      </c>
      <c r="K36" s="6">
        <v>8.1889663979999998</v>
      </c>
      <c r="L36" s="2">
        <f>ABS(Table2[[#This Row],[Nc Analytic]]-Table2[[#This Row],[Nc Simulation]])</f>
        <v>6.857473151569593E-3</v>
      </c>
      <c r="M36" s="1">
        <f>100*IF(Table2[[#This Row],[Nc Analytic]]&gt;0, Table2[[#This Row],[Absolute Error]]/Table2[[#This Row],[Nc Analytic]],1)</f>
        <v>8.3740399194267068E-2</v>
      </c>
    </row>
    <row r="37" spans="1:13" x14ac:dyDescent="0.35">
      <c r="A37" s="1">
        <v>3.6</v>
      </c>
      <c r="B37" s="4">
        <v>3.6103000000000003E-2</v>
      </c>
      <c r="C37" s="6">
        <v>3.5129511175381663E-2</v>
      </c>
      <c r="D37" s="2">
        <f>ABS(Table6[[#This Row],[Pb Analytic]]-Table6[[#This Row],[Pb Simulation]])</f>
        <v>9.7348882461834041E-4</v>
      </c>
      <c r="E37" s="1">
        <f>100*IF(Table6[[#This Row],[Pb Analytic]]&gt;0, Table6[[#This Row],[Absolute Error]]/Table6[[#This Row],[Pb Analytic]],1)</f>
        <v>2.7711425295907608</v>
      </c>
      <c r="F37" s="5">
        <v>0.695245</v>
      </c>
      <c r="G37" s="6">
        <v>0.68744026851685414</v>
      </c>
      <c r="H37" s="2">
        <f>ABS(Table7[[#This Row],[Pd Analytic]]-Table7[[#This Row],[Pd Simulation]])</f>
        <v>7.8047314831458658E-3</v>
      </c>
      <c r="I37" s="1">
        <f>100*IF(Table7[[#This Row],[Pd Analytic]]&gt;0, Table7[[#This Row],[Absolute Error]]/Table7[[#This Row],[Pd Analytic]],1)</f>
        <v>1.1353323103961455</v>
      </c>
      <c r="J37" s="6">
        <v>8.4345131099368142</v>
      </c>
      <c r="K37" s="6">
        <v>8.4231036929999998</v>
      </c>
      <c r="L37" s="2">
        <f>ABS(Table2[[#This Row],[Nc Analytic]]-Table2[[#This Row],[Nc Simulation]])</f>
        <v>1.1409416936814409E-2</v>
      </c>
      <c r="M37" s="1">
        <f>100*IF(Table2[[#This Row],[Nc Analytic]]&gt;0, Table2[[#This Row],[Absolute Error]]/Table2[[#This Row],[Nc Analytic]],1)</f>
        <v>0.13545383450872364</v>
      </c>
    </row>
    <row r="38" spans="1:13" x14ac:dyDescent="0.35">
      <c r="A38" s="1">
        <v>3.7</v>
      </c>
      <c r="B38" s="4">
        <v>4.1605999999999997E-2</v>
      </c>
      <c r="C38" s="6">
        <v>4.080245675713854E-2</v>
      </c>
      <c r="D38" s="2">
        <f>ABS(Table6[[#This Row],[Pb Analytic]]-Table6[[#This Row],[Pb Simulation]])</f>
        <v>8.0354324286145695E-4</v>
      </c>
      <c r="E38" s="1">
        <f>100*IF(Table6[[#This Row],[Pb Analytic]]&gt;0, Table6[[#This Row],[Absolute Error]]/Table6[[#This Row],[Pb Analytic]],1)</f>
        <v>1.9693501488016998</v>
      </c>
      <c r="F38" s="5">
        <v>0.69697299999999995</v>
      </c>
      <c r="G38" s="6">
        <v>0.68919491387419562</v>
      </c>
      <c r="H38" s="2">
        <f>ABS(Table7[[#This Row],[Pd Analytic]]-Table7[[#This Row],[Pd Simulation]])</f>
        <v>7.7780861258043288E-3</v>
      </c>
      <c r="I38" s="1">
        <f>100*IF(Table7[[#This Row],[Pd Analytic]]&gt;0, Table7[[#This Row],[Absolute Error]]/Table7[[#This Row],[Pd Analytic]],1)</f>
        <v>1.1285756712975579</v>
      </c>
      <c r="J38" s="6">
        <v>8.6564880498880079</v>
      </c>
      <c r="K38" s="6">
        <v>8.6490732730000008</v>
      </c>
      <c r="L38" s="2">
        <f>ABS(Table2[[#This Row],[Nc Analytic]]-Table2[[#This Row],[Nc Simulation]])</f>
        <v>7.4147768880070686E-3</v>
      </c>
      <c r="M38" s="1">
        <f>100*IF(Table2[[#This Row],[Nc Analytic]]&gt;0, Table2[[#This Row],[Absolute Error]]/Table2[[#This Row],[Nc Analytic]],1)</f>
        <v>8.5729148707225533E-2</v>
      </c>
    </row>
    <row r="39" spans="1:13" x14ac:dyDescent="0.35">
      <c r="A39" s="1">
        <v>3.8</v>
      </c>
      <c r="B39" s="4">
        <v>4.7475000000000003E-2</v>
      </c>
      <c r="C39" s="6">
        <v>4.692427712629569E-2</v>
      </c>
      <c r="D39" s="2">
        <f>ABS(Table6[[#This Row],[Pb Analytic]]-Table6[[#This Row],[Pb Simulation]])</f>
        <v>5.5072287370431378E-4</v>
      </c>
      <c r="E39" s="1">
        <f>100*IF(Table6[[#This Row],[Pb Analytic]]&gt;0, Table6[[#This Row],[Absolute Error]]/Table6[[#This Row],[Pb Analytic]],1)</f>
        <v>1.1736416785325321</v>
      </c>
      <c r="F39" s="5">
        <v>0.69816299999999998</v>
      </c>
      <c r="G39" s="6">
        <v>0.6901241454501954</v>
      </c>
      <c r="H39" s="2">
        <f>ABS(Table7[[#This Row],[Pd Analytic]]-Table7[[#This Row],[Pd Simulation]])</f>
        <v>8.0388545498045749E-3</v>
      </c>
      <c r="I39" s="1">
        <f>100*IF(Table7[[#This Row],[Pd Analytic]]&gt;0, Table7[[#This Row],[Absolute Error]]/Table7[[#This Row],[Pd Analytic]],1)</f>
        <v>1.1648418045945212</v>
      </c>
      <c r="J39" s="6">
        <v>8.8510362336990909</v>
      </c>
      <c r="K39" s="6">
        <v>8.8666312519999995</v>
      </c>
      <c r="L39" s="2">
        <f>ABS(Table2[[#This Row],[Nc Analytic]]-Table2[[#This Row],[Nc Simulation]])</f>
        <v>1.5595018300908592E-2</v>
      </c>
      <c r="M39" s="1">
        <f>100*IF(Table2[[#This Row],[Nc Analytic]]&gt;0, Table2[[#This Row],[Absolute Error]]/Table2[[#This Row],[Nc Analytic]],1)</f>
        <v>0.17588436755380918</v>
      </c>
    </row>
    <row r="40" spans="1:13" x14ac:dyDescent="0.35">
      <c r="A40" s="1">
        <v>3.9</v>
      </c>
      <c r="B40" s="4">
        <v>5.4496999999999997E-2</v>
      </c>
      <c r="C40" s="6">
        <v>5.3471869562061139E-2</v>
      </c>
      <c r="D40" s="2">
        <f>ABS(Table6[[#This Row],[Pb Analytic]]-Table6[[#This Row],[Pb Simulation]])</f>
        <v>1.0251304379388579E-3</v>
      </c>
      <c r="E40" s="1">
        <f>100*IF(Table6[[#This Row],[Pb Analytic]]&gt;0, Table6[[#This Row],[Absolute Error]]/Table6[[#This Row],[Pb Analytic]],1)</f>
        <v>1.9171396966942762</v>
      </c>
      <c r="F40" s="5">
        <v>0.69774199999999997</v>
      </c>
      <c r="G40" s="6">
        <v>0.69027711260743096</v>
      </c>
      <c r="H40" s="2">
        <f>ABS(Table7[[#This Row],[Pd Analytic]]-Table7[[#This Row],[Pd Simulation]])</f>
        <v>7.4648873925690085E-3</v>
      </c>
      <c r="I40" s="1">
        <f>100*IF(Table7[[#This Row],[Pd Analytic]]&gt;0, Table7[[#This Row],[Absolute Error]]/Table7[[#This Row],[Pd Analytic]],1)</f>
        <v>1.0814334209012637</v>
      </c>
      <c r="J40" s="6">
        <v>9.0879556900957823</v>
      </c>
      <c r="K40" s="6">
        <v>9.0756211869999994</v>
      </c>
      <c r="L40" s="2">
        <f>ABS(Table2[[#This Row],[Nc Analytic]]-Table2[[#This Row],[Nc Simulation]])</f>
        <v>1.2334503095782878E-2</v>
      </c>
      <c r="M40" s="1">
        <f>100*IF(Table2[[#This Row],[Nc Analytic]]&gt;0, Table2[[#This Row],[Absolute Error]]/Table2[[#This Row],[Nc Analytic]],1)</f>
        <v>0.13590808652801561</v>
      </c>
    </row>
    <row r="41" spans="1:13" x14ac:dyDescent="0.35">
      <c r="A41" s="1">
        <v>4</v>
      </c>
      <c r="B41" s="4">
        <v>6.1561999999999999E-2</v>
      </c>
      <c r="C41" s="6">
        <v>6.0417962243338577E-2</v>
      </c>
      <c r="D41" s="2">
        <f>ABS(Table6[[#This Row],[Pb Analytic]]-Table6[[#This Row],[Pb Simulation]])</f>
        <v>1.1440377566614215E-3</v>
      </c>
      <c r="E41" s="1">
        <f>100*IF(Table6[[#This Row],[Pb Analytic]]&gt;0, Table6[[#This Row],[Absolute Error]]/Table6[[#This Row],[Pb Analytic]],1)</f>
        <v>1.8935391300582274</v>
      </c>
      <c r="F41" s="5">
        <v>0.69688600000000001</v>
      </c>
      <c r="G41" s="6">
        <v>0.68970510946685781</v>
      </c>
      <c r="H41" s="2">
        <f>ABS(Table7[[#This Row],[Pd Analytic]]-Table7[[#This Row],[Pd Simulation]])</f>
        <v>7.1808905331421924E-3</v>
      </c>
      <c r="I41" s="1">
        <f>100*IF(Table7[[#This Row],[Pd Analytic]]&gt;0, Table7[[#This Row],[Absolute Error]]/Table7[[#This Row],[Pd Analytic]],1)</f>
        <v>1.0411537386888465</v>
      </c>
      <c r="J41" s="6">
        <v>9.2811888729100946</v>
      </c>
      <c r="K41" s="6">
        <v>9.2759690270000004</v>
      </c>
      <c r="L41" s="2">
        <f>ABS(Table2[[#This Row],[Nc Analytic]]-Table2[[#This Row],[Nc Simulation]])</f>
        <v>5.2198459100942785E-3</v>
      </c>
      <c r="M41" s="1">
        <f>100*IF(Table2[[#This Row],[Nc Analytic]]&gt;0, Table2[[#This Row],[Absolute Error]]/Table2[[#This Row],[Nc Analytic]],1)</f>
        <v>5.627278287476626E-2</v>
      </c>
    </row>
    <row r="42" spans="1:13" x14ac:dyDescent="0.35">
      <c r="A42" s="1">
        <v>4.0999999999999996</v>
      </c>
      <c r="B42" s="4">
        <v>6.8384E-2</v>
      </c>
      <c r="C42" s="6">
        <v>6.7732101952380358E-2</v>
      </c>
      <c r="D42" s="2">
        <f>ABS(Table6[[#This Row],[Pb Analytic]]-Table6[[#This Row],[Pb Simulation]])</f>
        <v>6.5189804761964232E-4</v>
      </c>
      <c r="E42" s="1">
        <f>100*IF(Table6[[#This Row],[Pb Analytic]]&gt;0, Table6[[#This Row],[Absolute Error]]/Table6[[#This Row],[Pb Analytic]],1)</f>
        <v>0.96246540241430101</v>
      </c>
      <c r="F42" s="5">
        <v>0.69659400000000005</v>
      </c>
      <c r="G42" s="6">
        <v>0.68846072300605288</v>
      </c>
      <c r="H42" s="2">
        <f>ABS(Table7[[#This Row],[Pd Analytic]]-Table7[[#This Row],[Pd Simulation]])</f>
        <v>8.1332769939471694E-3</v>
      </c>
      <c r="I42" s="1">
        <f>100*IF(Table7[[#This Row],[Pd Analytic]]&gt;0, Table7[[#This Row],[Absolute Error]]/Table7[[#This Row],[Pd Analytic]],1)</f>
        <v>1.1813712419837874</v>
      </c>
      <c r="J42" s="6">
        <v>9.458248116835426</v>
      </c>
      <c r="K42" s="6">
        <v>9.467676311</v>
      </c>
      <c r="L42" s="2">
        <f>ABS(Table2[[#This Row],[Nc Analytic]]-Table2[[#This Row],[Nc Simulation]])</f>
        <v>9.4281941645739664E-3</v>
      </c>
      <c r="M42" s="1">
        <f>100*IF(Table2[[#This Row],[Nc Analytic]]&gt;0, Table2[[#This Row],[Absolute Error]]/Table2[[#This Row],[Nc Analytic]],1)</f>
        <v>9.9582979549267425E-2</v>
      </c>
    </row>
    <row r="43" spans="1:13" x14ac:dyDescent="0.35">
      <c r="A43" s="1">
        <v>4.2</v>
      </c>
      <c r="B43" s="4">
        <v>7.5220999999999996E-2</v>
      </c>
      <c r="C43" s="6">
        <v>7.5381610026186957E-2</v>
      </c>
      <c r="D43" s="2">
        <f>ABS(Table6[[#This Row],[Pb Analytic]]-Table6[[#This Row],[Pb Simulation]])</f>
        <v>1.6061002618696085E-4</v>
      </c>
      <c r="E43" s="1">
        <f>100*IF(Table6[[#This Row],[Pb Analytic]]&gt;0, Table6[[#This Row],[Absolute Error]]/Table6[[#This Row],[Pb Analytic]],1)</f>
        <v>0.21306261053745898</v>
      </c>
      <c r="F43" s="5">
        <v>0.69499100000000003</v>
      </c>
      <c r="G43" s="6">
        <v>0.68659701337209789</v>
      </c>
      <c r="H43" s="2">
        <f>ABS(Table7[[#This Row],[Pd Analytic]]-Table7[[#This Row],[Pd Simulation]])</f>
        <v>8.3939866279021391E-3</v>
      </c>
      <c r="I43" s="1">
        <f>100*IF(Table7[[#This Row],[Pd Analytic]]&gt;0, Table7[[#This Row],[Absolute Error]]/Table7[[#This Row],[Pd Analytic]],1)</f>
        <v>1.2225492486016771</v>
      </c>
      <c r="J43" s="6">
        <v>9.6208828835457982</v>
      </c>
      <c r="K43" s="6">
        <v>9.6508121500000001</v>
      </c>
      <c r="L43" s="2">
        <f>ABS(Table2[[#This Row],[Nc Analytic]]-Table2[[#This Row],[Nc Simulation]])</f>
        <v>2.9929266454201908E-2</v>
      </c>
      <c r="M43" s="1">
        <f>100*IF(Table2[[#This Row],[Nc Analytic]]&gt;0, Table2[[#This Row],[Absolute Error]]/Table2[[#This Row],[Nc Analytic]],1)</f>
        <v>0.31012173886528199</v>
      </c>
    </row>
    <row r="44" spans="1:13" x14ac:dyDescent="0.35">
      <c r="A44" s="1">
        <v>4.3</v>
      </c>
      <c r="B44" s="4">
        <v>8.4821999999999995E-2</v>
      </c>
      <c r="C44" s="6">
        <v>8.3332469455997149E-2</v>
      </c>
      <c r="D44" s="2">
        <f>ABS(Table6[[#This Row],[Pb Analytic]]-Table6[[#This Row],[Pb Simulation]])</f>
        <v>1.4895305440028456E-3</v>
      </c>
      <c r="E44" s="1">
        <f>100*IF(Table6[[#This Row],[Pb Analytic]]&gt;0, Table6[[#This Row],[Absolute Error]]/Table6[[#This Row],[Pb Analytic]],1)</f>
        <v>1.7874551825076741</v>
      </c>
      <c r="F44" s="5">
        <v>0.69217399999999996</v>
      </c>
      <c r="G44" s="6">
        <v>0.68416676029582257</v>
      </c>
      <c r="H44" s="2">
        <f>ABS(Table7[[#This Row],[Pd Analytic]]-Table7[[#This Row],[Pd Simulation]])</f>
        <v>8.0072397041773824E-3</v>
      </c>
      <c r="I44" s="1">
        <f>100*IF(Table7[[#This Row],[Pd Analytic]]&gt;0, Table7[[#This Row],[Absolute Error]]/Table7[[#This Row],[Pd Analytic]],1)</f>
        <v>1.1703637430025366</v>
      </c>
      <c r="J44" s="6">
        <v>9.832093548240648</v>
      </c>
      <c r="K44" s="6">
        <v>9.8255045200000009</v>
      </c>
      <c r="L44" s="2">
        <f>ABS(Table2[[#This Row],[Nc Analytic]]-Table2[[#This Row],[Nc Simulation]])</f>
        <v>6.5890282406471101E-3</v>
      </c>
      <c r="M44" s="1">
        <f>100*IF(Table2[[#This Row],[Nc Analytic]]&gt;0, Table2[[#This Row],[Absolute Error]]/Table2[[#This Row],[Nc Analytic]],1)</f>
        <v>6.7060457071034044E-2</v>
      </c>
    </row>
    <row r="45" spans="1:13" x14ac:dyDescent="0.35">
      <c r="A45" s="1">
        <v>4.4000000000000004</v>
      </c>
      <c r="B45" s="4">
        <v>9.2699000000000004E-2</v>
      </c>
      <c r="C45" s="6">
        <v>9.1550117849937163E-2</v>
      </c>
      <c r="D45" s="2">
        <f>ABS(Table6[[#This Row],[Pb Analytic]]-Table6[[#This Row],[Pb Simulation]])</f>
        <v>1.148882150062841E-3</v>
      </c>
      <c r="E45" s="1">
        <f>100*IF(Table6[[#This Row],[Pb Analytic]]&gt;0, Table6[[#This Row],[Absolute Error]]/Table6[[#This Row],[Pb Analytic]],1)</f>
        <v>1.2549215413856833</v>
      </c>
      <c r="F45" s="5">
        <v>0.68945699999999999</v>
      </c>
      <c r="G45" s="6">
        <v>0.68122179864018229</v>
      </c>
      <c r="H45" s="2">
        <f>ABS(Table7[[#This Row],[Pd Analytic]]-Table7[[#This Row],[Pd Simulation]])</f>
        <v>8.235201359817701E-3</v>
      </c>
      <c r="I45" s="1">
        <f>100*IF(Table7[[#This Row],[Pd Analytic]]&gt;0, Table7[[#This Row],[Absolute Error]]/Table7[[#This Row],[Pd Analytic]],1)</f>
        <v>1.2088869405319032</v>
      </c>
      <c r="J45" s="6">
        <v>9.994205740513495</v>
      </c>
      <c r="K45" s="6">
        <v>9.9919313089999999</v>
      </c>
      <c r="L45" s="2">
        <f>ABS(Table2[[#This Row],[Nc Analytic]]-Table2[[#This Row],[Nc Simulation]])</f>
        <v>2.2744315134950455E-3</v>
      </c>
      <c r="M45" s="1">
        <f>100*IF(Table2[[#This Row],[Nc Analytic]]&gt;0, Table2[[#This Row],[Absolute Error]]/Table2[[#This Row],[Nc Analytic]],1)</f>
        <v>2.2762681639398423E-2</v>
      </c>
    </row>
    <row r="46" spans="1:13" x14ac:dyDescent="0.35">
      <c r="A46" s="1">
        <v>4.5</v>
      </c>
      <c r="B46" s="4">
        <v>0.102937</v>
      </c>
      <c r="C46" s="6">
        <v>0.1000001316858268</v>
      </c>
      <c r="D46" s="2">
        <f>ABS(Table6[[#This Row],[Pb Analytic]]-Table6[[#This Row],[Pb Simulation]])</f>
        <v>2.9368683141731966E-3</v>
      </c>
      <c r="E46" s="1">
        <f>100*IF(Table6[[#This Row],[Pb Analytic]]&gt;0, Table6[[#This Row],[Absolute Error]]/Table6[[#This Row],[Pb Analytic]],1)</f>
        <v>2.936864446738968</v>
      </c>
      <c r="F46" s="5">
        <v>0.68453900000000001</v>
      </c>
      <c r="G46" s="6">
        <v>0.67781245616200714</v>
      </c>
      <c r="H46" s="2">
        <f>ABS(Table7[[#This Row],[Pd Analytic]]-Table7[[#This Row],[Pd Simulation]])</f>
        <v>6.726543837992871E-3</v>
      </c>
      <c r="I46" s="1">
        <f>100*IF(Table7[[#This Row],[Pd Analytic]]&gt;0, Table7[[#This Row],[Absolute Error]]/Table7[[#This Row],[Pd Analytic]],1)</f>
        <v>0.99239011865918381</v>
      </c>
      <c r="J46" s="6">
        <v>10.161574088789759</v>
      </c>
      <c r="K46" s="6">
        <v>10.15031151</v>
      </c>
      <c r="L46" s="2">
        <f>ABS(Table2[[#This Row],[Nc Analytic]]-Table2[[#This Row],[Nc Simulation]])</f>
        <v>1.1262578789759559E-2</v>
      </c>
      <c r="M46" s="1">
        <f>100*IF(Table2[[#This Row],[Nc Analytic]]&gt;0, Table2[[#This Row],[Absolute Error]]/Table2[[#This Row],[Nc Analytic]],1)</f>
        <v>0.11095796201588258</v>
      </c>
    </row>
    <row r="47" spans="1:13" x14ac:dyDescent="0.35">
      <c r="A47" s="1">
        <v>4.5999999999999996</v>
      </c>
      <c r="B47" s="4">
        <v>0.109043</v>
      </c>
      <c r="C47" s="6">
        <v>0.10864879628864529</v>
      </c>
      <c r="D47" s="2">
        <f>ABS(Table6[[#This Row],[Pb Analytic]]-Table6[[#This Row],[Pb Simulation]])</f>
        <v>3.94203711354707E-4</v>
      </c>
      <c r="E47" s="1">
        <f>100*IF(Table6[[#This Row],[Pb Analytic]]&gt;0, Table6[[#This Row],[Absolute Error]]/Table6[[#This Row],[Pb Analytic]],1)</f>
        <v>0.36282381841344391</v>
      </c>
      <c r="F47" s="5">
        <v>0.682562</v>
      </c>
      <c r="G47" s="6">
        <v>0.67398709814677105</v>
      </c>
      <c r="H47" s="2">
        <f>ABS(Table7[[#This Row],[Pd Analytic]]-Table7[[#This Row],[Pd Simulation]])</f>
        <v>8.5749018532289556E-3</v>
      </c>
      <c r="I47" s="1">
        <f>100*IF(Table7[[#This Row],[Pd Analytic]]&gt;0, Table7[[#This Row],[Absolute Error]]/Table7[[#This Row],[Pd Analytic]],1)</f>
        <v>1.2722649850133538</v>
      </c>
      <c r="J47" s="6">
        <v>10.288862451454561</v>
      </c>
      <c r="K47" s="6">
        <v>10.30089684</v>
      </c>
      <c r="L47" s="2">
        <f>ABS(Table2[[#This Row],[Nc Analytic]]-Table2[[#This Row],[Nc Simulation]])</f>
        <v>1.2034388545439256E-2</v>
      </c>
      <c r="M47" s="1">
        <f>100*IF(Table2[[#This Row],[Nc Analytic]]&gt;0, Table2[[#This Row],[Absolute Error]]/Table2[[#This Row],[Nc Analytic]],1)</f>
        <v>0.11682855126466112</v>
      </c>
    </row>
    <row r="48" spans="1:13" x14ac:dyDescent="0.35">
      <c r="A48" s="1">
        <v>4.7</v>
      </c>
      <c r="B48" s="4">
        <v>0.11755699999999999</v>
      </c>
      <c r="C48" s="6">
        <v>0.11746356301904071</v>
      </c>
      <c r="D48" s="2">
        <f>ABS(Table6[[#This Row],[Pb Analytic]]-Table6[[#This Row],[Pb Simulation]])</f>
        <v>9.3436980959288318E-5</v>
      </c>
      <c r="E48" s="1">
        <f>100*IF(Table6[[#This Row],[Pb Analytic]]&gt;0, Table6[[#This Row],[Absolute Error]]/Table6[[#This Row],[Pb Analytic]],1)</f>
        <v>7.9545502075517915E-2</v>
      </c>
      <c r="F48" s="5">
        <v>0.67867999999999995</v>
      </c>
      <c r="G48" s="6">
        <v>0.66979177697070558</v>
      </c>
      <c r="H48" s="2">
        <f>ABS(Table7[[#This Row],[Pd Analytic]]-Table7[[#This Row],[Pd Simulation]])</f>
        <v>8.8882230292943731E-3</v>
      </c>
      <c r="I48" s="1">
        <f>100*IF(Table7[[#This Row],[Pd Analytic]]&gt;0, Table7[[#This Row],[Absolute Error]]/Table7[[#This Row],[Pd Analytic]],1)</f>
        <v>1.3270128620410211</v>
      </c>
      <c r="J48" s="6">
        <v>10.41741667845781</v>
      </c>
      <c r="K48" s="6">
        <v>10.44396396</v>
      </c>
      <c r="L48" s="2">
        <f>ABS(Table2[[#This Row],[Nc Analytic]]-Table2[[#This Row],[Nc Simulation]])</f>
        <v>2.6547281542189438E-2</v>
      </c>
      <c r="M48" s="1">
        <f>100*IF(Table2[[#This Row],[Nc Analytic]]&gt;0, Table2[[#This Row],[Absolute Error]]/Table2[[#This Row],[Nc Analytic]],1)</f>
        <v>0.25418779348401199</v>
      </c>
    </row>
    <row r="49" spans="1:13" x14ac:dyDescent="0.35">
      <c r="A49" s="1">
        <v>4.8</v>
      </c>
      <c r="B49" s="4">
        <v>0.12750400000000001</v>
      </c>
      <c r="C49" s="6">
        <v>0.12641340026773629</v>
      </c>
      <c r="D49" s="2">
        <f>ABS(Table6[[#This Row],[Pb Analytic]]-Table6[[#This Row],[Pb Simulation]])</f>
        <v>1.0905997322637195E-3</v>
      </c>
      <c r="E49" s="1">
        <f>100*IF(Table6[[#This Row],[Pb Analytic]]&gt;0, Table6[[#This Row],[Absolute Error]]/Table6[[#This Row],[Pb Analytic]],1)</f>
        <v>0.86272478230463878</v>
      </c>
      <c r="F49" s="5">
        <v>0.67273099999999997</v>
      </c>
      <c r="G49" s="6">
        <v>0.66526997986732872</v>
      </c>
      <c r="H49" s="2">
        <f>ABS(Table7[[#This Row],[Pd Analytic]]-Table7[[#This Row],[Pd Simulation]])</f>
        <v>7.4610201326712478E-3</v>
      </c>
      <c r="I49" s="1">
        <f>100*IF(Table7[[#This Row],[Pd Analytic]]&gt;0, Table7[[#This Row],[Absolute Error]]/Table7[[#This Row],[Pd Analytic]],1)</f>
        <v>1.1215026017195544</v>
      </c>
      <c r="J49" s="6">
        <v>10.56686388421222</v>
      </c>
      <c r="K49" s="6">
        <v>10.57980749</v>
      </c>
      <c r="L49" s="2">
        <f>ABS(Table2[[#This Row],[Nc Analytic]]-Table2[[#This Row],[Nc Simulation]])</f>
        <v>1.2943605787780754E-2</v>
      </c>
      <c r="M49" s="1">
        <f>100*IF(Table2[[#This Row],[Nc Analytic]]&gt;0, Table2[[#This Row],[Absolute Error]]/Table2[[#This Row],[Nc Analytic]],1)</f>
        <v>0.12234254545760884</v>
      </c>
    </row>
    <row r="50" spans="1:13" x14ac:dyDescent="0.35">
      <c r="A50" s="1">
        <v>4.9000000000000004</v>
      </c>
      <c r="B50" s="4">
        <v>0.13623399999999999</v>
      </c>
      <c r="C50" s="6">
        <v>0.13546904820143951</v>
      </c>
      <c r="D50" s="2">
        <f>ABS(Table6[[#This Row],[Pb Analytic]]-Table6[[#This Row],[Pb Simulation]])</f>
        <v>7.6495179856048146E-4</v>
      </c>
      <c r="E50" s="1">
        <f>100*IF(Table6[[#This Row],[Pb Analytic]]&gt;0, Table6[[#This Row],[Absolute Error]]/Table6[[#This Row],[Pb Analytic]],1)</f>
        <v>0.56466905814752222</v>
      </c>
      <c r="F50" s="5">
        <v>0.66856800000000005</v>
      </c>
      <c r="G50" s="6">
        <v>0.66046246506326112</v>
      </c>
      <c r="H50" s="2">
        <f>ABS(Table7[[#This Row],[Pd Analytic]]-Table7[[#This Row],[Pd Simulation]])</f>
        <v>8.105534936738934E-3</v>
      </c>
      <c r="I50" s="1">
        <f>100*IF(Table7[[#This Row],[Pd Analytic]]&gt;0, Table7[[#This Row],[Absolute Error]]/Table7[[#This Row],[Pd Analytic]],1)</f>
        <v>1.2272514132900136</v>
      </c>
      <c r="J50" s="6">
        <v>10.69305970541838</v>
      </c>
      <c r="K50" s="6">
        <v>10.708733820000001</v>
      </c>
      <c r="L50" s="2">
        <f>ABS(Table2[[#This Row],[Nc Analytic]]-Table2[[#This Row],[Nc Simulation]])</f>
        <v>1.5674114581621268E-2</v>
      </c>
      <c r="M50" s="1">
        <f>100*IF(Table2[[#This Row],[Nc Analytic]]&gt;0, Table2[[#This Row],[Absolute Error]]/Table2[[#This Row],[Nc Analytic]],1)</f>
        <v>0.14636758037955663</v>
      </c>
    </row>
    <row r="51" spans="1:13" x14ac:dyDescent="0.35">
      <c r="A51" s="1">
        <v>5</v>
      </c>
      <c r="B51" s="4">
        <v>0.14604200000000001</v>
      </c>
      <c r="C51" s="6">
        <v>0.14460318907924011</v>
      </c>
      <c r="D51" s="2">
        <f>ABS(Table6[[#This Row],[Pb Analytic]]-Table6[[#This Row],[Pb Simulation]])</f>
        <v>1.4388109207598976E-3</v>
      </c>
      <c r="E51" s="1">
        <f>100*IF(Table6[[#This Row],[Pb Analytic]]&gt;0, Table6[[#This Row],[Absolute Error]]/Table6[[#This Row],[Pb Analytic]],1)</f>
        <v>0.99500635492309475</v>
      </c>
      <c r="F51" s="5">
        <v>0.66412199999999999</v>
      </c>
      <c r="G51" s="6">
        <v>0.65540717474019894</v>
      </c>
      <c r="H51" s="2">
        <f>ABS(Table7[[#This Row],[Pd Analytic]]-Table7[[#This Row],[Pd Simulation]])</f>
        <v>8.7148252598010512E-3</v>
      </c>
      <c r="I51" s="1">
        <f>100*IF(Table7[[#This Row],[Pd Analytic]]&gt;0, Table7[[#This Row],[Absolute Error]]/Table7[[#This Row],[Pd Analytic]],1)</f>
        <v>1.3296810892031472</v>
      </c>
      <c r="J51" s="6">
        <v>10.841289449536321</v>
      </c>
      <c r="K51" s="6">
        <v>10.8310558</v>
      </c>
      <c r="L51" s="2">
        <f>ABS(Table2[[#This Row],[Nc Analytic]]-Table2[[#This Row],[Nc Simulation]])</f>
        <v>1.023364953632111E-2</v>
      </c>
      <c r="M51" s="1">
        <f>100*IF(Table2[[#This Row],[Nc Analytic]]&gt;0, Table2[[#This Row],[Absolute Error]]/Table2[[#This Row],[Nc Analytic]],1)</f>
        <v>9.4484321060566506E-2</v>
      </c>
    </row>
    <row r="52" spans="1:13" x14ac:dyDescent="0.35">
      <c r="A52" s="1">
        <v>5.0999999999999996</v>
      </c>
      <c r="B52" s="4">
        <v>0.155698</v>
      </c>
      <c r="C52" s="6">
        <v>0.15379054566845629</v>
      </c>
      <c r="D52" s="2">
        <f>ABS(Table6[[#This Row],[Pb Analytic]]-Table6[[#This Row],[Pb Simulation]])</f>
        <v>1.907454331543712E-3</v>
      </c>
      <c r="E52" s="1">
        <f>100*IF(Table6[[#This Row],[Pb Analytic]]&gt;0, Table6[[#This Row],[Absolute Error]]/Table6[[#This Row],[Pb Analytic]],1)</f>
        <v>1.2402936235468125</v>
      </c>
      <c r="F52" s="5">
        <v>0.657829</v>
      </c>
      <c r="G52" s="6">
        <v>0.65013921267851582</v>
      </c>
      <c r="H52" s="2">
        <f>ABS(Table7[[#This Row],[Pd Analytic]]-Table7[[#This Row],[Pd Simulation]])</f>
        <v>7.6897873214841761E-3</v>
      </c>
      <c r="I52" s="1">
        <f>100*IF(Table7[[#This Row],[Pd Analytic]]&gt;0, Table7[[#This Row],[Absolute Error]]/Table7[[#This Row],[Pd Analytic]],1)</f>
        <v>1.1827908810180723</v>
      </c>
      <c r="J52" s="6">
        <v>10.95328053949823</v>
      </c>
      <c r="K52" s="6">
        <v>10.947088190000001</v>
      </c>
      <c r="L52" s="2">
        <f>ABS(Table2[[#This Row],[Nc Analytic]]-Table2[[#This Row],[Nc Simulation]])</f>
        <v>6.1923494982298877E-3</v>
      </c>
      <c r="M52" s="1">
        <f>100*IF(Table2[[#This Row],[Nc Analytic]]&gt;0, Table2[[#This Row],[Absolute Error]]/Table2[[#This Row],[Nc Analytic]],1)</f>
        <v>5.6566178976127229E-2</v>
      </c>
    </row>
    <row r="53" spans="1:13" x14ac:dyDescent="0.35">
      <c r="A53" s="1">
        <v>5.2</v>
      </c>
      <c r="B53" s="4">
        <v>0.163073</v>
      </c>
      <c r="C53" s="6">
        <v>0.16300792014066079</v>
      </c>
      <c r="D53" s="2">
        <f>ABS(Table6[[#This Row],[Pb Analytic]]-Table6[[#This Row],[Pb Simulation]])</f>
        <v>6.5079859339206569E-5</v>
      </c>
      <c r="E53" s="1">
        <f>100*IF(Table6[[#This Row],[Pb Analytic]]&gt;0, Table6[[#This Row],[Absolute Error]]/Table6[[#This Row],[Pb Analytic]],1)</f>
        <v>3.9924354155950623E-2</v>
      </c>
      <c r="F53" s="5">
        <v>0.65353300000000003</v>
      </c>
      <c r="G53" s="6">
        <v>0.64469087465151209</v>
      </c>
      <c r="H53" s="2">
        <f>ABS(Table7[[#This Row],[Pd Analytic]]-Table7[[#This Row],[Pd Simulation]])</f>
        <v>8.8421253484879392E-3</v>
      </c>
      <c r="I53" s="1">
        <f>100*IF(Table7[[#This Row],[Pd Analytic]]&gt;0, Table7[[#This Row],[Absolute Error]]/Table7[[#This Row],[Pd Analytic]],1)</f>
        <v>1.3715294718988467</v>
      </c>
      <c r="J53" s="6">
        <v>11.046170433357849</v>
      </c>
      <c r="K53" s="6">
        <v>11.057143910000001</v>
      </c>
      <c r="L53" s="2">
        <f>ABS(Table2[[#This Row],[Nc Analytic]]-Table2[[#This Row],[Nc Simulation]])</f>
        <v>1.0973476642151425E-2</v>
      </c>
      <c r="M53" s="1">
        <f>100*IF(Table2[[#This Row],[Nc Analytic]]&gt;0, Table2[[#This Row],[Absolute Error]]/Table2[[#This Row],[Nc Analytic]],1)</f>
        <v>9.9243319355074078E-2</v>
      </c>
    </row>
    <row r="54" spans="1:13" x14ac:dyDescent="0.35">
      <c r="A54" s="1">
        <v>5.3</v>
      </c>
      <c r="B54" s="4">
        <v>0.17457900000000001</v>
      </c>
      <c r="C54" s="6">
        <v>0.1722341850934006</v>
      </c>
      <c r="D54" s="2">
        <f>ABS(Table6[[#This Row],[Pb Analytic]]-Table6[[#This Row],[Pb Simulation]])</f>
        <v>2.3448149065994073E-3</v>
      </c>
      <c r="E54" s="1">
        <f>100*IF(Table6[[#This Row],[Pb Analytic]]&gt;0, Table6[[#This Row],[Absolute Error]]/Table6[[#This Row],[Pb Analytic]],1)</f>
        <v>1.3614108635447959</v>
      </c>
      <c r="F54" s="5">
        <v>0.64559900000000003</v>
      </c>
      <c r="G54" s="6">
        <v>0.63909172040763562</v>
      </c>
      <c r="H54" s="2">
        <f>ABS(Table7[[#This Row],[Pd Analytic]]-Table7[[#This Row],[Pd Simulation]])</f>
        <v>6.5072795923644122E-3</v>
      </c>
      <c r="I54" s="1">
        <f>100*IF(Table7[[#This Row],[Pd Analytic]]&gt;0, Table7[[#This Row],[Absolute Error]]/Table7[[#This Row],[Pd Analytic]],1)</f>
        <v>1.0182074629622546</v>
      </c>
      <c r="J54" s="6">
        <v>11.15883070992972</v>
      </c>
      <c r="K54" s="6">
        <v>11.16153106</v>
      </c>
      <c r="L54" s="2">
        <f>ABS(Table2[[#This Row],[Nc Analytic]]-Table2[[#This Row],[Nc Simulation]])</f>
        <v>2.7003500702793559E-3</v>
      </c>
      <c r="M54" s="1">
        <f>100*IF(Table2[[#This Row],[Nc Analytic]]&gt;0, Table2[[#This Row],[Absolute Error]]/Table2[[#This Row],[Nc Analytic]],1)</f>
        <v>2.4193366087173311E-2</v>
      </c>
    </row>
    <row r="55" spans="1:13" x14ac:dyDescent="0.35">
      <c r="A55" s="1">
        <v>5.4</v>
      </c>
      <c r="B55" s="4">
        <v>0.18374199999999999</v>
      </c>
      <c r="C55" s="6">
        <v>0.18145023724582091</v>
      </c>
      <c r="D55" s="2">
        <f>ABS(Table6[[#This Row],[Pb Analytic]]-Table6[[#This Row],[Pb Simulation]])</f>
        <v>2.291762754179083E-3</v>
      </c>
      <c r="E55" s="1">
        <f>100*IF(Table6[[#This Row],[Pb Analytic]]&gt;0, Table6[[#This Row],[Absolute Error]]/Table6[[#This Row],[Pb Analytic]],1)</f>
        <v>1.2630254933611922</v>
      </c>
      <c r="F55" s="5">
        <v>0.640648</v>
      </c>
      <c r="G55" s="6">
        <v>0.63336867718495282</v>
      </c>
      <c r="H55" s="2">
        <f>ABS(Table7[[#This Row],[Pd Analytic]]-Table7[[#This Row],[Pd Simulation]])</f>
        <v>7.2793228150471734E-3</v>
      </c>
      <c r="I55" s="1">
        <f>100*IF(Table7[[#This Row],[Pd Analytic]]&gt;0, Table7[[#This Row],[Absolute Error]]/Table7[[#This Row],[Pd Analytic]],1)</f>
        <v>1.1493026221947988</v>
      </c>
      <c r="J55" s="6">
        <v>11.254789213974369</v>
      </c>
      <c r="K55" s="6">
        <v>11.26055043</v>
      </c>
      <c r="L55" s="2">
        <f>ABS(Table2[[#This Row],[Nc Analytic]]-Table2[[#This Row],[Nc Simulation]])</f>
        <v>5.7612160256308442E-3</v>
      </c>
      <c r="M55" s="1">
        <f>100*IF(Table2[[#This Row],[Nc Analytic]]&gt;0, Table2[[#This Row],[Absolute Error]]/Table2[[#This Row],[Nc Analytic]],1)</f>
        <v>5.1162827798204212E-2</v>
      </c>
    </row>
    <row r="56" spans="1:13" x14ac:dyDescent="0.35">
      <c r="A56" s="1">
        <v>5.5</v>
      </c>
      <c r="B56" s="4">
        <v>0.191272</v>
      </c>
      <c r="C56" s="6">
        <v>0.1906389230728453</v>
      </c>
      <c r="D56" s="2">
        <f>ABS(Table6[[#This Row],[Pb Analytic]]-Table6[[#This Row],[Pb Simulation]])</f>
        <v>6.3307692715469654E-4</v>
      </c>
      <c r="E56" s="1">
        <f>100*IF(Table6[[#This Row],[Pb Analytic]]&gt;0, Table6[[#This Row],[Absolute Error]]/Table6[[#This Row],[Pb Analytic]],1)</f>
        <v>0.33208167406232703</v>
      </c>
      <c r="F56" s="5">
        <v>0.63538799999999995</v>
      </c>
      <c r="G56" s="6">
        <v>0.62754616597883794</v>
      </c>
      <c r="H56" s="2">
        <f>ABS(Table7[[#This Row],[Pd Analytic]]-Table7[[#This Row],[Pd Simulation]])</f>
        <v>7.8418340211620086E-3</v>
      </c>
      <c r="I56" s="1">
        <f>100*IF(Table7[[#This Row],[Pd Analytic]]&gt;0, Table7[[#This Row],[Absolute Error]]/Table7[[#This Row],[Pd Analytic]],1)</f>
        <v>1.249602729853416</v>
      </c>
      <c r="J56" s="6">
        <v>11.334760760677741</v>
      </c>
      <c r="K56" s="6">
        <v>11.35449375</v>
      </c>
      <c r="L56" s="2">
        <f>ABS(Table2[[#This Row],[Nc Analytic]]-Table2[[#This Row],[Nc Simulation]])</f>
        <v>1.9732989322259087E-2</v>
      </c>
      <c r="M56" s="1">
        <f>100*IF(Table2[[#This Row],[Nc Analytic]]&gt;0, Table2[[#This Row],[Absolute Error]]/Table2[[#This Row],[Nc Analytic]],1)</f>
        <v>0.17379012888407366</v>
      </c>
    </row>
    <row r="57" spans="1:13" x14ac:dyDescent="0.35">
      <c r="A57" s="1">
        <v>5.6</v>
      </c>
      <c r="B57" s="4">
        <v>0.20202999999999999</v>
      </c>
      <c r="C57" s="6">
        <v>0.19978494430258689</v>
      </c>
      <c r="D57" s="2">
        <f>ABS(Table6[[#This Row],[Pb Analytic]]-Table6[[#This Row],[Pb Simulation]])</f>
        <v>2.2450556974130953E-3</v>
      </c>
      <c r="E57" s="1">
        <f>100*IF(Table6[[#This Row],[Pb Analytic]]&gt;0, Table6[[#This Row],[Absolute Error]]/Table6[[#This Row],[Pb Analytic]],1)</f>
        <v>1.1237361780439354</v>
      </c>
      <c r="F57" s="5">
        <v>0.62831999999999999</v>
      </c>
      <c r="G57" s="6">
        <v>0.62164624310577077</v>
      </c>
      <c r="H57" s="2">
        <f>ABS(Table7[[#This Row],[Pd Analytic]]-Table7[[#This Row],[Pd Simulation]])</f>
        <v>6.6737568942292214E-3</v>
      </c>
      <c r="I57" s="1">
        <f>100*IF(Table7[[#This Row],[Pd Analytic]]&gt;0, Table7[[#This Row],[Absolute Error]]/Table7[[#This Row],[Pd Analytic]],1)</f>
        <v>1.0735618477941493</v>
      </c>
      <c r="J57" s="6">
        <v>11.439104045188721</v>
      </c>
      <c r="K57" s="6">
        <v>11.44364223</v>
      </c>
      <c r="L57" s="2">
        <f>ABS(Table2[[#This Row],[Nc Analytic]]-Table2[[#This Row],[Nc Simulation]])</f>
        <v>4.5381848112793222E-3</v>
      </c>
      <c r="M57" s="1">
        <f>100*IF(Table2[[#This Row],[Nc Analytic]]&gt;0, Table2[[#This Row],[Absolute Error]]/Table2[[#This Row],[Nc Analytic]],1)</f>
        <v>3.9656821841059273E-2</v>
      </c>
    </row>
    <row r="58" spans="1:13" x14ac:dyDescent="0.35">
      <c r="A58" s="1">
        <v>5.7</v>
      </c>
      <c r="B58" s="4">
        <v>0.21013200000000001</v>
      </c>
      <c r="C58" s="6">
        <v>0.20887474989528901</v>
      </c>
      <c r="D58" s="2">
        <f>ABS(Table6[[#This Row],[Pb Analytic]]-Table6[[#This Row],[Pb Simulation]])</f>
        <v>1.2572501047110052E-3</v>
      </c>
      <c r="E58" s="1">
        <f>100*IF(Table6[[#This Row],[Pb Analytic]]&gt;0, Table6[[#This Row],[Absolute Error]]/Table6[[#This Row],[Pb Analytic]],1)</f>
        <v>0.60191579180407262</v>
      </c>
      <c r="F58" s="5">
        <v>0.623475</v>
      </c>
      <c r="G58" s="6">
        <v>0.61568875088732322</v>
      </c>
      <c r="H58" s="2">
        <f>ABS(Table7[[#This Row],[Pd Analytic]]-Table7[[#This Row],[Pd Simulation]])</f>
        <v>7.7862491126767797E-3</v>
      </c>
      <c r="I58" s="1">
        <f>100*IF(Table7[[#This Row],[Pd Analytic]]&gt;0, Table7[[#This Row],[Absolute Error]]/Table7[[#This Row],[Pd Analytic]],1)</f>
        <v>1.2646404699542311</v>
      </c>
      <c r="J58" s="6">
        <v>11.511701395771469</v>
      </c>
      <c r="K58" s="6">
        <v>11.52826569</v>
      </c>
      <c r="L58" s="2">
        <f>ABS(Table2[[#This Row],[Nc Analytic]]-Table2[[#This Row],[Nc Simulation]])</f>
        <v>1.656429422853023E-2</v>
      </c>
      <c r="M58" s="1">
        <f>100*IF(Table2[[#This Row],[Nc Analytic]]&gt;0, Table2[[#This Row],[Absolute Error]]/Table2[[#This Row],[Nc Analytic]],1)</f>
        <v>0.14368418176637487</v>
      </c>
    </row>
    <row r="59" spans="1:13" x14ac:dyDescent="0.35">
      <c r="A59" s="1">
        <v>5.8</v>
      </c>
      <c r="B59" s="4">
        <v>0.22001399999999999</v>
      </c>
      <c r="C59" s="6">
        <v>0.21789641990701239</v>
      </c>
      <c r="D59" s="2">
        <f>ABS(Table6[[#This Row],[Pb Analytic]]-Table6[[#This Row],[Pb Simulation]])</f>
        <v>2.1175800929875976E-3</v>
      </c>
      <c r="E59" s="1">
        <f>100*IF(Table6[[#This Row],[Pb Analytic]]&gt;0, Table6[[#This Row],[Absolute Error]]/Table6[[#This Row],[Pb Analytic]],1)</f>
        <v>0.97182876794913753</v>
      </c>
      <c r="F59" s="5">
        <v>0.61628300000000003</v>
      </c>
      <c r="G59" s="6">
        <v>0.60969147246418287</v>
      </c>
      <c r="H59" s="2">
        <f>ABS(Table7[[#This Row],[Pd Analytic]]-Table7[[#This Row],[Pd Simulation]])</f>
        <v>6.5915275358171543E-3</v>
      </c>
      <c r="I59" s="1">
        <f>100*IF(Table7[[#This Row],[Pd Analytic]]&gt;0, Table7[[#This Row],[Absolute Error]]/Table7[[#This Row],[Pd Analytic]],1)</f>
        <v>1.081125099089258</v>
      </c>
      <c r="J59" s="6">
        <v>11.594931337972341</v>
      </c>
      <c r="K59" s="6">
        <v>11.60862185</v>
      </c>
      <c r="L59" s="2">
        <f>ABS(Table2[[#This Row],[Nc Analytic]]-Table2[[#This Row],[Nc Simulation]])</f>
        <v>1.3690512027659807E-2</v>
      </c>
      <c r="M59" s="1">
        <f>100*IF(Table2[[#This Row],[Nc Analytic]]&gt;0, Table2[[#This Row],[Absolute Error]]/Table2[[#This Row],[Nc Analytic]],1)</f>
        <v>0.11793399944076745</v>
      </c>
    </row>
    <row r="60" spans="1:13" x14ac:dyDescent="0.35">
      <c r="A60" s="1">
        <v>5.9</v>
      </c>
      <c r="B60" s="4">
        <v>0.22839000000000001</v>
      </c>
      <c r="C60" s="6">
        <v>0.22683954555024391</v>
      </c>
      <c r="D60" s="2">
        <f>ABS(Table6[[#This Row],[Pb Analytic]]-Table6[[#This Row],[Pb Simulation]])</f>
        <v>1.5504544497561001E-3</v>
      </c>
      <c r="E60" s="1">
        <f>100*IF(Table6[[#This Row],[Pb Analytic]]&gt;0, Table6[[#This Row],[Absolute Error]]/Table6[[#This Row],[Pb Analytic]],1)</f>
        <v>0.68350271377733895</v>
      </c>
      <c r="F60" s="5">
        <v>0.61001899999999998</v>
      </c>
      <c r="G60" s="6">
        <v>0.60367028680983748</v>
      </c>
      <c r="H60" s="2">
        <f>ABS(Table7[[#This Row],[Pd Analytic]]-Table7[[#This Row],[Pd Simulation]])</f>
        <v>6.3487131901625027E-3</v>
      </c>
      <c r="I60" s="1">
        <f>100*IF(Table7[[#This Row],[Pd Analytic]]&gt;0, Table7[[#This Row],[Absolute Error]]/Table7[[#This Row],[Pd Analytic]],1)</f>
        <v>1.0516855523423194</v>
      </c>
      <c r="J60" s="6">
        <v>11.662639634505441</v>
      </c>
      <c r="K60" s="6">
        <v>11.68495607</v>
      </c>
      <c r="L60" s="2">
        <f>ABS(Table2[[#This Row],[Nc Analytic]]-Table2[[#This Row],[Nc Simulation]])</f>
        <v>2.2316435494559528E-2</v>
      </c>
      <c r="M60" s="1">
        <f>100*IF(Table2[[#This Row],[Nc Analytic]]&gt;0, Table2[[#This Row],[Absolute Error]]/Table2[[#This Row],[Nc Analytic]],1)</f>
        <v>0.19098433370969042</v>
      </c>
    </row>
    <row r="61" spans="1:13" x14ac:dyDescent="0.35">
      <c r="A61" s="1">
        <v>6</v>
      </c>
      <c r="B61" s="4">
        <v>0.23822699999999999</v>
      </c>
      <c r="C61" s="6">
        <v>0.23569510881105599</v>
      </c>
      <c r="D61" s="2">
        <f>ABS(Table6[[#This Row],[Pb Analytic]]-Table6[[#This Row],[Pb Simulation]])</f>
        <v>2.5318911889440077E-3</v>
      </c>
      <c r="E61" s="1">
        <f>100*IF(Table6[[#This Row],[Pb Analytic]]&gt;0, Table6[[#This Row],[Absolute Error]]/Table6[[#This Row],[Pb Analytic]],1)</f>
        <v>1.074223051006836</v>
      </c>
      <c r="F61" s="5">
        <v>0.60339900000000002</v>
      </c>
      <c r="G61" s="6">
        <v>0.59763932093444461</v>
      </c>
      <c r="H61" s="2">
        <f>ABS(Table7[[#This Row],[Pd Analytic]]-Table7[[#This Row],[Pd Simulation]])</f>
        <v>5.759679065555412E-3</v>
      </c>
      <c r="I61" s="1">
        <f>100*IF(Table7[[#This Row],[Pd Analytic]]&gt;0, Table7[[#This Row],[Absolute Error]]/Table7[[#This Row],[Pd Analytic]],1)</f>
        <v>0.96373830566399332</v>
      </c>
      <c r="J61" s="6">
        <v>11.743843399219539</v>
      </c>
      <c r="K61" s="6">
        <v>11.7575012</v>
      </c>
      <c r="L61" s="2">
        <f>ABS(Table2[[#This Row],[Nc Analytic]]-Table2[[#This Row],[Nc Simulation]])</f>
        <v>1.365780078046086E-2</v>
      </c>
      <c r="M61" s="1">
        <f>100*IF(Table2[[#This Row],[Nc Analytic]]&gt;0, Table2[[#This Row],[Absolute Error]]/Table2[[#This Row],[Nc Analytic]],1)</f>
        <v>0.11616244428247101</v>
      </c>
    </row>
    <row r="62" spans="1:13" x14ac:dyDescent="0.35">
      <c r="A62" s="1">
        <v>6.1</v>
      </c>
      <c r="B62" s="4">
        <v>0.24648700000000001</v>
      </c>
      <c r="C62" s="6">
        <v>0.24445536417016009</v>
      </c>
      <c r="D62" s="2">
        <f>ABS(Table6[[#This Row],[Pb Analytic]]-Table6[[#This Row],[Pb Simulation]])</f>
        <v>2.0316358298399229E-3</v>
      </c>
      <c r="E62" s="1">
        <f>100*IF(Table6[[#This Row],[Pb Analytic]]&gt;0, Table6[[#This Row],[Absolute Error]]/Table6[[#This Row],[Pb Analytic]],1)</f>
        <v>0.83108662259738564</v>
      </c>
      <c r="F62" s="5">
        <v>0.59846200000000005</v>
      </c>
      <c r="G62" s="6">
        <v>0.59161109705070913</v>
      </c>
      <c r="H62" s="2">
        <f>ABS(Table7[[#This Row],[Pd Analytic]]-Table7[[#This Row],[Pd Simulation]])</f>
        <v>6.8509029492909157E-3</v>
      </c>
      <c r="I62" s="1">
        <f>100*IF(Table7[[#This Row],[Pd Analytic]]&gt;0, Table7[[#This Row],[Absolute Error]]/Table7[[#This Row],[Pd Analytic]],1)</f>
        <v>1.1580078506714859</v>
      </c>
      <c r="J62" s="6">
        <v>11.80767709078812</v>
      </c>
      <c r="K62" s="6">
        <v>11.82647766</v>
      </c>
      <c r="L62" s="2">
        <f>ABS(Table2[[#This Row],[Nc Analytic]]-Table2[[#This Row],[Nc Simulation]])</f>
        <v>1.8800569211880003E-2</v>
      </c>
      <c r="M62" s="1">
        <f>100*IF(Table2[[#This Row],[Nc Analytic]]&gt;0, Table2[[#This Row],[Absolute Error]]/Table2[[#This Row],[Nc Analytic]],1)</f>
        <v>0.15897014945936155</v>
      </c>
    </row>
    <row r="63" spans="1:13" x14ac:dyDescent="0.35">
      <c r="A63" s="1">
        <v>6.2</v>
      </c>
      <c r="B63" s="4">
        <v>0.25561099999999998</v>
      </c>
      <c r="C63" s="6">
        <v>0.25311372429664891</v>
      </c>
      <c r="D63" s="2">
        <f>ABS(Table6[[#This Row],[Pb Analytic]]-Table6[[#This Row],[Pb Simulation]])</f>
        <v>2.4972757033510651E-3</v>
      </c>
      <c r="E63" s="1">
        <f>100*IF(Table6[[#This Row],[Pb Analytic]]&gt;0, Table6[[#This Row],[Absolute Error]]/Table6[[#This Row],[Pb Analytic]],1)</f>
        <v>0.98662200569743175</v>
      </c>
      <c r="F63" s="5">
        <v>0.59227200000000002</v>
      </c>
      <c r="G63" s="6">
        <v>0.58559667312251906</v>
      </c>
      <c r="H63" s="2">
        <f>ABS(Table7[[#This Row],[Pd Analytic]]-Table7[[#This Row],[Pd Simulation]])</f>
        <v>6.6753268774809582E-3</v>
      </c>
      <c r="I63" s="1">
        <f>100*IF(Table7[[#This Row],[Pd Analytic]]&gt;0, Table7[[#This Row],[Absolute Error]]/Table7[[#This Row],[Pd Analytic]],1)</f>
        <v>1.1399188526612991</v>
      </c>
      <c r="J63" s="6">
        <v>11.87417256836533</v>
      </c>
      <c r="K63" s="6">
        <v>11.89209366</v>
      </c>
      <c r="L63" s="2">
        <f>ABS(Table2[[#This Row],[Nc Analytic]]-Table2[[#This Row],[Nc Simulation]])</f>
        <v>1.7921091634670816E-2</v>
      </c>
      <c r="M63" s="1">
        <f>100*IF(Table2[[#This Row],[Nc Analytic]]&gt;0, Table2[[#This Row],[Absolute Error]]/Table2[[#This Row],[Nc Analytic]],1)</f>
        <v>0.15069753188162172</v>
      </c>
    </row>
    <row r="64" spans="1:13" x14ac:dyDescent="0.35">
      <c r="A64" s="1">
        <v>6.3</v>
      </c>
      <c r="B64" s="4">
        <v>0.26413900000000001</v>
      </c>
      <c r="C64" s="6">
        <v>0.26166465102700048</v>
      </c>
      <c r="D64" s="2">
        <f>ABS(Table6[[#This Row],[Pb Analytic]]-Table6[[#This Row],[Pb Simulation]])</f>
        <v>2.4743489729995294E-3</v>
      </c>
      <c r="E64" s="1">
        <f>100*IF(Table6[[#This Row],[Pb Analytic]]&gt;0, Table6[[#This Row],[Absolute Error]]/Table6[[#This Row],[Pb Analytic]],1)</f>
        <v>0.94561835665919125</v>
      </c>
      <c r="F64" s="5">
        <v>0.58600600000000003</v>
      </c>
      <c r="G64" s="6">
        <v>0.57960577574546623</v>
      </c>
      <c r="H64" s="2">
        <f>ABS(Table7[[#This Row],[Pd Analytic]]-Table7[[#This Row],[Pd Simulation]])</f>
        <v>6.4002242545337928E-3</v>
      </c>
      <c r="I64" s="1">
        <f>100*IF(Table7[[#This Row],[Pd Analytic]]&gt;0, Table7[[#This Row],[Absolute Error]]/Table7[[#This Row],[Pd Analytic]],1)</f>
        <v>1.1042374873338823</v>
      </c>
      <c r="J64" s="6">
        <v>11.93781027778507</v>
      </c>
      <c r="K64" s="6">
        <v>11.954545469999999</v>
      </c>
      <c r="L64" s="2">
        <f>ABS(Table2[[#This Row],[Nc Analytic]]-Table2[[#This Row],[Nc Simulation]])</f>
        <v>1.6735192214929029E-2</v>
      </c>
      <c r="M64" s="1">
        <f>100*IF(Table2[[#This Row],[Nc Analytic]]&gt;0, Table2[[#This Row],[Absolute Error]]/Table2[[#This Row],[Nc Analytic]],1)</f>
        <v>0.13999020085645322</v>
      </c>
    </row>
    <row r="65" spans="1:13" x14ac:dyDescent="0.35">
      <c r="A65" s="1">
        <v>6.4</v>
      </c>
      <c r="B65" s="4">
        <v>0.27224999999999999</v>
      </c>
      <c r="C65" s="6">
        <v>0.27010355249414569</v>
      </c>
      <c r="D65" s="2">
        <f>ABS(Table6[[#This Row],[Pb Analytic]]-Table6[[#This Row],[Pb Simulation]])</f>
        <v>2.1464475058542987E-3</v>
      </c>
      <c r="E65" s="1">
        <f>100*IF(Table6[[#This Row],[Pb Analytic]]&gt;0, Table6[[#This Row],[Absolute Error]]/Table6[[#This Row],[Pb Analytic]],1)</f>
        <v>0.79467577750604412</v>
      </c>
      <c r="F65" s="5">
        <v>0.58051699999999995</v>
      </c>
      <c r="G65" s="6">
        <v>0.57364692473033985</v>
      </c>
      <c r="H65" s="2">
        <f>ABS(Table7[[#This Row],[Pd Analytic]]-Table7[[#This Row],[Pd Simulation]])</f>
        <v>6.8700752696601031E-3</v>
      </c>
      <c r="I65" s="1">
        <f>100*IF(Table7[[#This Row],[Pd Analytic]]&gt;0, Table7[[#This Row],[Absolute Error]]/Table7[[#This Row],[Pd Analytic]],1)</f>
        <v>1.197613893404831</v>
      </c>
      <c r="J65" s="6">
        <v>12.00264841827792</v>
      </c>
      <c r="K65" s="6">
        <v>12.014017900000001</v>
      </c>
      <c r="L65" s="2">
        <f>ABS(Table2[[#This Row],[Nc Analytic]]-Table2[[#This Row],[Nc Simulation]])</f>
        <v>1.1369481722081076E-2</v>
      </c>
      <c r="M65" s="1">
        <f>100*IF(Table2[[#This Row],[Nc Analytic]]&gt;0, Table2[[#This Row],[Absolute Error]]/Table2[[#This Row],[Nc Analytic]],1)</f>
        <v>9.4635132199037894E-2</v>
      </c>
    </row>
    <row r="66" spans="1:13" x14ac:dyDescent="0.35">
      <c r="A66" s="1">
        <v>6.5</v>
      </c>
      <c r="B66" s="4">
        <v>0.280831</v>
      </c>
      <c r="C66" s="6">
        <v>0.27842668691740702</v>
      </c>
      <c r="D66" s="2">
        <f>ABS(Table6[[#This Row],[Pb Analytic]]-Table6[[#This Row],[Pb Simulation]])</f>
        <v>2.4043130825929793E-3</v>
      </c>
      <c r="E66" s="1">
        <f>100*IF(Table6[[#This Row],[Pb Analytic]]&gt;0, Table6[[#This Row],[Absolute Error]]/Table6[[#This Row],[Pb Analytic]],1)</f>
        <v>0.86353542801958449</v>
      </c>
      <c r="F66" s="5">
        <v>0.57421599999999995</v>
      </c>
      <c r="G66" s="6">
        <v>0.56772754909093059</v>
      </c>
      <c r="H66" s="2">
        <f>ABS(Table7[[#This Row],[Pd Analytic]]-Table7[[#This Row],[Pd Simulation]])</f>
        <v>6.4884509090693543E-3</v>
      </c>
      <c r="I66" s="1">
        <f>100*IF(Table7[[#This Row],[Pd Analytic]]&gt;0, Table7[[#This Row],[Absolute Error]]/Table7[[#This Row],[Pd Analytic]],1)</f>
        <v>1.1428811089859805</v>
      </c>
      <c r="J66" s="6">
        <v>12.051276468632</v>
      </c>
      <c r="K66" s="6">
        <v>12.07068467</v>
      </c>
      <c r="L66" s="2">
        <f>ABS(Table2[[#This Row],[Nc Analytic]]-Table2[[#This Row],[Nc Simulation]])</f>
        <v>1.9408201367999922E-2</v>
      </c>
      <c r="M66" s="1">
        <f>100*IF(Table2[[#This Row],[Nc Analytic]]&gt;0, Table2[[#This Row],[Absolute Error]]/Table2[[#This Row],[Nc Analytic]],1)</f>
        <v>0.16078790804830062</v>
      </c>
    </row>
    <row r="67" spans="1:13" x14ac:dyDescent="0.35">
      <c r="A67" s="1">
        <v>6.6</v>
      </c>
      <c r="B67" s="4">
        <v>0.29012100000000002</v>
      </c>
      <c r="C67" s="6">
        <v>0.28663107328962029</v>
      </c>
      <c r="D67" s="2">
        <f>ABS(Table6[[#This Row],[Pb Analytic]]-Table6[[#This Row],[Pb Simulation]])</f>
        <v>3.4899267103797316E-3</v>
      </c>
      <c r="E67" s="1">
        <f>100*IF(Table6[[#This Row],[Pb Analytic]]&gt;0, Table6[[#This Row],[Absolute Error]]/Table6[[#This Row],[Pb Analytic]],1)</f>
        <v>1.2175674710792466</v>
      </c>
      <c r="F67" s="5">
        <v>0.566994</v>
      </c>
      <c r="G67" s="6">
        <v>0.56185409439036715</v>
      </c>
      <c r="H67" s="2">
        <f>ABS(Table7[[#This Row],[Pd Analytic]]-Table7[[#This Row],[Pd Simulation]])</f>
        <v>5.1399056096328444E-3</v>
      </c>
      <c r="I67" s="1">
        <f>100*IF(Table7[[#This Row],[Pd Analytic]]&gt;0, Table7[[#This Row],[Absolute Error]]/Table7[[#This Row],[Pd Analytic]],1)</f>
        <v>0.91481145388997032</v>
      </c>
      <c r="J67" s="6">
        <v>12.111733359215171</v>
      </c>
      <c r="K67" s="6">
        <v>12.12470896</v>
      </c>
      <c r="L67" s="2">
        <f>ABS(Table2[[#This Row],[Nc Analytic]]-Table2[[#This Row],[Nc Simulation]])</f>
        <v>1.2975600784828956E-2</v>
      </c>
      <c r="M67" s="1">
        <f>100*IF(Table2[[#This Row],[Nc Analytic]]&gt;0, Table2[[#This Row],[Absolute Error]]/Table2[[#This Row],[Nc Analytic]],1)</f>
        <v>0.10701783298581508</v>
      </c>
    </row>
    <row r="68" spans="1:13" x14ac:dyDescent="0.35">
      <c r="A68" s="1">
        <v>6.7</v>
      </c>
      <c r="B68" s="4">
        <v>0.29730499999999999</v>
      </c>
      <c r="C68" s="6">
        <v>0.29471440898938023</v>
      </c>
      <c r="D68" s="2">
        <f>ABS(Table6[[#This Row],[Pb Analytic]]-Table6[[#This Row],[Pb Simulation]])</f>
        <v>2.5905910106197583E-3</v>
      </c>
      <c r="E68" s="1">
        <f>100*IF(Table6[[#This Row],[Pb Analytic]]&gt;0, Table6[[#This Row],[Absolute Error]]/Table6[[#This Row],[Pb Analytic]],1)</f>
        <v>0.87901742554878193</v>
      </c>
      <c r="F68" s="5">
        <v>0.56169999999999998</v>
      </c>
      <c r="G68" s="6">
        <v>0.55603212158896409</v>
      </c>
      <c r="H68" s="2">
        <f>ABS(Table7[[#This Row],[Pd Analytic]]-Table7[[#This Row],[Pd Simulation]])</f>
        <v>5.6678784110358871E-3</v>
      </c>
      <c r="I68" s="1">
        <f>100*IF(Table7[[#This Row],[Pd Analytic]]&gt;0, Table7[[#This Row],[Absolute Error]]/Table7[[#This Row],[Pd Analytic]],1)</f>
        <v>1.0193437017341518</v>
      </c>
      <c r="J68" s="6">
        <v>12.161598449900691</v>
      </c>
      <c r="K68" s="6">
        <v>12.17624389</v>
      </c>
      <c r="L68" s="2">
        <f>ABS(Table2[[#This Row],[Nc Analytic]]-Table2[[#This Row],[Nc Simulation]])</f>
        <v>1.4645440099309681E-2</v>
      </c>
      <c r="M68" s="1">
        <f>100*IF(Table2[[#This Row],[Nc Analytic]]&gt;0, Table2[[#This Row],[Absolute Error]]/Table2[[#This Row],[Nc Analytic]],1)</f>
        <v>0.12027880052022909</v>
      </c>
    </row>
    <row r="69" spans="1:13" x14ac:dyDescent="0.35">
      <c r="A69" s="1">
        <v>6.8</v>
      </c>
      <c r="B69" s="4">
        <v>0.30649599999999999</v>
      </c>
      <c r="C69" s="6">
        <v>0.30267499419220711</v>
      </c>
      <c r="D69" s="2">
        <f>ABS(Table6[[#This Row],[Pb Analytic]]-Table6[[#This Row],[Pb Simulation]])</f>
        <v>3.8210058077928766E-3</v>
      </c>
      <c r="E69" s="1">
        <f>100*IF(Table6[[#This Row],[Pb Analytic]]&gt;0, Table6[[#This Row],[Absolute Error]]/Table6[[#This Row],[Pb Analytic]],1)</f>
        <v>1.2624121189761817</v>
      </c>
      <c r="F69" s="5">
        <v>0.55489500000000003</v>
      </c>
      <c r="G69" s="6">
        <v>0.55026639767301733</v>
      </c>
      <c r="H69" s="2">
        <f>ABS(Table7[[#This Row],[Pd Analytic]]-Table7[[#This Row],[Pd Simulation]])</f>
        <v>4.6286023269827004E-3</v>
      </c>
      <c r="I69" s="1">
        <f>100*IF(Table7[[#This Row],[Pd Analytic]]&gt;0, Table7[[#This Row],[Absolute Error]]/Table7[[#This Row],[Pd Analytic]],1)</f>
        <v>0.8411566373226258</v>
      </c>
      <c r="J69" s="6">
        <v>12.21414268971429</v>
      </c>
      <c r="K69" s="6">
        <v>12.225433049999999</v>
      </c>
      <c r="L69" s="2">
        <f>ABS(Table2[[#This Row],[Nc Analytic]]-Table2[[#This Row],[Nc Simulation]])</f>
        <v>1.1290360285709511E-2</v>
      </c>
      <c r="M69" s="1">
        <f>100*IF(Table2[[#This Row],[Nc Analytic]]&gt;0, Table2[[#This Row],[Absolute Error]]/Table2[[#This Row],[Nc Analytic]],1)</f>
        <v>9.2351413970644683E-2</v>
      </c>
    </row>
    <row r="70" spans="1:13" x14ac:dyDescent="0.35">
      <c r="A70" s="1">
        <v>6.9</v>
      </c>
      <c r="B70" s="4">
        <v>0.31256299999999998</v>
      </c>
      <c r="C70" s="6">
        <v>0.31051166284402332</v>
      </c>
      <c r="D70" s="2">
        <f>ABS(Table6[[#This Row],[Pb Analytic]]-Table6[[#This Row],[Pb Simulation]])</f>
        <v>2.0513371559766624E-3</v>
      </c>
      <c r="E70" s="1">
        <f>100*IF(Table6[[#This Row],[Pb Analytic]]&gt;0, Table6[[#This Row],[Absolute Error]]/Table6[[#This Row],[Pb Analytic]],1)</f>
        <v>0.6606312745834263</v>
      </c>
      <c r="F70" s="5">
        <v>0.55029600000000001</v>
      </c>
      <c r="G70" s="6">
        <v>0.54456097843849227</v>
      </c>
      <c r="H70" s="2">
        <f>ABS(Table7[[#This Row],[Pd Analytic]]-Table7[[#This Row],[Pd Simulation]])</f>
        <v>5.735021561507736E-3</v>
      </c>
      <c r="I70" s="1">
        <f>100*IF(Table7[[#This Row],[Pd Analytic]]&gt;0, Table7[[#This Row],[Absolute Error]]/Table7[[#This Row],[Pd Analytic]],1)</f>
        <v>1.0531458897317048</v>
      </c>
      <c r="J70" s="6">
        <v>12.250997997928961</v>
      </c>
      <c r="K70" s="6">
        <v>12.272411030000001</v>
      </c>
      <c r="L70" s="2">
        <f>ABS(Table2[[#This Row],[Nc Analytic]]-Table2[[#This Row],[Nc Simulation]])</f>
        <v>2.141303207103995E-2</v>
      </c>
      <c r="M70" s="1">
        <f>100*IF(Table2[[#This Row],[Nc Analytic]]&gt;0, Table2[[#This Row],[Absolute Error]]/Table2[[#This Row],[Nc Analytic]],1)</f>
        <v>0.17448105363074651</v>
      </c>
    </row>
    <row r="71" spans="1:13" x14ac:dyDescent="0.35">
      <c r="A71" s="1">
        <v>7</v>
      </c>
      <c r="B71" s="4">
        <v>0.319135</v>
      </c>
      <c r="C71" s="6">
        <v>0.31822371988472248</v>
      </c>
      <c r="D71" s="2">
        <f>ABS(Table6[[#This Row],[Pb Analytic]]-Table6[[#This Row],[Pb Simulation]])</f>
        <v>9.1128011527752406E-4</v>
      </c>
      <c r="E71" s="1">
        <f>100*IF(Table6[[#This Row],[Pb Analytic]]&gt;0, Table6[[#This Row],[Absolute Error]]/Table6[[#This Row],[Pb Analytic]],1)</f>
        <v>0.2863646102834943</v>
      </c>
      <c r="F71" s="5">
        <v>0.54544599999999999</v>
      </c>
      <c r="G71" s="6">
        <v>0.53891928386488919</v>
      </c>
      <c r="H71" s="2">
        <f>ABS(Table7[[#This Row],[Pd Analytic]]-Table7[[#This Row],[Pd Simulation]])</f>
        <v>6.5267161351107994E-3</v>
      </c>
      <c r="I71" s="1">
        <f>100*IF(Table7[[#This Row],[Pd Analytic]]&gt;0, Table7[[#This Row],[Absolute Error]]/Table7[[#This Row],[Pd Analytic]],1)</f>
        <v>1.2110748920142729</v>
      </c>
      <c r="J71" s="6">
        <v>12.285102435944401</v>
      </c>
      <c r="K71" s="6">
        <v>12.31730393</v>
      </c>
      <c r="L71" s="2">
        <f>ABS(Table2[[#This Row],[Nc Analytic]]-Table2[[#This Row],[Nc Simulation]])</f>
        <v>3.2201494055598801E-2</v>
      </c>
      <c r="M71" s="1">
        <f>100*IF(Table2[[#This Row],[Nc Analytic]]&gt;0, Table2[[#This Row],[Absolute Error]]/Table2[[#This Row],[Nc Analytic]],1)</f>
        <v>0.26143297460712084</v>
      </c>
    </row>
    <row r="72" spans="1:13" x14ac:dyDescent="0.35">
      <c r="A72" s="1">
        <v>7.1</v>
      </c>
      <c r="B72" s="4">
        <v>0.32894600000000002</v>
      </c>
      <c r="C72" s="6">
        <v>0.32581088436130962</v>
      </c>
      <c r="D72" s="2">
        <f>ABS(Table6[[#This Row],[Pb Analytic]]-Table6[[#This Row],[Pb Simulation]])</f>
        <v>3.1351156386904E-3</v>
      </c>
      <c r="E72" s="1">
        <f>100*IF(Table6[[#This Row],[Pb Analytic]]&gt;0, Table6[[#This Row],[Absolute Error]]/Table6[[#This Row],[Pb Analytic]],1)</f>
        <v>0.96225012397489396</v>
      </c>
      <c r="F72" s="5">
        <v>0.53814399999999996</v>
      </c>
      <c r="G72" s="6">
        <v>0.53334416655012018</v>
      </c>
      <c r="H72" s="2">
        <f>ABS(Table7[[#This Row],[Pd Analytic]]-Table7[[#This Row],[Pd Simulation]])</f>
        <v>4.7998334498797757E-3</v>
      </c>
      <c r="I72" s="1">
        <f>100*IF(Table7[[#This Row],[Pd Analytic]]&gt;0, Table7[[#This Row],[Absolute Error]]/Table7[[#This Row],[Pd Analytic]],1)</f>
        <v>0.89995049180475462</v>
      </c>
      <c r="J72" s="6">
        <v>12.345498347889899</v>
      </c>
      <c r="K72" s="6">
        <v>12.360229889999999</v>
      </c>
      <c r="L72" s="2">
        <f>ABS(Table2[[#This Row],[Nc Analytic]]-Table2[[#This Row],[Nc Simulation]])</f>
        <v>1.4731542110100193E-2</v>
      </c>
      <c r="M72" s="1">
        <f>100*IF(Table2[[#This Row],[Nc Analytic]]&gt;0, Table2[[#This Row],[Absolute Error]]/Table2[[#This Row],[Nc Analytic]],1)</f>
        <v>0.11918501711702544</v>
      </c>
    </row>
    <row r="73" spans="1:13" x14ac:dyDescent="0.35">
      <c r="A73" s="1">
        <v>7.2</v>
      </c>
      <c r="B73" s="4">
        <v>0.33751799999999998</v>
      </c>
      <c r="C73" s="6">
        <v>0.33327323804281589</v>
      </c>
      <c r="D73" s="2">
        <f>ABS(Table6[[#This Row],[Pb Analytic]]-Table6[[#This Row],[Pb Simulation]])</f>
        <v>4.2447619571840955E-3</v>
      </c>
      <c r="E73" s="1">
        <f>100*IF(Table6[[#This Row],[Pb Analytic]]&gt;0, Table6[[#This Row],[Absolute Error]]/Table6[[#This Row],[Pb Analytic]],1)</f>
        <v>1.2736582097356306</v>
      </c>
      <c r="F73" s="5">
        <v>0.532833</v>
      </c>
      <c r="G73" s="6">
        <v>0.52783797369309438</v>
      </c>
      <c r="H73" s="2">
        <f>ABS(Table7[[#This Row],[Pd Analytic]]-Table7[[#This Row],[Pd Simulation]])</f>
        <v>4.9950263069056255E-3</v>
      </c>
      <c r="I73" s="1">
        <f>100*IF(Table7[[#This Row],[Pd Analytic]]&gt;0, Table7[[#This Row],[Absolute Error]]/Table7[[#This Row],[Pd Analytic]],1)</f>
        <v>0.9463181043904827</v>
      </c>
      <c r="J73" s="6">
        <v>12.38724061067618</v>
      </c>
      <c r="K73" s="6">
        <v>12.401299509999999</v>
      </c>
      <c r="L73" s="2">
        <f>ABS(Table2[[#This Row],[Nc Analytic]]-Table2[[#This Row],[Nc Simulation]])</f>
        <v>1.4058899323819318E-2</v>
      </c>
      <c r="M73" s="1">
        <f>100*IF(Table2[[#This Row],[Nc Analytic]]&gt;0, Table2[[#This Row],[Absolute Error]]/Table2[[#This Row],[Nc Analytic]],1)</f>
        <v>0.1133663396524105</v>
      </c>
    </row>
    <row r="74" spans="1:13" x14ac:dyDescent="0.35">
      <c r="A74" s="1">
        <v>7.3</v>
      </c>
      <c r="B74" s="4">
        <v>0.34245300000000001</v>
      </c>
      <c r="C74" s="6">
        <v>0.34061117913790812</v>
      </c>
      <c r="D74" s="2">
        <f>ABS(Table6[[#This Row],[Pb Analytic]]-Table6[[#This Row],[Pb Simulation]])</f>
        <v>1.8418208620918919E-3</v>
      </c>
      <c r="E74" s="1">
        <f>100*IF(Table6[[#This Row],[Pb Analytic]]&gt;0, Table6[[#This Row],[Absolute Error]]/Table6[[#This Row],[Pb Analytic]],1)</f>
        <v>0.540739991785815</v>
      </c>
      <c r="F74" s="5">
        <v>0.52807400000000004</v>
      </c>
      <c r="G74" s="6">
        <v>0.52240260311181774</v>
      </c>
      <c r="H74" s="2">
        <f>ABS(Table7[[#This Row],[Pd Analytic]]-Table7[[#This Row],[Pd Simulation]])</f>
        <v>5.6713968881823007E-3</v>
      </c>
      <c r="I74" s="1">
        <f>100*IF(Table7[[#This Row],[Pd Analytic]]&gt;0, Table7[[#This Row],[Absolute Error]]/Table7[[#This Row],[Pd Analytic]],1)</f>
        <v>1.0856371799066946</v>
      </c>
      <c r="J74" s="6">
        <v>12.42043407658978</v>
      </c>
      <c r="K74" s="6">
        <v>12.4406164</v>
      </c>
      <c r="L74" s="2">
        <f>ABS(Table2[[#This Row],[Nc Analytic]]-Table2[[#This Row],[Nc Simulation]])</f>
        <v>2.0182323410219638E-2</v>
      </c>
      <c r="M74" s="1">
        <f>100*IF(Table2[[#This Row],[Nc Analytic]]&gt;0, Table2[[#This Row],[Absolute Error]]/Table2[[#This Row],[Nc Analytic]],1)</f>
        <v>0.16222928801357173</v>
      </c>
    </row>
    <row r="75" spans="1:13" x14ac:dyDescent="0.35">
      <c r="A75" s="1">
        <v>7.4</v>
      </c>
      <c r="B75" s="4">
        <v>0.35010599999999997</v>
      </c>
      <c r="C75" s="6">
        <v>0.34782538071665892</v>
      </c>
      <c r="D75" s="2">
        <f>ABS(Table6[[#This Row],[Pb Analytic]]-Table6[[#This Row],[Pb Simulation]])</f>
        <v>2.2806192833410566E-3</v>
      </c>
      <c r="E75" s="1">
        <f>100*IF(Table6[[#This Row],[Pb Analytic]]&gt;0, Table6[[#This Row],[Absolute Error]]/Table6[[#This Row],[Pb Analytic]],1)</f>
        <v>0.65567937527792586</v>
      </c>
      <c r="F75" s="5">
        <v>0.52205400000000002</v>
      </c>
      <c r="G75" s="6">
        <v>0.51703955377517741</v>
      </c>
      <c r="H75" s="2">
        <f>ABS(Table7[[#This Row],[Pd Analytic]]-Table7[[#This Row],[Pd Simulation]])</f>
        <v>5.0144462248226107E-3</v>
      </c>
      <c r="I75" s="1">
        <f>100*IF(Table7[[#This Row],[Pd Analytic]]&gt;0, Table7[[#This Row],[Absolute Error]]/Table7[[#This Row],[Pd Analytic]],1)</f>
        <v>0.96983803041943395</v>
      </c>
      <c r="J75" s="6">
        <v>12.459121402612171</v>
      </c>
      <c r="K75" s="6">
        <v>12.47827758</v>
      </c>
      <c r="L75" s="2">
        <f>ABS(Table2[[#This Row],[Nc Analytic]]-Table2[[#This Row],[Nc Simulation]])</f>
        <v>1.9156177387829487E-2</v>
      </c>
      <c r="M75" s="1">
        <f>100*IF(Table2[[#This Row],[Nc Analytic]]&gt;0, Table2[[#This Row],[Absolute Error]]/Table2[[#This Row],[Nc Analytic]],1)</f>
        <v>0.15351619857000717</v>
      </c>
    </row>
    <row r="76" spans="1:13" x14ac:dyDescent="0.35">
      <c r="A76" s="1">
        <v>7.5</v>
      </c>
      <c r="B76" s="4">
        <v>0.35760700000000001</v>
      </c>
      <c r="C76" s="6">
        <v>0.35491675344708978</v>
      </c>
      <c r="D76" s="2">
        <f>ABS(Table6[[#This Row],[Pb Analytic]]-Table6[[#This Row],[Pb Simulation]])</f>
        <v>2.6902465529102249E-3</v>
      </c>
      <c r="E76" s="1">
        <f>100*IF(Table6[[#This Row],[Pb Analytic]]&gt;0, Table6[[#This Row],[Absolute Error]]/Table6[[#This Row],[Pb Analytic]],1)</f>
        <v>0.75799367789249239</v>
      </c>
      <c r="F76" s="5">
        <v>0.51696699999999995</v>
      </c>
      <c r="G76" s="6">
        <v>0.51174997130933675</v>
      </c>
      <c r="H76" s="2">
        <f>ABS(Table7[[#This Row],[Pd Analytic]]-Table7[[#This Row],[Pd Simulation]])</f>
        <v>5.2170286906632057E-3</v>
      </c>
      <c r="I76" s="1">
        <f>100*IF(Table7[[#This Row],[Pd Analytic]]&gt;0, Table7[[#This Row],[Absolute Error]]/Table7[[#This Row],[Pd Analytic]],1)</f>
        <v>1.0194487509818884</v>
      </c>
      <c r="J76" s="6">
        <v>12.502331213228659</v>
      </c>
      <c r="K76" s="6">
        <v>12.514373920000001</v>
      </c>
      <c r="L76" s="2">
        <f>ABS(Table2[[#This Row],[Nc Analytic]]-Table2[[#This Row],[Nc Simulation]])</f>
        <v>1.2042706771341116E-2</v>
      </c>
      <c r="M76" s="1">
        <f>100*IF(Table2[[#This Row],[Nc Analytic]]&gt;0, Table2[[#This Row],[Absolute Error]]/Table2[[#This Row],[Nc Analytic]],1)</f>
        <v>9.6230996838722521E-2</v>
      </c>
    </row>
    <row r="77" spans="1:13" x14ac:dyDescent="0.35">
      <c r="A77" s="1">
        <v>7.6</v>
      </c>
      <c r="B77" s="4">
        <v>0.364093</v>
      </c>
      <c r="C77" s="6">
        <v>0.3618864122722244</v>
      </c>
      <c r="D77" s="2">
        <f>ABS(Table6[[#This Row],[Pb Analytic]]-Table6[[#This Row],[Pb Simulation]])</f>
        <v>2.2065877277755996E-3</v>
      </c>
      <c r="E77" s="1">
        <f>100*IF(Table6[[#This Row],[Pb Analytic]]&gt;0, Table6[[#This Row],[Absolute Error]]/Table6[[#This Row],[Pb Analytic]],1)</f>
        <v>0.60974594595049958</v>
      </c>
      <c r="F77" s="5">
        <v>0.51197700000000002</v>
      </c>
      <c r="G77" s="6">
        <v>0.50653468891731368</v>
      </c>
      <c r="H77" s="2">
        <f>ABS(Table7[[#This Row],[Pd Analytic]]-Table7[[#This Row],[Pd Simulation]])</f>
        <v>5.4423110826863352E-3</v>
      </c>
      <c r="I77" s="1">
        <f>100*IF(Table7[[#This Row],[Pd Analytic]]&gt;0, Table7[[#This Row],[Absolute Error]]/Table7[[#This Row],[Pd Analytic]],1)</f>
        <v>1.0744202128227263</v>
      </c>
      <c r="J77" s="6">
        <v>12.522402653853931</v>
      </c>
      <c r="K77" s="6">
        <v>12.54899054</v>
      </c>
      <c r="L77" s="2">
        <f>ABS(Table2[[#This Row],[Nc Analytic]]-Table2[[#This Row],[Nc Simulation]])</f>
        <v>2.658788614606955E-2</v>
      </c>
      <c r="M77" s="1">
        <f>100*IF(Table2[[#This Row],[Nc Analytic]]&gt;0, Table2[[#This Row],[Absolute Error]]/Table2[[#This Row],[Nc Analytic]],1)</f>
        <v>0.21187270849651585</v>
      </c>
    </row>
    <row r="78" spans="1:13" x14ac:dyDescent="0.35">
      <c r="A78" s="1">
        <v>7.7</v>
      </c>
      <c r="B78" s="4">
        <v>0.37134899999999998</v>
      </c>
      <c r="C78" s="6">
        <v>0.36873564667250708</v>
      </c>
      <c r="D78" s="2">
        <f>ABS(Table6[[#This Row],[Pb Analytic]]-Table6[[#This Row],[Pb Simulation]])</f>
        <v>2.6133533274929066E-3</v>
      </c>
      <c r="E78" s="1">
        <f>100*IF(Table6[[#This Row],[Pb Analytic]]&gt;0, Table6[[#This Row],[Absolute Error]]/Table6[[#This Row],[Pb Analytic]],1)</f>
        <v>0.70873357405934734</v>
      </c>
      <c r="F78" s="5">
        <v>0.50526000000000004</v>
      </c>
      <c r="G78" s="6">
        <v>0.50139426412475097</v>
      </c>
      <c r="H78" s="2">
        <f>ABS(Table7[[#This Row],[Pd Analytic]]-Table7[[#This Row],[Pd Simulation]])</f>
        <v>3.8657358752490767E-3</v>
      </c>
      <c r="I78" s="1">
        <f>100*IF(Table7[[#This Row],[Pd Analytic]]&gt;0, Table7[[#This Row],[Absolute Error]]/Table7[[#This Row],[Pd Analytic]],1)</f>
        <v>0.77099722750064215</v>
      </c>
      <c r="J78" s="6">
        <v>12.553453822304601</v>
      </c>
      <c r="K78" s="6">
        <v>12.58220719</v>
      </c>
      <c r="L78" s="2">
        <f>ABS(Table2[[#This Row],[Nc Analytic]]-Table2[[#This Row],[Nc Simulation]])</f>
        <v>2.875336769539949E-2</v>
      </c>
      <c r="M78" s="1">
        <f>100*IF(Table2[[#This Row],[Nc Analytic]]&gt;0, Table2[[#This Row],[Absolute Error]]/Table2[[#This Row],[Nc Analytic]],1)</f>
        <v>0.22852403605507221</v>
      </c>
    </row>
    <row r="79" spans="1:13" x14ac:dyDescent="0.35">
      <c r="A79" s="1">
        <v>7.8</v>
      </c>
      <c r="B79" s="4">
        <v>0.37650099999999997</v>
      </c>
      <c r="C79" s="6">
        <v>0.37546589417999382</v>
      </c>
      <c r="D79" s="2">
        <f>ABS(Table6[[#This Row],[Pb Analytic]]-Table6[[#This Row],[Pb Simulation]])</f>
        <v>1.0351058200061547E-3</v>
      </c>
      <c r="E79" s="1">
        <f>100*IF(Table6[[#This Row],[Pb Analytic]]&gt;0, Table6[[#This Row],[Absolute Error]]/Table6[[#This Row],[Pb Analytic]],1)</f>
        <v>0.27568571101958395</v>
      </c>
      <c r="F79" s="5">
        <v>0.50189799999999996</v>
      </c>
      <c r="G79" s="6">
        <v>0.4963290117375857</v>
      </c>
      <c r="H79" s="2">
        <f>ABS(Table7[[#This Row],[Pd Analytic]]-Table7[[#This Row],[Pd Simulation]])</f>
        <v>5.5689882624142539E-3</v>
      </c>
      <c r="I79" s="1">
        <f>100*IF(Table7[[#This Row],[Pd Analytic]]&gt;0, Table7[[#This Row],[Absolute Error]]/Table7[[#This Row],[Pd Analytic]],1)</f>
        <v>1.1220356116032635</v>
      </c>
      <c r="J79" s="6">
        <v>12.57661760299032</v>
      </c>
      <c r="K79" s="6">
        <v>12.614098609999999</v>
      </c>
      <c r="L79" s="2">
        <f>ABS(Table2[[#This Row],[Nc Analytic]]-Table2[[#This Row],[Nc Simulation]])</f>
        <v>3.7481007009679601E-2</v>
      </c>
      <c r="M79" s="1">
        <f>100*IF(Table2[[#This Row],[Nc Analytic]]&gt;0, Table2[[#This Row],[Absolute Error]]/Table2[[#This Row],[Nc Analytic]],1)</f>
        <v>0.29713583323318893</v>
      </c>
    </row>
    <row r="80" spans="1:13" x14ac:dyDescent="0.35">
      <c r="A80" s="1">
        <v>7.9</v>
      </c>
      <c r="B80" s="4">
        <v>0.38397900000000001</v>
      </c>
      <c r="C80" s="6">
        <v>0.38207871683354178</v>
      </c>
      <c r="D80" s="2">
        <f>ABS(Table6[[#This Row],[Pb Analytic]]-Table6[[#This Row],[Pb Simulation]])</f>
        <v>1.9002831664582387E-3</v>
      </c>
      <c r="E80" s="1">
        <f>100*IF(Table6[[#This Row],[Pb Analytic]]&gt;0, Table6[[#This Row],[Absolute Error]]/Table6[[#This Row],[Pb Analytic]],1)</f>
        <v>0.49735383907450809</v>
      </c>
      <c r="F80" s="5">
        <v>0.49685099999999999</v>
      </c>
      <c r="G80" s="6">
        <v>0.49133903336936602</v>
      </c>
      <c r="H80" s="2">
        <f>ABS(Table7[[#This Row],[Pd Analytic]]-Table7[[#This Row],[Pd Simulation]])</f>
        <v>5.5119666306339687E-3</v>
      </c>
      <c r="I80" s="1">
        <f>100*IF(Table7[[#This Row],[Pd Analytic]]&gt;0, Table7[[#This Row],[Absolute Error]]/Table7[[#This Row],[Pd Analytic]],1)</f>
        <v>1.1218255127901322</v>
      </c>
      <c r="J80" s="6">
        <v>12.62609401866712</v>
      </c>
      <c r="K80" s="6">
        <v>12.64473486</v>
      </c>
      <c r="L80" s="2">
        <f>ABS(Table2[[#This Row],[Nc Analytic]]-Table2[[#This Row],[Nc Simulation]])</f>
        <v>1.8640841332880242E-2</v>
      </c>
      <c r="M80" s="1">
        <f>100*IF(Table2[[#This Row],[Nc Analytic]]&gt;0, Table2[[#This Row],[Absolute Error]]/Table2[[#This Row],[Nc Analytic]],1)</f>
        <v>0.14741978807201533</v>
      </c>
    </row>
    <row r="81" spans="1:13" x14ac:dyDescent="0.35">
      <c r="A81" s="1">
        <v>8</v>
      </c>
      <c r="B81" s="4">
        <v>0.39047500000000002</v>
      </c>
      <c r="C81" s="6">
        <v>0.388575780287441</v>
      </c>
      <c r="D81" s="2">
        <f>ABS(Table6[[#This Row],[Pb Analytic]]-Table6[[#This Row],[Pb Simulation]])</f>
        <v>1.8992197125590193E-3</v>
      </c>
      <c r="E81" s="1">
        <f>100*IF(Table6[[#This Row],[Pb Analytic]]&gt;0, Table6[[#This Row],[Absolute Error]]/Table6[[#This Row],[Pb Analytic]],1)</f>
        <v>0.4887643051643904</v>
      </c>
      <c r="F81" s="5">
        <v>0.49035200000000001</v>
      </c>
      <c r="G81" s="6">
        <v>0.48642424386816602</v>
      </c>
      <c r="H81" s="2">
        <f>ABS(Table7[[#This Row],[Pd Analytic]]-Table7[[#This Row],[Pd Simulation]])</f>
        <v>3.9277561318339926E-3</v>
      </c>
      <c r="I81" s="1">
        <f>100*IF(Table7[[#This Row],[Pd Analytic]]&gt;0, Table7[[#This Row],[Absolute Error]]/Table7[[#This Row],[Pd Analytic]],1)</f>
        <v>0.80747540472068235</v>
      </c>
      <c r="J81" s="6">
        <v>12.65012516407603</v>
      </c>
      <c r="K81" s="6">
        <v>12.67418166</v>
      </c>
      <c r="L81" s="2">
        <f>ABS(Table2[[#This Row],[Nc Analytic]]-Table2[[#This Row],[Nc Simulation]])</f>
        <v>2.4056495923970189E-2</v>
      </c>
      <c r="M81" s="1">
        <f>100*IF(Table2[[#This Row],[Nc Analytic]]&gt;0, Table2[[#This Row],[Absolute Error]]/Table2[[#This Row],[Nc Analytic]],1)</f>
        <v>0.18980709421179456</v>
      </c>
    </row>
    <row r="82" spans="1:13" x14ac:dyDescent="0.35">
      <c r="A82" s="1">
        <v>8.1</v>
      </c>
      <c r="B82" s="4">
        <v>0.39723399999999998</v>
      </c>
      <c r="C82" s="6">
        <v>0.39495883530890669</v>
      </c>
      <c r="D82" s="2">
        <f>ABS(Table6[[#This Row],[Pb Analytic]]-Table6[[#This Row],[Pb Simulation]])</f>
        <v>2.2751646910932899E-3</v>
      </c>
      <c r="E82" s="1">
        <f>100*IF(Table6[[#This Row],[Pb Analytic]]&gt;0, Table6[[#This Row],[Absolute Error]]/Table6[[#This Row],[Pb Analytic]],1)</f>
        <v>0.57605109385990305</v>
      </c>
      <c r="F82" s="5">
        <v>0.48610399999999998</v>
      </c>
      <c r="G82" s="6">
        <v>0.48158439494596622</v>
      </c>
      <c r="H82" s="2">
        <f>ABS(Table7[[#This Row],[Pd Analytic]]-Table7[[#This Row],[Pd Simulation]])</f>
        <v>4.5196050540337596E-3</v>
      </c>
      <c r="I82" s="1">
        <f>100*IF(Table7[[#This Row],[Pd Analytic]]&gt;0, Table7[[#This Row],[Absolute Error]]/Table7[[#This Row],[Pd Analytic]],1)</f>
        <v>0.93848660825915242</v>
      </c>
      <c r="J82" s="6">
        <v>12.67972955851411</v>
      </c>
      <c r="K82" s="6">
        <v>12.702500629999999</v>
      </c>
      <c r="L82" s="2">
        <f>ABS(Table2[[#This Row],[Nc Analytic]]-Table2[[#This Row],[Nc Simulation]])</f>
        <v>2.2771071485889749E-2</v>
      </c>
      <c r="M82" s="1">
        <f>100*IF(Table2[[#This Row],[Nc Analytic]]&gt;0, Table2[[#This Row],[Absolute Error]]/Table2[[#This Row],[Nc Analytic]],1)</f>
        <v>0.17926447830366884</v>
      </c>
    </row>
    <row r="83" spans="1:13" x14ac:dyDescent="0.35">
      <c r="A83" s="1">
        <v>8.1999999999999993</v>
      </c>
      <c r="B83" s="4">
        <v>0.40342299999999998</v>
      </c>
      <c r="C83" s="6">
        <v>0.40122970142214548</v>
      </c>
      <c r="D83" s="2">
        <f>ABS(Table6[[#This Row],[Pb Analytic]]-Table6[[#This Row],[Pb Simulation]])</f>
        <v>2.1932985778544967E-3</v>
      </c>
      <c r="E83" s="1">
        <f>100*IF(Table6[[#This Row],[Pb Analytic]]&gt;0, Table6[[#This Row],[Absolute Error]]/Table6[[#This Row],[Pb Analytic]],1)</f>
        <v>0.54664412182857403</v>
      </c>
      <c r="F83" s="5">
        <v>0.480767</v>
      </c>
      <c r="G83" s="6">
        <v>0.47681909628741093</v>
      </c>
      <c r="H83" s="2">
        <f>ABS(Table7[[#This Row],[Pd Analytic]]-Table7[[#This Row],[Pd Simulation]])</f>
        <v>3.9479037125890737E-3</v>
      </c>
      <c r="I83" s="1">
        <f>100*IF(Table7[[#This Row],[Pd Analytic]]&gt;0, Table7[[#This Row],[Absolute Error]]/Table7[[#This Row],[Pd Analytic]],1)</f>
        <v>0.82796677887443637</v>
      </c>
      <c r="J83" s="6">
        <v>12.704676370258991</v>
      </c>
      <c r="K83" s="6">
        <v>12.729749630000001</v>
      </c>
      <c r="L83" s="2">
        <f>ABS(Table2[[#This Row],[Nc Analytic]]-Table2[[#This Row],[Nc Simulation]])</f>
        <v>2.5073259741009934E-2</v>
      </c>
      <c r="M83" s="1">
        <f>100*IF(Table2[[#This Row],[Nc Analytic]]&gt;0, Table2[[#This Row],[Absolute Error]]/Table2[[#This Row],[Nc Analytic]],1)</f>
        <v>0.19696585140936457</v>
      </c>
    </row>
    <row r="84" spans="1:13" x14ac:dyDescent="0.35">
      <c r="A84" s="1">
        <v>8.3000000000000007</v>
      </c>
      <c r="B84" s="4">
        <v>0.40966599999999997</v>
      </c>
      <c r="C84" s="6">
        <v>0.40739025247800409</v>
      </c>
      <c r="D84" s="2">
        <f>ABS(Table6[[#This Row],[Pb Analytic]]-Table6[[#This Row],[Pb Simulation]])</f>
        <v>2.2757475219958856E-3</v>
      </c>
      <c r="E84" s="1">
        <f>100*IF(Table6[[#This Row],[Pb Analytic]]&gt;0, Table6[[#This Row],[Absolute Error]]/Table6[[#This Row],[Pb Analytic]],1)</f>
        <v>0.55861609553821079</v>
      </c>
      <c r="F84" s="5">
        <v>0.47693200000000002</v>
      </c>
      <c r="G84" s="6">
        <v>0.47212783439027139</v>
      </c>
      <c r="H84" s="2">
        <f>ABS(Table7[[#This Row],[Pd Analytic]]-Table7[[#This Row],[Pd Simulation]])</f>
        <v>4.8041656097286278E-3</v>
      </c>
      <c r="I84" s="1">
        <f>100*IF(Table7[[#This Row],[Pd Analytic]]&gt;0, Table7[[#This Row],[Absolute Error]]/Table7[[#This Row],[Pd Analytic]],1)</f>
        <v>1.0175561065856153</v>
      </c>
      <c r="J84" s="6">
        <v>12.731983507401599</v>
      </c>
      <c r="K84" s="6">
        <v>12.755982960000001</v>
      </c>
      <c r="L84" s="2">
        <f>ABS(Table2[[#This Row],[Nc Analytic]]-Table2[[#This Row],[Nc Simulation]])</f>
        <v>2.3999452598401305E-2</v>
      </c>
      <c r="M84" s="1">
        <f>100*IF(Table2[[#This Row],[Nc Analytic]]&gt;0, Table2[[#This Row],[Absolute Error]]/Table2[[#This Row],[Nc Analytic]],1)</f>
        <v>0.18814271447099287</v>
      </c>
    </row>
    <row r="85" spans="1:13" x14ac:dyDescent="0.35">
      <c r="A85" s="1">
        <v>8.4</v>
      </c>
      <c r="B85" s="4">
        <v>0.415184</v>
      </c>
      <c r="C85" s="6">
        <v>0.41344240394832288</v>
      </c>
      <c r="D85" s="2">
        <f>ABS(Table6[[#This Row],[Pb Analytic]]-Table6[[#This Row],[Pb Simulation]])</f>
        <v>1.741596051677119E-3</v>
      </c>
      <c r="E85" s="1">
        <f>100*IF(Table6[[#This Row],[Pb Analytic]]&gt;0, Table6[[#This Row],[Absolute Error]]/Table6[[#This Row],[Pb Analytic]],1)</f>
        <v>0.42124272572070398</v>
      </c>
      <c r="F85" s="5">
        <v>0.47245199999999998</v>
      </c>
      <c r="G85" s="6">
        <v>0.46750998936688409</v>
      </c>
      <c r="H85" s="2">
        <f>ABS(Table7[[#This Row],[Pd Analytic]]-Table7[[#This Row],[Pd Simulation]])</f>
        <v>4.9420106331158897E-3</v>
      </c>
      <c r="I85" s="1">
        <f>100*IF(Table7[[#This Row],[Pd Analytic]]&gt;0, Table7[[#This Row],[Absolute Error]]/Table7[[#This Row],[Pd Analytic]],1)</f>
        <v>1.0570919863784103</v>
      </c>
      <c r="J85" s="6">
        <v>12.757116571699999</v>
      </c>
      <c r="K85" s="6">
        <v>12.78125163</v>
      </c>
      <c r="L85" s="2">
        <f>ABS(Table2[[#This Row],[Nc Analytic]]-Table2[[#This Row],[Nc Simulation]])</f>
        <v>2.4135058300000622E-2</v>
      </c>
      <c r="M85" s="1">
        <f>100*IF(Table2[[#This Row],[Nc Analytic]]&gt;0, Table2[[#This Row],[Absolute Error]]/Table2[[#This Row],[Nc Analytic]],1)</f>
        <v>0.18883172789862854</v>
      </c>
    </row>
    <row r="86" spans="1:13" x14ac:dyDescent="0.35">
      <c r="A86" s="1">
        <v>8.5</v>
      </c>
      <c r="B86" s="4">
        <v>0.42063400000000001</v>
      </c>
      <c r="C86" s="6">
        <v>0.41938810176292701</v>
      </c>
      <c r="D86" s="2">
        <f>ABS(Table6[[#This Row],[Pb Analytic]]-Table6[[#This Row],[Pb Simulation]])</f>
        <v>1.2458982370729954E-3</v>
      </c>
      <c r="E86" s="1">
        <f>100*IF(Table6[[#This Row],[Pb Analytic]]&gt;0, Table6[[#This Row],[Absolute Error]]/Table6[[#This Row],[Pb Analytic]],1)</f>
        <v>0.29707524649263434</v>
      </c>
      <c r="F86" s="5">
        <v>0.46854000000000001</v>
      </c>
      <c r="G86" s="6">
        <v>0.46296484991438858</v>
      </c>
      <c r="H86" s="2">
        <f>ABS(Table7[[#This Row],[Pd Analytic]]-Table7[[#This Row],[Pd Simulation]])</f>
        <v>5.5751500856114355E-3</v>
      </c>
      <c r="I86" s="1">
        <f>100*IF(Table7[[#This Row],[Pd Analytic]]&gt;0, Table7[[#This Row],[Absolute Error]]/Table7[[#This Row],[Pd Analytic]],1)</f>
        <v>1.2042275102834248</v>
      </c>
      <c r="J86" s="6">
        <v>12.778952557187379</v>
      </c>
      <c r="K86" s="6">
        <v>12.80560358</v>
      </c>
      <c r="L86" s="2">
        <f>ABS(Table2[[#This Row],[Nc Analytic]]-Table2[[#This Row],[Nc Simulation]])</f>
        <v>2.665102281262044E-2</v>
      </c>
      <c r="M86" s="1">
        <f>100*IF(Table2[[#This Row],[Nc Analytic]]&gt;0, Table2[[#This Row],[Absolute Error]]/Table2[[#This Row],[Nc Analytic]],1)</f>
        <v>0.20812000501284014</v>
      </c>
    </row>
    <row r="87" spans="1:13" x14ac:dyDescent="0.35">
      <c r="A87" s="1">
        <v>8.6</v>
      </c>
      <c r="B87" s="4">
        <v>0.42829800000000001</v>
      </c>
      <c r="C87" s="6">
        <v>0.4252293125246554</v>
      </c>
      <c r="D87" s="2">
        <f>ABS(Table6[[#This Row],[Pb Analytic]]-Table6[[#This Row],[Pb Simulation]])</f>
        <v>3.0686874753446114E-3</v>
      </c>
      <c r="E87" s="1">
        <f>100*IF(Table6[[#This Row],[Pb Analytic]]&gt;0, Table6[[#This Row],[Absolute Error]]/Table6[[#This Row],[Pb Analytic]],1)</f>
        <v>0.72165473662323898</v>
      </c>
      <c r="F87" s="5">
        <v>0.46257999999999999</v>
      </c>
      <c r="G87" s="6">
        <v>0.4584916266417487</v>
      </c>
      <c r="H87" s="2">
        <f>ABS(Table7[[#This Row],[Pd Analytic]]-Table7[[#This Row],[Pd Simulation]])</f>
        <v>4.088373358251296E-3</v>
      </c>
      <c r="I87" s="1">
        <f>100*IF(Table7[[#This Row],[Pd Analytic]]&gt;0, Table7[[#This Row],[Absolute Error]]/Table7[[#This Row],[Pd Analytic]],1)</f>
        <v>0.89170076849534818</v>
      </c>
      <c r="J87" s="6">
        <v>12.81102954863734</v>
      </c>
      <c r="K87" s="6">
        <v>12.82908389</v>
      </c>
      <c r="L87" s="2">
        <f>ABS(Table2[[#This Row],[Nc Analytic]]-Table2[[#This Row],[Nc Simulation]])</f>
        <v>1.8054341362660153E-2</v>
      </c>
      <c r="M87" s="1">
        <f>100*IF(Table2[[#This Row],[Nc Analytic]]&gt;0, Table2[[#This Row],[Absolute Error]]/Table2[[#This Row],[Nc Analytic]],1)</f>
        <v>0.14072977866122718</v>
      </c>
    </row>
    <row r="88" spans="1:13" x14ac:dyDescent="0.35">
      <c r="A88" s="1">
        <v>8.6999999999999993</v>
      </c>
      <c r="B88" s="4">
        <v>0.43527100000000002</v>
      </c>
      <c r="C88" s="6">
        <v>0.43096801495393039</v>
      </c>
      <c r="D88" s="2">
        <f>ABS(Table6[[#This Row],[Pb Analytic]]-Table6[[#This Row],[Pb Simulation]])</f>
        <v>4.3029850460696295E-3</v>
      </c>
      <c r="E88" s="1">
        <f>100*IF(Table6[[#This Row],[Pb Analytic]]&gt;0, Table6[[#This Row],[Absolute Error]]/Table6[[#This Row],[Pb Analytic]],1)</f>
        <v>0.99844649643654171</v>
      </c>
      <c r="F88" s="5">
        <v>0.45681500000000003</v>
      </c>
      <c r="G88" s="6">
        <v>0.45408946392330513</v>
      </c>
      <c r="H88" s="2">
        <f>ABS(Table7[[#This Row],[Pd Analytic]]-Table7[[#This Row],[Pd Simulation]])</f>
        <v>2.7255360766949011E-3</v>
      </c>
      <c r="I88" s="1">
        <f>100*IF(Table7[[#This Row],[Pd Analytic]]&gt;0, Table7[[#This Row],[Absolute Error]]/Table7[[#This Row],[Pd Analytic]],1)</f>
        <v>0.60022006525904315</v>
      </c>
      <c r="J88" s="6">
        <v>12.831351226395579</v>
      </c>
      <c r="K88" s="6">
        <v>12.85173494</v>
      </c>
      <c r="L88" s="2">
        <f>ABS(Table2[[#This Row],[Nc Analytic]]-Table2[[#This Row],[Nc Simulation]])</f>
        <v>2.0383713604420706E-2</v>
      </c>
      <c r="M88" s="1">
        <f>100*IF(Table2[[#This Row],[Nc Analytic]]&gt;0, Table2[[#This Row],[Absolute Error]]/Table2[[#This Row],[Nc Analytic]],1)</f>
        <v>0.15860670718455314</v>
      </c>
    </row>
    <row r="89" spans="1:13" x14ac:dyDescent="0.35">
      <c r="A89" s="1">
        <v>8.8000000000000007</v>
      </c>
      <c r="B89" s="4">
        <v>0.439521</v>
      </c>
      <c r="C89" s="6">
        <v>0.43660619242916071</v>
      </c>
      <c r="D89" s="2">
        <f>ABS(Table6[[#This Row],[Pb Analytic]]-Table6[[#This Row],[Pb Simulation]])</f>
        <v>2.914807570839284E-3</v>
      </c>
      <c r="E89" s="1">
        <f>100*IF(Table6[[#This Row],[Pb Analytic]]&gt;0, Table6[[#This Row],[Absolute Error]]/Table6[[#This Row],[Pb Analytic]],1)</f>
        <v>0.66760564128100663</v>
      </c>
      <c r="F89" s="5">
        <v>0.45381700000000003</v>
      </c>
      <c r="G89" s="6">
        <v>0.44975745043190918</v>
      </c>
      <c r="H89" s="2">
        <f>ABS(Table7[[#This Row],[Pd Analytic]]-Table7[[#This Row],[Pd Simulation]])</f>
        <v>4.0595495680908478E-3</v>
      </c>
      <c r="I89" s="1">
        <f>100*IF(Table7[[#This Row],[Pd Analytic]]&gt;0, Table7[[#This Row],[Absolute Error]]/Table7[[#This Row],[Pd Analytic]],1)</f>
        <v>0.9026086314284284</v>
      </c>
      <c r="J89" s="6">
        <v>12.848658238163949</v>
      </c>
      <c r="K89" s="6">
        <v>12.87359663</v>
      </c>
      <c r="L89" s="2">
        <f>ABS(Table2[[#This Row],[Nc Analytic]]-Table2[[#This Row],[Nc Simulation]])</f>
        <v>2.49383918360504E-2</v>
      </c>
      <c r="M89" s="1">
        <f>100*IF(Table2[[#This Row],[Nc Analytic]]&gt;0, Table2[[#This Row],[Absolute Error]]/Table2[[#This Row],[Nc Analytic]],1)</f>
        <v>0.19371736238756457</v>
      </c>
    </row>
    <row r="90" spans="1:13" x14ac:dyDescent="0.35">
      <c r="A90" s="1">
        <v>8.9</v>
      </c>
      <c r="B90" s="4">
        <v>0.44523400000000002</v>
      </c>
      <c r="C90" s="6">
        <v>0.4421458265027739</v>
      </c>
      <c r="D90" s="2">
        <f>ABS(Table6[[#This Row],[Pb Analytic]]-Table6[[#This Row],[Pb Simulation]])</f>
        <v>3.088173497226121E-3</v>
      </c>
      <c r="E90" s="1">
        <f>100*IF(Table6[[#This Row],[Pb Analytic]]&gt;0, Table6[[#This Row],[Absolute Error]]/Table6[[#This Row],[Pb Analytic]],1)</f>
        <v>0.698451350689555</v>
      </c>
      <c r="F90" s="5">
        <v>0.44893100000000002</v>
      </c>
      <c r="G90" s="6">
        <v>0.44549462848944871</v>
      </c>
      <c r="H90" s="2">
        <f>ABS(Table7[[#This Row],[Pd Analytic]]-Table7[[#This Row],[Pd Simulation]])</f>
        <v>3.4363715105513171E-3</v>
      </c>
      <c r="I90" s="1">
        <f>100*IF(Table7[[#This Row],[Pd Analytic]]&gt;0, Table7[[#This Row],[Absolute Error]]/Table7[[#This Row],[Pd Analytic]],1)</f>
        <v>0.77136093025478658</v>
      </c>
      <c r="J90" s="6">
        <v>12.866139030736621</v>
      </c>
      <c r="K90" s="6">
        <v>12.894706530000001</v>
      </c>
      <c r="L90" s="2">
        <f>ABS(Table2[[#This Row],[Nc Analytic]]-Table2[[#This Row],[Nc Simulation]])</f>
        <v>2.8567499263379759E-2</v>
      </c>
      <c r="M90" s="1">
        <f>100*IF(Table2[[#This Row],[Nc Analytic]]&gt;0, Table2[[#This Row],[Absolute Error]]/Table2[[#This Row],[Nc Analytic]],1)</f>
        <v>0.22154439263054526</v>
      </c>
    </row>
    <row r="91" spans="1:13" x14ac:dyDescent="0.35">
      <c r="A91" s="1">
        <v>9</v>
      </c>
      <c r="B91" s="4">
        <v>0.450158</v>
      </c>
      <c r="C91" s="6">
        <v>0.44758889128497598</v>
      </c>
      <c r="D91" s="2">
        <f>ABS(Table6[[#This Row],[Pb Analytic]]-Table6[[#This Row],[Pb Simulation]])</f>
        <v>2.5691087150240266E-3</v>
      </c>
      <c r="E91" s="1">
        <f>100*IF(Table6[[#This Row],[Pb Analytic]]&gt;0, Table6[[#This Row],[Absolute Error]]/Table6[[#This Row],[Pb Analytic]],1)</f>
        <v>0.57398848922465717</v>
      </c>
      <c r="F91" s="5">
        <v>0.44519999999999998</v>
      </c>
      <c r="G91" s="6">
        <v>0.44130000235872868</v>
      </c>
      <c r="H91" s="2">
        <f>ABS(Table7[[#This Row],[Pd Analytic]]-Table7[[#This Row],[Pd Simulation]])</f>
        <v>3.8999976412713022E-3</v>
      </c>
      <c r="I91" s="1">
        <f>100*IF(Table7[[#This Row],[Pd Analytic]]&gt;0, Table7[[#This Row],[Absolute Error]]/Table7[[#This Row],[Pd Analytic]],1)</f>
        <v>0.88375201006707238</v>
      </c>
      <c r="J91" s="6">
        <v>12.89000382948872</v>
      </c>
      <c r="K91" s="6">
        <v>12.915100020000001</v>
      </c>
      <c r="L91" s="2">
        <f>ABS(Table2[[#This Row],[Nc Analytic]]-Table2[[#This Row],[Nc Simulation]])</f>
        <v>2.509619051128098E-2</v>
      </c>
      <c r="M91" s="1">
        <f>100*IF(Table2[[#This Row],[Nc Analytic]]&gt;0, Table2[[#This Row],[Absolute Error]]/Table2[[#This Row],[Nc Analytic]],1)</f>
        <v>0.19431665625831504</v>
      </c>
    </row>
    <row r="92" spans="1:13" x14ac:dyDescent="0.35">
      <c r="A92" s="1">
        <v>9.1</v>
      </c>
      <c r="B92" s="4">
        <v>0.45541700000000002</v>
      </c>
      <c r="C92" s="6">
        <v>0.45293734859848689</v>
      </c>
      <c r="D92" s="2">
        <f>ABS(Table6[[#This Row],[Pb Analytic]]-Table6[[#This Row],[Pb Simulation]])</f>
        <v>2.4796514015131277E-3</v>
      </c>
      <c r="E92" s="1">
        <f>100*IF(Table6[[#This Row],[Pb Analytic]]&gt;0, Table6[[#This Row],[Absolute Error]]/Table6[[#This Row],[Pb Analytic]],1)</f>
        <v>0.54746013089577472</v>
      </c>
      <c r="F92" s="5">
        <v>0.44081100000000001</v>
      </c>
      <c r="G92" s="6">
        <v>0.4371725455881082</v>
      </c>
      <c r="H92" s="2">
        <f>ABS(Table7[[#This Row],[Pd Analytic]]-Table7[[#This Row],[Pd Simulation]])</f>
        <v>3.6384544118918116E-3</v>
      </c>
      <c r="I92" s="1">
        <f>100*IF(Table7[[#This Row],[Pd Analytic]]&gt;0, Table7[[#This Row],[Absolute Error]]/Table7[[#This Row],[Pd Analytic]],1)</f>
        <v>0.83226964927478819</v>
      </c>
      <c r="J92" s="6">
        <v>12.90876382944225</v>
      </c>
      <c r="K92" s="6">
        <v>12.93481046</v>
      </c>
      <c r="L92" s="2">
        <f>ABS(Table2[[#This Row],[Nc Analytic]]-Table2[[#This Row],[Nc Simulation]])</f>
        <v>2.604663055774914E-2</v>
      </c>
      <c r="M92" s="1">
        <f>100*IF(Table2[[#This Row],[Nc Analytic]]&gt;0, Table2[[#This Row],[Absolute Error]]/Table2[[#This Row],[Nc Analytic]],1)</f>
        <v>0.20136847492506002</v>
      </c>
    </row>
    <row r="93" spans="1:13" x14ac:dyDescent="0.35">
      <c r="A93" s="1">
        <v>9.1999999999999993</v>
      </c>
      <c r="B93" s="4">
        <v>0.46085300000000001</v>
      </c>
      <c r="C93" s="6">
        <v>0.45819314381761161</v>
      </c>
      <c r="D93" s="2">
        <f>ABS(Table6[[#This Row],[Pb Analytic]]-Table6[[#This Row],[Pb Simulation]])</f>
        <v>2.6598561823883982E-3</v>
      </c>
      <c r="E93" s="1">
        <f>100*IF(Table6[[#This Row],[Pb Analytic]]&gt;0, Table6[[#This Row],[Absolute Error]]/Table6[[#This Row],[Pb Analytic]],1)</f>
        <v>0.58050981737238316</v>
      </c>
      <c r="F93" s="5">
        <v>0.43685600000000002</v>
      </c>
      <c r="G93" s="6">
        <v>0.43311120750891979</v>
      </c>
      <c r="H93" s="2">
        <f>ABS(Table7[[#This Row],[Pd Analytic]]-Table7[[#This Row],[Pd Simulation]])</f>
        <v>3.7447924910802288E-3</v>
      </c>
      <c r="I93" s="1">
        <f>100*IF(Table7[[#This Row],[Pd Analytic]]&gt;0, Table7[[#This Row],[Absolute Error]]/Table7[[#This Row],[Pd Analytic]],1)</f>
        <v>0.8646260882092518</v>
      </c>
      <c r="J93" s="6">
        <v>12.92931317199052</v>
      </c>
      <c r="K93" s="6">
        <v>12.953869299999999</v>
      </c>
      <c r="L93" s="2">
        <f>ABS(Table2[[#This Row],[Nc Analytic]]-Table2[[#This Row],[Nc Simulation]])</f>
        <v>2.4556128009479039E-2</v>
      </c>
      <c r="M93" s="1">
        <f>100*IF(Table2[[#This Row],[Nc Analytic]]&gt;0, Table2[[#This Row],[Absolute Error]]/Table2[[#This Row],[Nc Analytic]],1)</f>
        <v>0.18956597014205664</v>
      </c>
    </row>
    <row r="94" spans="1:13" x14ac:dyDescent="0.35">
      <c r="A94" s="1">
        <v>9.3000000000000007</v>
      </c>
      <c r="B94" s="4">
        <v>0.46544200000000002</v>
      </c>
      <c r="C94" s="6">
        <v>0.46335820231411912</v>
      </c>
      <c r="D94" s="2">
        <f>ABS(Table6[[#This Row],[Pb Analytic]]-Table6[[#This Row],[Pb Simulation]])</f>
        <v>2.083797685880906E-3</v>
      </c>
      <c r="E94" s="1">
        <f>100*IF(Table6[[#This Row],[Pb Analytic]]&gt;0, Table6[[#This Row],[Absolute Error]]/Table6[[#This Row],[Pb Analytic]],1)</f>
        <v>0.44971636964101069</v>
      </c>
      <c r="F94" s="5">
        <v>0.432973</v>
      </c>
      <c r="G94" s="6">
        <v>0.42911491897543808</v>
      </c>
      <c r="H94" s="2">
        <f>ABS(Table7[[#This Row],[Pd Analytic]]-Table7[[#This Row],[Pd Simulation]])</f>
        <v>3.8580810245619213E-3</v>
      </c>
      <c r="I94" s="1">
        <f>100*IF(Table7[[#This Row],[Pd Analytic]]&gt;0, Table7[[#This Row],[Absolute Error]]/Table7[[#This Row],[Pd Analytic]],1)</f>
        <v>0.89907874416800504</v>
      </c>
      <c r="J94" s="6">
        <v>12.94814076868788</v>
      </c>
      <c r="K94" s="6">
        <v>12.972306209999999</v>
      </c>
      <c r="L94" s="2">
        <f>ABS(Table2[[#This Row],[Nc Analytic]]-Table2[[#This Row],[Nc Simulation]])</f>
        <v>2.4165441312119285E-2</v>
      </c>
      <c r="M94" s="1">
        <f>100*IF(Table2[[#This Row],[Nc Analytic]]&gt;0, Table2[[#This Row],[Absolute Error]]/Table2[[#This Row],[Nc Analytic]],1)</f>
        <v>0.18628485113534246</v>
      </c>
    </row>
    <row r="95" spans="1:13" x14ac:dyDescent="0.35">
      <c r="A95" s="1">
        <v>9.4</v>
      </c>
      <c r="B95" s="4">
        <v>0.470416</v>
      </c>
      <c r="C95" s="6">
        <v>0.46843442644062838</v>
      </c>
      <c r="D95" s="2">
        <f>ABS(Table6[[#This Row],[Pb Analytic]]-Table6[[#This Row],[Pb Simulation]])</f>
        <v>1.9815735593716188E-3</v>
      </c>
      <c r="E95" s="1">
        <f>100*IF(Table6[[#This Row],[Pb Analytic]]&gt;0, Table6[[#This Row],[Absolute Error]]/Table6[[#This Row],[Pb Analytic]],1)</f>
        <v>0.42302048003356413</v>
      </c>
      <c r="F95" s="5">
        <v>0.42898500000000001</v>
      </c>
      <c r="G95" s="6">
        <v>0.42518259742789599</v>
      </c>
      <c r="H95" s="2">
        <f>ABS(Table7[[#This Row],[Pd Analytic]]-Table7[[#This Row],[Pd Simulation]])</f>
        <v>3.8024025721040133E-3</v>
      </c>
      <c r="I95" s="1">
        <f>100*IF(Table7[[#This Row],[Pd Analytic]]&gt;0, Table7[[#This Row],[Absolute Error]]/Table7[[#This Row],[Pd Analytic]],1)</f>
        <v>0.89429873073505528</v>
      </c>
      <c r="J95" s="6">
        <v>12.96312850483325</v>
      </c>
      <c r="K95" s="6">
        <v>12.990149219999999</v>
      </c>
      <c r="L95" s="2">
        <f>ABS(Table2[[#This Row],[Nc Analytic]]-Table2[[#This Row],[Nc Simulation]])</f>
        <v>2.7020715166749198E-2</v>
      </c>
      <c r="M95" s="1">
        <f>100*IF(Table2[[#This Row],[Nc Analytic]]&gt;0, Table2[[#This Row],[Absolute Error]]/Table2[[#This Row],[Nc Analytic]],1)</f>
        <v>0.20800927463671737</v>
      </c>
    </row>
    <row r="96" spans="1:13" x14ac:dyDescent="0.35">
      <c r="A96" s="1">
        <v>9.5</v>
      </c>
      <c r="B96" s="4">
        <v>0.47657699999999997</v>
      </c>
      <c r="C96" s="6">
        <v>0.4734236929895973</v>
      </c>
      <c r="D96" s="2">
        <f>ABS(Table6[[#This Row],[Pb Analytic]]-Table6[[#This Row],[Pb Simulation]])</f>
        <v>3.1533070104026728E-3</v>
      </c>
      <c r="E96" s="1">
        <f>100*IF(Table6[[#This Row],[Pb Analytic]]&gt;0, Table6[[#This Row],[Absolute Error]]/Table6[[#This Row],[Pb Analytic]],1)</f>
        <v>0.66606446975436051</v>
      </c>
      <c r="F96" s="5">
        <v>0.42441899999999999</v>
      </c>
      <c r="G96" s="6">
        <v>0.42131315135071951</v>
      </c>
      <c r="H96" s="2">
        <f>ABS(Table7[[#This Row],[Pd Analytic]]-Table7[[#This Row],[Pd Simulation]])</f>
        <v>3.1058486492804849E-3</v>
      </c>
      <c r="I96" s="1">
        <f>100*IF(Table7[[#This Row],[Pd Analytic]]&gt;0, Table7[[#This Row],[Absolute Error]]/Table7[[#This Row],[Pd Analytic]],1)</f>
        <v>0.73718293372120269</v>
      </c>
      <c r="J96" s="6">
        <v>12.98061520658857</v>
      </c>
      <c r="K96" s="6">
        <v>13.00742479</v>
      </c>
      <c r="L96" s="2">
        <f>ABS(Table2[[#This Row],[Nc Analytic]]-Table2[[#This Row],[Nc Simulation]])</f>
        <v>2.6809583411429472E-2</v>
      </c>
      <c r="M96" s="1">
        <f>100*IF(Table2[[#This Row],[Nc Analytic]]&gt;0, Table2[[#This Row],[Absolute Error]]/Table2[[#This Row],[Nc Analytic]],1)</f>
        <v>0.20610984760058315</v>
      </c>
    </row>
    <row r="97" spans="1:13" x14ac:dyDescent="0.35">
      <c r="A97" s="1">
        <v>9.6</v>
      </c>
      <c r="B97" s="4">
        <v>0.480545</v>
      </c>
      <c r="C97" s="6">
        <v>0.47832785107265219</v>
      </c>
      <c r="D97" s="2">
        <f>ABS(Table6[[#This Row],[Pb Analytic]]-Table6[[#This Row],[Pb Simulation]])</f>
        <v>2.2171489273478118E-3</v>
      </c>
      <c r="E97" s="1">
        <f>100*IF(Table6[[#This Row],[Pb Analytic]]&gt;0, Table6[[#This Row],[Absolute Error]]/Table6[[#This Row],[Pb Analytic]],1)</f>
        <v>0.46352076768598066</v>
      </c>
      <c r="F97" s="5">
        <v>0.42135400000000001</v>
      </c>
      <c r="G97" s="6">
        <v>0.41750548419064498</v>
      </c>
      <c r="H97" s="2">
        <f>ABS(Table7[[#This Row],[Pd Analytic]]-Table7[[#This Row],[Pd Simulation]])</f>
        <v>3.8485158093550242E-3</v>
      </c>
      <c r="I97" s="1">
        <f>100*IF(Table7[[#This Row],[Pd Analytic]]&gt;0, Table7[[#This Row],[Absolute Error]]/Table7[[#This Row],[Pd Analytic]],1)</f>
        <v>0.92178808544648527</v>
      </c>
      <c r="J97" s="6">
        <v>12.99445933152637</v>
      </c>
      <c r="K97" s="6">
        <v>13.024157929999999</v>
      </c>
      <c r="L97" s="2">
        <f>ABS(Table2[[#This Row],[Nc Analytic]]-Table2[[#This Row],[Nc Simulation]])</f>
        <v>2.9698598473629545E-2</v>
      </c>
      <c r="M97" s="1">
        <f>100*IF(Table2[[#This Row],[Nc Analytic]]&gt;0, Table2[[#This Row],[Absolute Error]]/Table2[[#This Row],[Nc Analytic]],1)</f>
        <v>0.22802701436245212</v>
      </c>
    </row>
    <row r="98" spans="1:13" x14ac:dyDescent="0.35">
      <c r="A98" s="1">
        <v>9.6999999999999993</v>
      </c>
      <c r="B98" s="4">
        <v>0.48597000000000001</v>
      </c>
      <c r="C98" s="6">
        <v>0.48314872037097067</v>
      </c>
      <c r="D98" s="2">
        <f>ABS(Table6[[#This Row],[Pb Analytic]]-Table6[[#This Row],[Pb Simulation]])</f>
        <v>2.8212796290293385E-3</v>
      </c>
      <c r="E98" s="1">
        <f>100*IF(Table6[[#This Row],[Pb Analytic]]&gt;0, Table6[[#This Row],[Absolute Error]]/Table6[[#This Row],[Pb Analytic]],1)</f>
        <v>0.58393606566175038</v>
      </c>
      <c r="F98" s="5">
        <v>0.41624899999999998</v>
      </c>
      <c r="G98" s="6">
        <v>0.41375849779264601</v>
      </c>
      <c r="H98" s="2">
        <f>ABS(Table7[[#This Row],[Pd Analytic]]-Table7[[#This Row],[Pd Simulation]])</f>
        <v>2.4905022073539729E-3</v>
      </c>
      <c r="I98" s="1">
        <f>100*IF(Table7[[#This Row],[Pd Analytic]]&gt;0, Table7[[#This Row],[Absolute Error]]/Table7[[#This Row],[Pd Analytic]],1)</f>
        <v>0.60192170569076298</v>
      </c>
      <c r="J98" s="6">
        <v>13.01714109906626</v>
      </c>
      <c r="K98" s="6">
        <v>13.040372270000001</v>
      </c>
      <c r="L98" s="2">
        <f>ABS(Table2[[#This Row],[Nc Analytic]]-Table2[[#This Row],[Nc Simulation]])</f>
        <v>2.3231170933740941E-2</v>
      </c>
      <c r="M98" s="1">
        <f>100*IF(Table2[[#This Row],[Nc Analytic]]&gt;0, Table2[[#This Row],[Absolute Error]]/Table2[[#This Row],[Nc Analytic]],1)</f>
        <v>0.17814806550565554</v>
      </c>
    </row>
    <row r="99" spans="1:13" x14ac:dyDescent="0.35">
      <c r="A99" s="1">
        <v>9.8000000000000007</v>
      </c>
      <c r="B99" s="4">
        <v>0.489342</v>
      </c>
      <c r="C99" s="6">
        <v>0.48788808971276743</v>
      </c>
      <c r="D99" s="2">
        <f>ABS(Table6[[#This Row],[Pb Analytic]]-Table6[[#This Row],[Pb Simulation]])</f>
        <v>1.4539102872325738E-3</v>
      </c>
      <c r="E99" s="1">
        <f>100*IF(Table6[[#This Row],[Pb Analytic]]&gt;0, Table6[[#This Row],[Absolute Error]]/Table6[[#This Row],[Pb Analytic]],1)</f>
        <v>0.29800077474498893</v>
      </c>
      <c r="F99" s="5">
        <v>0.41408499999999998</v>
      </c>
      <c r="G99" s="6">
        <v>0.41007109540554648</v>
      </c>
      <c r="H99" s="2">
        <f>ABS(Table7[[#This Row],[Pd Analytic]]-Table7[[#This Row],[Pd Simulation]])</f>
        <v>4.013904594453499E-3</v>
      </c>
      <c r="I99" s="1">
        <f>100*IF(Table7[[#This Row],[Pd Analytic]]&gt;0, Table7[[#This Row],[Absolute Error]]/Table7[[#This Row],[Pd Analytic]],1)</f>
        <v>0.97883138788016322</v>
      </c>
      <c r="J99" s="6">
        <v>13.027566345001221</v>
      </c>
      <c r="K99" s="6">
        <v>13.056090190000001</v>
      </c>
      <c r="L99" s="2">
        <f>ABS(Table2[[#This Row],[Nc Analytic]]-Table2[[#This Row],[Nc Simulation]])</f>
        <v>2.8523844998780135E-2</v>
      </c>
      <c r="M99" s="1">
        <f>100*IF(Table2[[#This Row],[Nc Analytic]]&gt;0, Table2[[#This Row],[Absolute Error]]/Table2[[#This Row],[Nc Analytic]],1)</f>
        <v>0.21847156831550757</v>
      </c>
    </row>
    <row r="100" spans="1:13" x14ac:dyDescent="0.35">
      <c r="A100" s="1">
        <v>9.9</v>
      </c>
      <c r="B100" s="4">
        <v>0.49587199999999998</v>
      </c>
      <c r="C100" s="6">
        <v>0.49254771593872881</v>
      </c>
      <c r="D100" s="2">
        <f>ABS(Table6[[#This Row],[Pb Analytic]]-Table6[[#This Row],[Pb Simulation]])</f>
        <v>3.3242840612711655E-3</v>
      </c>
      <c r="E100" s="1">
        <f>100*IF(Table6[[#This Row],[Pb Analytic]]&gt;0, Table6[[#This Row],[Absolute Error]]/Table6[[#This Row],[Pb Analytic]],1)</f>
        <v>0.67491614592822402</v>
      </c>
      <c r="F100" s="5">
        <v>0.40922599999999998</v>
      </c>
      <c r="G100" s="6">
        <v>0.40644218430377022</v>
      </c>
      <c r="H100" s="2">
        <f>ABS(Table7[[#This Row],[Pd Analytic]]-Table7[[#This Row],[Pd Simulation]])</f>
        <v>2.7838156962297633E-3</v>
      </c>
      <c r="I100" s="1">
        <f>100*IF(Table7[[#This Row],[Pd Analytic]]&gt;0, Table7[[#This Row],[Absolute Error]]/Table7[[#This Row],[Pd Analytic]],1)</f>
        <v>0.68492292476933725</v>
      </c>
      <c r="J100" s="6">
        <v>13.046646144499981</v>
      </c>
      <c r="K100" s="6">
        <v>13.07133286</v>
      </c>
      <c r="L100" s="2">
        <f>ABS(Table2[[#This Row],[Nc Analytic]]-Table2[[#This Row],[Nc Simulation]])</f>
        <v>2.4686715500019218E-2</v>
      </c>
      <c r="M100" s="1">
        <f>100*IF(Table2[[#This Row],[Nc Analytic]]&gt;0, Table2[[#This Row],[Absolute Error]]/Table2[[#This Row],[Nc Analytic]],1)</f>
        <v>0.18886150145838468</v>
      </c>
    </row>
    <row r="101" spans="1:13" x14ac:dyDescent="0.35">
      <c r="A101" s="1">
        <v>10</v>
      </c>
      <c r="B101" s="4">
        <v>0.49849300000000002</v>
      </c>
      <c r="C101" s="6">
        <v>0.49712932302052648</v>
      </c>
      <c r="D101" s="2">
        <f>ABS(Table6[[#This Row],[Pb Analytic]]-Table6[[#This Row],[Pb Simulation]])</f>
        <v>1.3636769794735382E-3</v>
      </c>
      <c r="E101" s="1">
        <f>100*IF(Table6[[#This Row],[Pb Analytic]]&gt;0, Table6[[#This Row],[Absolute Error]]/Table6[[#This Row],[Pb Analytic]],1)</f>
        <v>0.27431030847022309</v>
      </c>
      <c r="F101" s="5">
        <v>0.40729799999999999</v>
      </c>
      <c r="G101" s="6">
        <v>0.4028706780668036</v>
      </c>
      <c r="H101" s="2">
        <f>ABS(Table7[[#This Row],[Pd Analytic]]-Table7[[#This Row],[Pd Simulation]])</f>
        <v>4.4273219331963931E-3</v>
      </c>
      <c r="I101" s="1">
        <f>100*IF(Table7[[#This Row],[Pd Analytic]]&gt;0, Table7[[#This Row],[Absolute Error]]/Table7[[#This Row],[Pd Analytic]],1)</f>
        <v>1.0989436993630644</v>
      </c>
      <c r="J101" s="6">
        <v>13.05470623391636</v>
      </c>
      <c r="K101" s="6">
        <v>13.08612033</v>
      </c>
      <c r="L101" s="2">
        <f>ABS(Table2[[#This Row],[Nc Analytic]]-Table2[[#This Row],[Nc Simulation]])</f>
        <v>3.141409608364043E-2</v>
      </c>
      <c r="M101" s="1">
        <f>100*IF(Table2[[#This Row],[Nc Analytic]]&gt;0, Table2[[#This Row],[Absolute Error]]/Table2[[#This Row],[Nc Analytic]],1)</f>
        <v>0.24005660418407929</v>
      </c>
    </row>
    <row r="102" spans="1:13" x14ac:dyDescent="0.35">
      <c r="A102" s="1">
        <v>10.1</v>
      </c>
      <c r="B102" s="4">
        <v>0.50491900000000001</v>
      </c>
      <c r="C102" s="6">
        <v>0.50163460140137084</v>
      </c>
      <c r="D102" s="2">
        <f>ABS(Table6[[#This Row],[Pb Analytic]]-Table6[[#This Row],[Pb Simulation]])</f>
        <v>3.2843985986291679E-3</v>
      </c>
      <c r="E102" s="1">
        <f>100*IF(Table6[[#This Row],[Pb Analytic]]&gt;0, Table6[[#This Row],[Absolute Error]]/Table6[[#This Row],[Pb Analytic]],1)</f>
        <v>0.65473924435312947</v>
      </c>
      <c r="F102" s="5">
        <v>0.40166099999999999</v>
      </c>
      <c r="G102" s="6">
        <v>0.39935549855358909</v>
      </c>
      <c r="H102" s="2">
        <f>ABS(Table7[[#This Row],[Pd Analytic]]-Table7[[#This Row],[Pd Simulation]])</f>
        <v>2.3055014464108958E-3</v>
      </c>
      <c r="I102" s="1">
        <f>100*IF(Table7[[#This Row],[Pd Analytic]]&gt;0, Table7[[#This Row],[Absolute Error]]/Table7[[#This Row],[Pd Analytic]],1)</f>
        <v>0.57730554725328842</v>
      </c>
      <c r="J102" s="6">
        <v>13.077559016522491</v>
      </c>
      <c r="K102" s="6">
        <v>13.100471600000001</v>
      </c>
      <c r="L102" s="2">
        <f>ABS(Table2[[#This Row],[Nc Analytic]]-Table2[[#This Row],[Nc Simulation]])</f>
        <v>2.2912583477509685E-2</v>
      </c>
      <c r="M102" s="1">
        <f>100*IF(Table2[[#This Row],[Nc Analytic]]&gt;0, Table2[[#This Row],[Absolute Error]]/Table2[[#This Row],[Nc Analytic]],1)</f>
        <v>0.17489892102441323</v>
      </c>
    </row>
    <row r="103" spans="1:13" x14ac:dyDescent="0.35">
      <c r="A103" s="1">
        <v>10.199999999999999</v>
      </c>
      <c r="B103" s="4">
        <v>0.50836800000000004</v>
      </c>
      <c r="C103" s="6">
        <v>0.50606520753099427</v>
      </c>
      <c r="D103" s="2">
        <f>ABS(Table6[[#This Row],[Pb Analytic]]-Table6[[#This Row],[Pb Simulation]])</f>
        <v>2.3027924690057766E-3</v>
      </c>
      <c r="E103" s="1">
        <f>100*IF(Table6[[#This Row],[Pb Analytic]]&gt;0, Table6[[#This Row],[Absolute Error]]/Table6[[#This Row],[Pb Analytic]],1)</f>
        <v>0.45503868567465999</v>
      </c>
      <c r="F103" s="5">
        <v>0.39942800000000001</v>
      </c>
      <c r="G103" s="6">
        <v>0.39589557760515548</v>
      </c>
      <c r="H103" s="2">
        <f>ABS(Table7[[#This Row],[Pd Analytic]]-Table7[[#This Row],[Pd Simulation]])</f>
        <v>3.5324223948445255E-3</v>
      </c>
      <c r="I103" s="1">
        <f>100*IF(Table7[[#This Row],[Pd Analytic]]&gt;0, Table7[[#This Row],[Absolute Error]]/Table7[[#This Row],[Pd Analytic]],1)</f>
        <v>0.89226114022611536</v>
      </c>
      <c r="J103" s="6">
        <v>13.083892741428301</v>
      </c>
      <c r="K103" s="6">
        <v>13.114404670000001</v>
      </c>
      <c r="L103" s="2">
        <f>ABS(Table2[[#This Row],[Nc Analytic]]-Table2[[#This Row],[Nc Simulation]])</f>
        <v>3.0511928571700153E-2</v>
      </c>
      <c r="M103" s="1">
        <f>100*IF(Table2[[#This Row],[Nc Analytic]]&gt;0, Table2[[#This Row],[Absolute Error]]/Table2[[#This Row],[Nc Analytic]],1)</f>
        <v>0.23265965432268571</v>
      </c>
    </row>
    <row r="104" spans="1:13" x14ac:dyDescent="0.35">
      <c r="A104" s="1">
        <v>10.3</v>
      </c>
      <c r="B104" s="4">
        <v>0.51395500000000005</v>
      </c>
      <c r="C104" s="6">
        <v>0.51042276357051386</v>
      </c>
      <c r="D104" s="2">
        <f>ABS(Table6[[#This Row],[Pb Analytic]]-Table6[[#This Row],[Pb Simulation]])</f>
        <v>3.5322364294861908E-3</v>
      </c>
      <c r="E104" s="1">
        <f>100*IF(Table6[[#This Row],[Pb Analytic]]&gt;0, Table6[[#This Row],[Absolute Error]]/Table6[[#This Row],[Pb Analytic]],1)</f>
        <v>0.6920217281802753</v>
      </c>
      <c r="F104" s="5">
        <v>0.39453199999999999</v>
      </c>
      <c r="G104" s="6">
        <v>0.39248985850528778</v>
      </c>
      <c r="H104" s="2">
        <f>ABS(Table7[[#This Row],[Pd Analytic]]-Table7[[#This Row],[Pd Simulation]])</f>
        <v>2.042141494712213E-3</v>
      </c>
      <c r="I104" s="1">
        <f>100*IF(Table7[[#This Row],[Pd Analytic]]&gt;0, Table7[[#This Row],[Absolute Error]]/Table7[[#This Row],[Pd Analytic]],1)</f>
        <v>0.52030427040567739</v>
      </c>
      <c r="J104" s="6">
        <v>13.09765328918127</v>
      </c>
      <c r="K104" s="6">
        <v>13.12793662</v>
      </c>
      <c r="L104" s="2">
        <f>ABS(Table2[[#This Row],[Nc Analytic]]-Table2[[#This Row],[Nc Simulation]])</f>
        <v>3.0283330818729581E-2</v>
      </c>
      <c r="M104" s="1">
        <f>100*IF(Table2[[#This Row],[Nc Analytic]]&gt;0, Table2[[#This Row],[Absolute Error]]/Table2[[#This Row],[Nc Analytic]],1)</f>
        <v>0.23067852698644109</v>
      </c>
    </row>
    <row r="105" spans="1:13" x14ac:dyDescent="0.35">
      <c r="A105" s="1">
        <v>10.4</v>
      </c>
      <c r="B105" s="4">
        <v>0.51710999999999996</v>
      </c>
      <c r="C105" s="6">
        <v>0.51470885724535287</v>
      </c>
      <c r="D105" s="2">
        <f>ABS(Table6[[#This Row],[Pb Analytic]]-Table6[[#This Row],[Pb Simulation]])</f>
        <v>2.4011427546470898E-3</v>
      </c>
      <c r="E105" s="1">
        <f>100*IF(Table6[[#This Row],[Pb Analytic]]&gt;0, Table6[[#This Row],[Absolute Error]]/Table6[[#This Row],[Pb Analytic]],1)</f>
        <v>0.46650503888696565</v>
      </c>
      <c r="F105" s="5">
        <v>0.392206</v>
      </c>
      <c r="G105" s="6">
        <v>0.38913729722590679</v>
      </c>
      <c r="H105" s="2">
        <f>ABS(Table7[[#This Row],[Pd Analytic]]-Table7[[#This Row],[Pd Simulation]])</f>
        <v>3.0687027740932127E-3</v>
      </c>
      <c r="I105" s="1">
        <f>100*IF(Table7[[#This Row],[Pd Analytic]]&gt;0, Table7[[#This Row],[Absolute Error]]/Table7[[#This Row],[Pd Analytic]],1)</f>
        <v>0.78859127510250737</v>
      </c>
      <c r="J105" s="6">
        <v>13.10986953303181</v>
      </c>
      <c r="K105" s="6">
        <v>13.14108367</v>
      </c>
      <c r="L105" s="2">
        <f>ABS(Table2[[#This Row],[Nc Analytic]]-Table2[[#This Row],[Nc Simulation]])</f>
        <v>3.1214136968189976E-2</v>
      </c>
      <c r="M105" s="1">
        <f>100*IF(Table2[[#This Row],[Nc Analytic]]&gt;0, Table2[[#This Row],[Absolute Error]]/Table2[[#This Row],[Nc Analytic]],1)</f>
        <v>0.23753092021968669</v>
      </c>
    </row>
    <row r="106" spans="1:13" x14ac:dyDescent="0.35">
      <c r="A106" s="1">
        <v>10.5</v>
      </c>
      <c r="B106" s="4">
        <v>0.52079799999999998</v>
      </c>
      <c r="C106" s="6">
        <v>0.5189250418268454</v>
      </c>
      <c r="D106" s="2">
        <f>ABS(Table6[[#This Row],[Pb Analytic]]-Table6[[#This Row],[Pb Simulation]])</f>
        <v>1.8729581731545819E-3</v>
      </c>
      <c r="E106" s="1">
        <f>100*IF(Table6[[#This Row],[Pb Analytic]]&gt;0, Table6[[#This Row],[Absolute Error]]/Table6[[#This Row],[Pb Analytic]],1)</f>
        <v>0.36093038920629883</v>
      </c>
      <c r="F106" s="5">
        <v>0.38969999999999999</v>
      </c>
      <c r="G106" s="6">
        <v>0.38583686348101481</v>
      </c>
      <c r="H106" s="2">
        <f>ABS(Table7[[#This Row],[Pd Analytic]]-Table7[[#This Row],[Pd Simulation]])</f>
        <v>3.8631365189851774E-3</v>
      </c>
      <c r="I106" s="1">
        <f>100*IF(Table7[[#This Row],[Pd Analytic]]&gt;0, Table7[[#This Row],[Absolute Error]]/Table7[[#This Row],[Pd Analytic]],1)</f>
        <v>1.0012357254130706</v>
      </c>
      <c r="J106" s="6">
        <v>13.12121062512435</v>
      </c>
      <c r="K106" s="6">
        <v>13.153861190000001</v>
      </c>
      <c r="L106" s="2">
        <f>ABS(Table2[[#This Row],[Nc Analytic]]-Table2[[#This Row],[Nc Simulation]])</f>
        <v>3.2650564875650545E-2</v>
      </c>
      <c r="M106" s="1">
        <f>100*IF(Table2[[#This Row],[Nc Analytic]]&gt;0, Table2[[#This Row],[Absolute Error]]/Table2[[#This Row],[Nc Analytic]],1)</f>
        <v>0.24822038490471973</v>
      </c>
    </row>
    <row r="107" spans="1:13" x14ac:dyDescent="0.35">
      <c r="A107" s="1">
        <v>10.6</v>
      </c>
      <c r="B107" s="4">
        <v>0.52647500000000003</v>
      </c>
      <c r="C107" s="6">
        <v>0.52307283622531731</v>
      </c>
      <c r="D107" s="2">
        <f>ABS(Table6[[#This Row],[Pb Analytic]]-Table6[[#This Row],[Pb Simulation]])</f>
        <v>3.4021637746827205E-3</v>
      </c>
      <c r="E107" s="1">
        <f>100*IF(Table6[[#This Row],[Pb Analytic]]&gt;0, Table6[[#This Row],[Absolute Error]]/Table6[[#This Row],[Pb Analytic]],1)</f>
        <v>0.65041874459281124</v>
      </c>
      <c r="F107" s="5">
        <v>0.38482100000000002</v>
      </c>
      <c r="G107" s="6">
        <v>0.38258754161055553</v>
      </c>
      <c r="H107" s="2">
        <f>ABS(Table7[[#This Row],[Pd Analytic]]-Table7[[#This Row],[Pd Simulation]])</f>
        <v>2.2334583894444981E-3</v>
      </c>
      <c r="I107" s="1">
        <f>100*IF(Table7[[#This Row],[Pd Analytic]]&gt;0, Table7[[#This Row],[Absolute Error]]/Table7[[#This Row],[Pd Analytic]],1)</f>
        <v>0.58377708276710849</v>
      </c>
      <c r="J107" s="6">
        <v>13.136812208670261</v>
      </c>
      <c r="K107" s="6">
        <v>13.16628382</v>
      </c>
      <c r="L107" s="2">
        <f>ABS(Table2[[#This Row],[Nc Analytic]]-Table2[[#This Row],[Nc Simulation]])</f>
        <v>2.9471611329739744E-2</v>
      </c>
      <c r="M107" s="1">
        <f>100*IF(Table2[[#This Row],[Nc Analytic]]&gt;0, Table2[[#This Row],[Absolute Error]]/Table2[[#This Row],[Nc Analytic]],1)</f>
        <v>0.22384153138922491</v>
      </c>
    </row>
    <row r="108" spans="1:13" x14ac:dyDescent="0.35">
      <c r="A108" s="1">
        <v>10.7</v>
      </c>
      <c r="B108" s="4">
        <v>0.52918200000000004</v>
      </c>
      <c r="C108" s="6">
        <v>0.52715372517938486</v>
      </c>
      <c r="D108" s="2">
        <f>ABS(Table6[[#This Row],[Pb Analytic]]-Table6[[#This Row],[Pb Simulation]])</f>
        <v>2.0282748206151835E-3</v>
      </c>
      <c r="E108" s="1">
        <f>100*IF(Table6[[#This Row],[Pb Analytic]]&gt;0, Table6[[#This Row],[Absolute Error]]/Table6[[#This Row],[Pb Analytic]],1)</f>
        <v>0.38475964860629275</v>
      </c>
      <c r="F108" s="5">
        <v>0.38307200000000002</v>
      </c>
      <c r="G108" s="6">
        <v>0.37938833131328181</v>
      </c>
      <c r="H108" s="2">
        <f>ABS(Table7[[#This Row],[Pd Analytic]]-Table7[[#This Row],[Pd Simulation]])</f>
        <v>3.6836686867182111E-3</v>
      </c>
      <c r="I108" s="1">
        <f>100*IF(Table7[[#This Row],[Pd Analytic]]&gt;0, Table7[[#This Row],[Absolute Error]]/Table7[[#This Row],[Pd Analytic]],1)</f>
        <v>0.97094938949938425</v>
      </c>
      <c r="J108" s="6">
        <v>13.155595524414061</v>
      </c>
      <c r="K108" s="6">
        <v>13.178365429999999</v>
      </c>
      <c r="L108" s="2">
        <f>ABS(Table2[[#This Row],[Nc Analytic]]-Table2[[#This Row],[Nc Simulation]])</f>
        <v>2.2769905585938943E-2</v>
      </c>
      <c r="M108" s="1">
        <f>100*IF(Table2[[#This Row],[Nc Analytic]]&gt;0, Table2[[#This Row],[Absolute Error]]/Table2[[#This Row],[Nc Analytic]],1)</f>
        <v>0.17278247220329923</v>
      </c>
    </row>
    <row r="109" spans="1:13" x14ac:dyDescent="0.35">
      <c r="A109" s="1">
        <v>10.8</v>
      </c>
      <c r="B109" s="4">
        <v>0.533995</v>
      </c>
      <c r="C109" s="6">
        <v>0.53116915952793842</v>
      </c>
      <c r="D109" s="2">
        <f>ABS(Table6[[#This Row],[Pb Analytic]]-Table6[[#This Row],[Pb Simulation]])</f>
        <v>2.8258404720615804E-3</v>
      </c>
      <c r="E109" s="1">
        <f>100*IF(Table6[[#This Row],[Pb Analytic]]&gt;0, Table6[[#This Row],[Absolute Error]]/Table6[[#This Row],[Pb Analytic]],1)</f>
        <v>0.5320038675763793</v>
      </c>
      <c r="F109" s="5">
        <v>0.37860199999999999</v>
      </c>
      <c r="G109" s="6">
        <v>0.37623824824571128</v>
      </c>
      <c r="H109" s="2">
        <f>ABS(Table7[[#This Row],[Pd Analytic]]-Table7[[#This Row],[Pd Simulation]])</f>
        <v>2.3637517542887121E-3</v>
      </c>
      <c r="I109" s="1">
        <f>100*IF(Table7[[#This Row],[Pd Analytic]]&gt;0, Table7[[#This Row],[Absolute Error]]/Table7[[#This Row],[Pd Analytic]],1)</f>
        <v>0.62825929190086172</v>
      </c>
      <c r="J109" s="6">
        <v>13.16497212975286</v>
      </c>
      <c r="K109" s="6">
        <v>13.19011924</v>
      </c>
      <c r="L109" s="2">
        <f>ABS(Table2[[#This Row],[Nc Analytic]]-Table2[[#This Row],[Nc Simulation]])</f>
        <v>2.5147110247139892E-2</v>
      </c>
      <c r="M109" s="1">
        <f>100*IF(Table2[[#This Row],[Nc Analytic]]&gt;0, Table2[[#This Row],[Absolute Error]]/Table2[[#This Row],[Nc Analytic]],1)</f>
        <v>0.1906511214157901</v>
      </c>
    </row>
    <row r="110" spans="1:13" x14ac:dyDescent="0.35">
      <c r="A110" s="1">
        <v>10.9</v>
      </c>
      <c r="B110" s="4">
        <v>0.53648300000000004</v>
      </c>
      <c r="C110" s="6">
        <v>0.5351205565528242</v>
      </c>
      <c r="D110" s="2">
        <f>ABS(Table6[[#This Row],[Pb Analytic]]-Table6[[#This Row],[Pb Simulation]])</f>
        <v>1.3624434471758429E-3</v>
      </c>
      <c r="E110" s="1">
        <f>100*IF(Table6[[#This Row],[Pb Analytic]]&gt;0, Table6[[#This Row],[Absolute Error]]/Table6[[#This Row],[Pb Analytic]],1)</f>
        <v>0.25460495405979605</v>
      </c>
      <c r="F110" s="5">
        <v>0.37681799999999999</v>
      </c>
      <c r="G110" s="6">
        <v>0.37313632450244699</v>
      </c>
      <c r="H110" s="2">
        <f>ABS(Table7[[#This Row],[Pd Analytic]]-Table7[[#This Row],[Pd Simulation]])</f>
        <v>3.6816754975529942E-3</v>
      </c>
      <c r="I110" s="1">
        <f>100*IF(Table7[[#This Row],[Pd Analytic]]&gt;0, Table7[[#This Row],[Absolute Error]]/Table7[[#This Row],[Pd Analytic]],1)</f>
        <v>0.98668375491511551</v>
      </c>
      <c r="J110" s="6">
        <v>13.16992087381966</v>
      </c>
      <c r="K110" s="6">
        <v>13.201557810000001</v>
      </c>
      <c r="L110" s="2">
        <f>ABS(Table2[[#This Row],[Nc Analytic]]-Table2[[#This Row],[Nc Simulation]])</f>
        <v>3.1636936180341024E-2</v>
      </c>
      <c r="M110" s="1">
        <f>100*IF(Table2[[#This Row],[Nc Analytic]]&gt;0, Table2[[#This Row],[Absolute Error]]/Table2[[#This Row],[Nc Analytic]],1)</f>
        <v>0.23964547696315414</v>
      </c>
    </row>
    <row r="111" spans="1:13" x14ac:dyDescent="0.35">
      <c r="A111" s="1">
        <v>11</v>
      </c>
      <c r="B111" s="4">
        <v>0.54121900000000001</v>
      </c>
      <c r="C111" s="6">
        <v>0.53900930038161243</v>
      </c>
      <c r="D111" s="2">
        <f>ABS(Table6[[#This Row],[Pb Analytic]]-Table6[[#This Row],[Pb Simulation]])</f>
        <v>2.2096996183875728E-3</v>
      </c>
      <c r="E111" s="1">
        <f>100*IF(Table6[[#This Row],[Pb Analytic]]&gt;0, Table6[[#This Row],[Absolute Error]]/Table6[[#This Row],[Pb Analytic]],1)</f>
        <v>0.40995574971027976</v>
      </c>
      <c r="F111" s="5">
        <v>0.37313099999999999</v>
      </c>
      <c r="G111" s="6">
        <v>0.37008160899152331</v>
      </c>
      <c r="H111" s="2">
        <f>ABS(Table7[[#This Row],[Pd Analytic]]-Table7[[#This Row],[Pd Simulation]])</f>
        <v>3.0493910084766762E-3</v>
      </c>
      <c r="I111" s="1">
        <f>100*IF(Table7[[#This Row],[Pd Analytic]]&gt;0, Table7[[#This Row],[Absolute Error]]/Table7[[#This Row],[Pd Analytic]],1)</f>
        <v>0.82397799144526584</v>
      </c>
      <c r="J111" s="6">
        <v>13.177214857072441</v>
      </c>
      <c r="K111" s="6">
        <v>13.21269309</v>
      </c>
      <c r="L111" s="2">
        <f>ABS(Table2[[#This Row],[Nc Analytic]]-Table2[[#This Row],[Nc Simulation]])</f>
        <v>3.5478232927559361E-2</v>
      </c>
      <c r="M111" s="1">
        <f>100*IF(Table2[[#This Row],[Nc Analytic]]&gt;0, Table2[[#This Row],[Absolute Error]]/Table2[[#This Row],[Nc Analytic]],1)</f>
        <v>0.26851628722391946</v>
      </c>
    </row>
    <row r="112" spans="1:13" x14ac:dyDescent="0.35">
      <c r="A112" s="1">
        <v>11.1</v>
      </c>
      <c r="B112" s="4">
        <v>0.54456099999999996</v>
      </c>
      <c r="C112" s="6">
        <v>0.54283674244106495</v>
      </c>
      <c r="D112" s="2">
        <f>ABS(Table6[[#This Row],[Pb Analytic]]-Table6[[#This Row],[Pb Simulation]])</f>
        <v>1.7242575589350162E-3</v>
      </c>
      <c r="E112" s="1">
        <f>100*IF(Table6[[#This Row],[Pb Analytic]]&gt;0, Table6[[#This Row],[Absolute Error]]/Table6[[#This Row],[Pb Analytic]],1)</f>
        <v>0.31763832919290952</v>
      </c>
      <c r="F112" s="5">
        <v>0.37054399999999998</v>
      </c>
      <c r="G112" s="6">
        <v>0.36707316771699627</v>
      </c>
      <c r="H112" s="2">
        <f>ABS(Table7[[#This Row],[Pd Analytic]]-Table7[[#This Row],[Pd Simulation]])</f>
        <v>3.4708322830037108E-3</v>
      </c>
      <c r="I112" s="1">
        <f>100*IF(Table7[[#This Row],[Pd Analytic]]&gt;0, Table7[[#This Row],[Absolute Error]]/Table7[[#This Row],[Pd Analytic]],1)</f>
        <v>0.94554235728818814</v>
      </c>
      <c r="J112" s="6">
        <v>13.19550961159733</v>
      </c>
      <c r="K112" s="6">
        <v>13.22353648</v>
      </c>
      <c r="L112" s="2">
        <f>ABS(Table2[[#This Row],[Nc Analytic]]-Table2[[#This Row],[Nc Simulation]])</f>
        <v>2.8026868402669436E-2</v>
      </c>
      <c r="M112" s="1">
        <f>100*IF(Table2[[#This Row],[Nc Analytic]]&gt;0, Table2[[#This Row],[Absolute Error]]/Table2[[#This Row],[Nc Analytic]],1)</f>
        <v>0.21194684527137503</v>
      </c>
    </row>
    <row r="113" spans="1:13" x14ac:dyDescent="0.35">
      <c r="A113" s="1">
        <v>11.2</v>
      </c>
      <c r="B113" s="4">
        <v>0.54844199999999999</v>
      </c>
      <c r="C113" s="6">
        <v>0.54660420195300619</v>
      </c>
      <c r="D113" s="2">
        <f>ABS(Table6[[#This Row],[Pb Analytic]]-Table6[[#This Row],[Pb Simulation]])</f>
        <v>1.8377980469937993E-3</v>
      </c>
      <c r="E113" s="1">
        <f>100*IF(Table6[[#This Row],[Pb Analytic]]&gt;0, Table6[[#This Row],[Absolute Error]]/Table6[[#This Row],[Pb Analytic]],1)</f>
        <v>0.3362209877690992</v>
      </c>
      <c r="F113" s="5">
        <v>0.36757899999999999</v>
      </c>
      <c r="G113" s="6">
        <v>0.36411008397970068</v>
      </c>
      <c r="H113" s="2">
        <f>ABS(Table7[[#This Row],[Pd Analytic]]-Table7[[#This Row],[Pd Simulation]])</f>
        <v>3.4689160202993063E-3</v>
      </c>
      <c r="I113" s="1">
        <f>100*IF(Table7[[#This Row],[Pd Analytic]]&gt;0, Table7[[#This Row],[Absolute Error]]/Table7[[#This Row],[Pd Analytic]],1)</f>
        <v>0.9527107797686537</v>
      </c>
      <c r="J113" s="6">
        <v>13.199863965050589</v>
      </c>
      <c r="K113" s="6">
        <v>13.23409882</v>
      </c>
      <c r="L113" s="2">
        <f>ABS(Table2[[#This Row],[Nc Analytic]]-Table2[[#This Row],[Nc Simulation]])</f>
        <v>3.4234854949410476E-2</v>
      </c>
      <c r="M113" s="1">
        <f>100*IF(Table2[[#This Row],[Nc Analytic]]&gt;0, Table2[[#This Row],[Absolute Error]]/Table2[[#This Row],[Nc Analytic]],1)</f>
        <v>0.2586867108599275</v>
      </c>
    </row>
    <row r="114" spans="1:13" x14ac:dyDescent="0.35">
      <c r="A114" s="1">
        <v>11.3</v>
      </c>
      <c r="B114" s="4">
        <v>0.55420899999999995</v>
      </c>
      <c r="C114" s="6">
        <v>0.55031296646528027</v>
      </c>
      <c r="D114" s="2">
        <f>ABS(Table6[[#This Row],[Pb Analytic]]-Table6[[#This Row],[Pb Simulation]])</f>
        <v>3.8960335347196784E-3</v>
      </c>
      <c r="E114" s="1">
        <f>100*IF(Table6[[#This Row],[Pb Analytic]]&gt;0, Table6[[#This Row],[Absolute Error]]/Table6[[#This Row],[Pb Analytic]],1)</f>
        <v>0.70796687923679558</v>
      </c>
      <c r="F114" s="5">
        <v>0.36246499999999998</v>
      </c>
      <c r="G114" s="6">
        <v>0.36119145850593398</v>
      </c>
      <c r="H114" s="2">
        <f>ABS(Table7[[#This Row],[Pd Analytic]]-Table7[[#This Row],[Pd Simulation]])</f>
        <v>1.2735414940659995E-3</v>
      </c>
      <c r="I114" s="1">
        <f>100*IF(Table7[[#This Row],[Pd Analytic]]&gt;0, Table7[[#This Row],[Absolute Error]]/Table7[[#This Row],[Pd Analytic]],1)</f>
        <v>0.35259457666413135</v>
      </c>
      <c r="J114" s="6">
        <v>13.2153585809624</v>
      </c>
      <c r="K114" s="6">
        <v>13.24439044</v>
      </c>
      <c r="L114" s="2">
        <f>ABS(Table2[[#This Row],[Nc Analytic]]-Table2[[#This Row],[Nc Simulation]])</f>
        <v>2.9031859037599972E-2</v>
      </c>
      <c r="M114" s="1">
        <f>100*IF(Table2[[#This Row],[Nc Analytic]]&gt;0, Table2[[#This Row],[Absolute Error]]/Table2[[#This Row],[Nc Analytic]],1)</f>
        <v>0.21920117176491191</v>
      </c>
    </row>
    <row r="115" spans="1:13" x14ac:dyDescent="0.35">
      <c r="A115" s="1">
        <v>11.4</v>
      </c>
      <c r="B115" s="4">
        <v>0.55596500000000004</v>
      </c>
      <c r="C115" s="6">
        <v>0.55396429241133094</v>
      </c>
      <c r="D115" s="2">
        <f>ABS(Table6[[#This Row],[Pb Analytic]]-Table6[[#This Row],[Pb Simulation]])</f>
        <v>2.0007075886691039E-3</v>
      </c>
      <c r="E115" s="1">
        <f>100*IF(Table6[[#This Row],[Pb Analytic]]&gt;0, Table6[[#This Row],[Absolute Error]]/Table6[[#This Row],[Pb Analytic]],1)</f>
        <v>0.36116183228350279</v>
      </c>
      <c r="F115" s="5">
        <v>0.36127100000000001</v>
      </c>
      <c r="G115" s="6">
        <v>0.35831640951280158</v>
      </c>
      <c r="H115" s="2">
        <f>ABS(Table7[[#This Row],[Pd Analytic]]-Table7[[#This Row],[Pd Simulation]])</f>
        <v>2.9545904871984274E-3</v>
      </c>
      <c r="I115" s="1">
        <f>100*IF(Table7[[#This Row],[Pd Analytic]]&gt;0, Table7[[#This Row],[Absolute Error]]/Table7[[#This Row],[Pd Analytic]],1)</f>
        <v>0.82457582425983444</v>
      </c>
      <c r="J115" s="6">
        <v>13.225342418574821</v>
      </c>
      <c r="K115" s="6">
        <v>13.254421199999999</v>
      </c>
      <c r="L115" s="2">
        <f>ABS(Table2[[#This Row],[Nc Analytic]]-Table2[[#This Row],[Nc Simulation]])</f>
        <v>2.9078781425178946E-2</v>
      </c>
      <c r="M115" s="1">
        <f>100*IF(Table2[[#This Row],[Nc Analytic]]&gt;0, Table2[[#This Row],[Absolute Error]]/Table2[[#This Row],[Nc Analytic]],1)</f>
        <v>0.21938929649511174</v>
      </c>
    </row>
    <row r="116" spans="1:13" x14ac:dyDescent="0.35">
      <c r="A116" s="1">
        <v>11.5</v>
      </c>
      <c r="B116" s="4">
        <v>0.55831299999999995</v>
      </c>
      <c r="C116" s="6">
        <v>0.55755940569272711</v>
      </c>
      <c r="D116" s="2">
        <f>ABS(Table6[[#This Row],[Pb Analytic]]-Table6[[#This Row],[Pb Simulation]])</f>
        <v>7.5359430727284238E-4</v>
      </c>
      <c r="E116" s="1">
        <f>100*IF(Table6[[#This Row],[Pb Analytic]]&gt;0, Table6[[#This Row],[Absolute Error]]/Table6[[#This Row],[Pb Analytic]],1)</f>
        <v>0.13515946454827646</v>
      </c>
      <c r="F116" s="5">
        <v>0.35925699999999999</v>
      </c>
      <c r="G116" s="6">
        <v>0.35548407271801269</v>
      </c>
      <c r="H116" s="2">
        <f>ABS(Table7[[#This Row],[Pd Analytic]]-Table7[[#This Row],[Pd Simulation]])</f>
        <v>3.7729272819873039E-3</v>
      </c>
      <c r="I116" s="1">
        <f>100*IF(Table7[[#This Row],[Pd Analytic]]&gt;0, Table7[[#This Row],[Absolute Error]]/Table7[[#This Row],[Pd Analytic]],1)</f>
        <v>1.0613491775143957</v>
      </c>
      <c r="J116" s="6">
        <v>13.229682244344939</v>
      </c>
      <c r="K116" s="6">
        <v>13.26420051</v>
      </c>
      <c r="L116" s="2">
        <f>ABS(Table2[[#This Row],[Nc Analytic]]-Table2[[#This Row],[Nc Simulation]])</f>
        <v>3.4518265655060887E-2</v>
      </c>
      <c r="M116" s="1">
        <f>100*IF(Table2[[#This Row],[Nc Analytic]]&gt;0, Table2[[#This Row],[Absolute Error]]/Table2[[#This Row],[Nc Analytic]],1)</f>
        <v>0.26023630771441714</v>
      </c>
    </row>
    <row r="117" spans="1:13" x14ac:dyDescent="0.35">
      <c r="A117" s="1">
        <v>11.6</v>
      </c>
      <c r="B117" s="4">
        <v>0.56309799999999999</v>
      </c>
      <c r="C117" s="6">
        <v>0.56109950227963001</v>
      </c>
      <c r="D117" s="2">
        <f>ABS(Table6[[#This Row],[Pb Analytic]]-Table6[[#This Row],[Pb Simulation]])</f>
        <v>1.9984977203699739E-3</v>
      </c>
      <c r="E117" s="1">
        <f>100*IF(Table6[[#This Row],[Pb Analytic]]&gt;0, Table6[[#This Row],[Absolute Error]]/Table6[[#This Row],[Pb Analytic]],1)</f>
        <v>0.35617527947369321</v>
      </c>
      <c r="F117" s="5">
        <v>0.35562899999999997</v>
      </c>
      <c r="G117" s="6">
        <v>0.35269360130109889</v>
      </c>
      <c r="H117" s="2">
        <f>ABS(Table7[[#This Row],[Pd Analytic]]-Table7[[#This Row],[Pd Simulation]])</f>
        <v>2.9353986989010816E-3</v>
      </c>
      <c r="I117" s="1">
        <f>100*IF(Table7[[#This Row],[Pd Analytic]]&gt;0, Table7[[#This Row],[Absolute Error]]/Table7[[#This Row],[Pd Analytic]],1)</f>
        <v>0.83228011170951055</v>
      </c>
      <c r="J117" s="6">
        <v>13.24378933969912</v>
      </c>
      <c r="K117" s="6">
        <v>13.27373732</v>
      </c>
      <c r="L117" s="2">
        <f>ABS(Table2[[#This Row],[Nc Analytic]]-Table2[[#This Row],[Nc Simulation]])</f>
        <v>2.9947980300880417E-2</v>
      </c>
      <c r="M117" s="1">
        <f>100*IF(Table2[[#This Row],[Nc Analytic]]&gt;0, Table2[[#This Row],[Absolute Error]]/Table2[[#This Row],[Nc Analytic]],1)</f>
        <v>0.22561829859143556</v>
      </c>
    </row>
    <row r="118" spans="1:13" x14ac:dyDescent="0.35">
      <c r="A118" s="1">
        <v>11.7</v>
      </c>
      <c r="B118" s="4">
        <v>0.56693300000000002</v>
      </c>
      <c r="C118" s="6">
        <v>0.56458574882481616</v>
      </c>
      <c r="D118" s="2">
        <f>ABS(Table6[[#This Row],[Pb Analytic]]-Table6[[#This Row],[Pb Simulation]])</f>
        <v>2.3472511751838621E-3</v>
      </c>
      <c r="E118" s="1">
        <f>100*IF(Table6[[#This Row],[Pb Analytic]]&gt;0, Table6[[#This Row],[Absolute Error]]/Table6[[#This Row],[Pb Analytic]],1)</f>
        <v>0.4157475069233787</v>
      </c>
      <c r="F118" s="5">
        <v>0.352634</v>
      </c>
      <c r="G118" s="6">
        <v>0.34994416582227311</v>
      </c>
      <c r="H118" s="2">
        <f>ABS(Table7[[#This Row],[Pd Analytic]]-Table7[[#This Row],[Pd Simulation]])</f>
        <v>2.6898341777268908E-3</v>
      </c>
      <c r="I118" s="1">
        <f>100*IF(Table7[[#This Row],[Pd Analytic]]&gt;0, Table7[[#This Row],[Absolute Error]]/Table7[[#This Row],[Pd Analytic]],1)</f>
        <v>0.76864667007850118</v>
      </c>
      <c r="J118" s="6">
        <v>13.252485849119889</v>
      </c>
      <c r="K118" s="6">
        <v>13.28304022</v>
      </c>
      <c r="L118" s="2">
        <f>ABS(Table2[[#This Row],[Nc Analytic]]-Table2[[#This Row],[Nc Simulation]])</f>
        <v>3.0554370880111037E-2</v>
      </c>
      <c r="M118" s="1">
        <f>100*IF(Table2[[#This Row],[Nc Analytic]]&gt;0, Table2[[#This Row],[Absolute Error]]/Table2[[#This Row],[Nc Analytic]],1)</f>
        <v>0.23002543374148601</v>
      </c>
    </row>
    <row r="119" spans="1:13" x14ac:dyDescent="0.35">
      <c r="A119" s="1">
        <v>11.8</v>
      </c>
      <c r="B119" s="4">
        <v>0.57071499999999997</v>
      </c>
      <c r="C119" s="6">
        <v>0.56801928328741202</v>
      </c>
      <c r="D119" s="2">
        <f>ABS(Table6[[#This Row],[Pb Analytic]]-Table6[[#This Row],[Pb Simulation]])</f>
        <v>2.6957167125879478E-3</v>
      </c>
      <c r="E119" s="1">
        <f>100*IF(Table6[[#This Row],[Pb Analytic]]&gt;0, Table6[[#This Row],[Absolute Error]]/Table6[[#This Row],[Pb Analytic]],1)</f>
        <v>0.47458190098520692</v>
      </c>
      <c r="F119" s="5">
        <v>0.349827</v>
      </c>
      <c r="G119" s="6">
        <v>0.34723495410448241</v>
      </c>
      <c r="H119" s="2">
        <f>ABS(Table7[[#This Row],[Pd Analytic]]-Table7[[#This Row],[Pd Simulation]])</f>
        <v>2.5920458955175918E-3</v>
      </c>
      <c r="I119" s="1">
        <f>100*IF(Table7[[#This Row],[Pd Analytic]]&gt;0, Table7[[#This Row],[Absolute Error]]/Table7[[#This Row],[Pd Analytic]],1)</f>
        <v>0.74648184604642354</v>
      </c>
      <c r="J119" s="6">
        <v>13.262245898188381</v>
      </c>
      <c r="K119" s="6">
        <v>13.29211737</v>
      </c>
      <c r="L119" s="2">
        <f>ABS(Table2[[#This Row],[Nc Analytic]]-Table2[[#This Row],[Nc Simulation]])</f>
        <v>2.9871471811619088E-2</v>
      </c>
      <c r="M119" s="1">
        <f>100*IF(Table2[[#This Row],[Nc Analytic]]&gt;0, Table2[[#This Row],[Absolute Error]]/Table2[[#This Row],[Nc Analytic]],1)</f>
        <v>0.2247307255880715</v>
      </c>
    </row>
    <row r="120" spans="1:13" x14ac:dyDescent="0.35">
      <c r="A120" s="1">
        <v>11.9</v>
      </c>
      <c r="B120" s="4">
        <v>0.57493399999999995</v>
      </c>
      <c r="C120" s="6">
        <v>0.57140121556297652</v>
      </c>
      <c r="D120" s="2">
        <f>ABS(Table6[[#This Row],[Pb Analytic]]-Table6[[#This Row],[Pb Simulation]])</f>
        <v>3.5327844370234285E-3</v>
      </c>
      <c r="E120" s="1">
        <f>100*IF(Table6[[#This Row],[Pb Analytic]]&gt;0, Table6[[#This Row],[Absolute Error]]/Table6[[#This Row],[Pb Analytic]],1)</f>
        <v>0.61826687462376695</v>
      </c>
      <c r="F120" s="5">
        <v>0.34600900000000001</v>
      </c>
      <c r="G120" s="6">
        <v>0.34456517108361168</v>
      </c>
      <c r="H120" s="2">
        <f>ABS(Table7[[#This Row],[Pd Analytic]]-Table7[[#This Row],[Pd Simulation]])</f>
        <v>1.4438289163883344E-3</v>
      </c>
      <c r="I120" s="1">
        <f>100*IF(Table7[[#This Row],[Pd Analytic]]&gt;0, Table7[[#This Row],[Absolute Error]]/Table7[[#This Row],[Pd Analytic]],1)</f>
        <v>0.41902926864247025</v>
      </c>
      <c r="J120" s="6">
        <v>13.27066530360783</v>
      </c>
      <c r="K120" s="6">
        <v>13.300976609999999</v>
      </c>
      <c r="L120" s="2">
        <f>ABS(Table2[[#This Row],[Nc Analytic]]-Table2[[#This Row],[Nc Simulation]])</f>
        <v>3.0311306392169612E-2</v>
      </c>
      <c r="M120" s="1">
        <f>100*IF(Table2[[#This Row],[Nc Analytic]]&gt;0, Table2[[#This Row],[Absolute Error]]/Table2[[#This Row],[Nc Analytic]],1)</f>
        <v>0.2278878256907905</v>
      </c>
    </row>
    <row r="121" spans="1:13" x14ac:dyDescent="0.35">
      <c r="A121" s="1">
        <v>12</v>
      </c>
      <c r="B121" s="4">
        <v>0.57631699999999997</v>
      </c>
      <c r="C121" s="6">
        <v>0.57473262811700288</v>
      </c>
      <c r="D121" s="2">
        <f>ABS(Table6[[#This Row],[Pb Analytic]]-Table6[[#This Row],[Pb Simulation]])</f>
        <v>1.5843718829970932E-3</v>
      </c>
      <c r="E121" s="1">
        <f>100*IF(Table6[[#This Row],[Pb Analytic]]&gt;0, Table6[[#This Row],[Absolute Error]]/Table6[[#This Row],[Pb Analytic]],1)</f>
        <v>0.27567112175064296</v>
      </c>
      <c r="F121" s="5">
        <v>0.34511900000000001</v>
      </c>
      <c r="G121" s="6">
        <v>0.34193403863125421</v>
      </c>
      <c r="H121" s="2">
        <f>ABS(Table7[[#This Row],[Pd Analytic]]-Table7[[#This Row],[Pd Simulation]])</f>
        <v>3.1849613687457978E-3</v>
      </c>
      <c r="I121" s="1">
        <f>100*IF(Table7[[#This Row],[Pd Analytic]]&gt;0, Table7[[#This Row],[Absolute Error]]/Table7[[#This Row],[Pd Analytic]],1)</f>
        <v>0.93145490326001101</v>
      </c>
      <c r="J121" s="6">
        <v>13.27643601240279</v>
      </c>
      <c r="K121" s="6">
        <v>13.309625390000001</v>
      </c>
      <c r="L121" s="2">
        <f>ABS(Table2[[#This Row],[Nc Analytic]]-Table2[[#This Row],[Nc Simulation]])</f>
        <v>3.3189377597210523E-2</v>
      </c>
      <c r="M121" s="1">
        <f>100*IF(Table2[[#This Row],[Nc Analytic]]&gt;0, Table2[[#This Row],[Absolute Error]]/Table2[[#This Row],[Nc Analytic]],1)</f>
        <v>0.24936372455791952</v>
      </c>
    </row>
    <row r="122" spans="1:13" x14ac:dyDescent="0.35">
      <c r="A122" s="1">
        <v>12.1</v>
      </c>
      <c r="B122" s="4">
        <v>0.58030899999999996</v>
      </c>
      <c r="C122" s="6">
        <v>0.57801457661928524</v>
      </c>
      <c r="D122" s="2">
        <f>ABS(Table6[[#This Row],[Pb Analytic]]-Table6[[#This Row],[Pb Simulation]])</f>
        <v>2.2944233807147274E-3</v>
      </c>
      <c r="E122" s="1">
        <f>100*IF(Table6[[#This Row],[Pb Analytic]]&gt;0, Table6[[#This Row],[Absolute Error]]/Table6[[#This Row],[Pb Analytic]],1)</f>
        <v>0.39694905172365069</v>
      </c>
      <c r="F122" s="5">
        <v>0.34186899999999998</v>
      </c>
      <c r="G122" s="6">
        <v>0.3393407953539932</v>
      </c>
      <c r="H122" s="2">
        <f>ABS(Table7[[#This Row],[Pd Analytic]]-Table7[[#This Row],[Pd Simulation]])</f>
        <v>2.528204646006782E-3</v>
      </c>
      <c r="I122" s="1">
        <f>100*IF(Table7[[#This Row],[Pd Analytic]]&gt;0, Table7[[#This Row],[Absolute Error]]/Table7[[#This Row],[Pd Analytic]],1)</f>
        <v>0.74503410159377148</v>
      </c>
      <c r="J122" s="6">
        <v>13.283459651497539</v>
      </c>
      <c r="K122" s="6">
        <v>13.31807087</v>
      </c>
      <c r="L122" s="2">
        <f>ABS(Table2[[#This Row],[Nc Analytic]]-Table2[[#This Row],[Nc Simulation]])</f>
        <v>3.4611218502460517E-2</v>
      </c>
      <c r="M122" s="1">
        <f>100*IF(Table2[[#This Row],[Nc Analytic]]&gt;0, Table2[[#This Row],[Absolute Error]]/Table2[[#This Row],[Nc Analytic]],1)</f>
        <v>0.25988162129715797</v>
      </c>
    </row>
    <row r="123" spans="1:13" x14ac:dyDescent="0.35">
      <c r="A123" s="1">
        <v>12.2</v>
      </c>
      <c r="B123" s="4">
        <v>0.583264</v>
      </c>
      <c r="C123" s="6">
        <v>0.5812480905769416</v>
      </c>
      <c r="D123" s="2">
        <f>ABS(Table6[[#This Row],[Pb Analytic]]-Table6[[#This Row],[Pb Simulation]])</f>
        <v>2.015909423058404E-3</v>
      </c>
      <c r="E123" s="1">
        <f>100*IF(Table6[[#This Row],[Pb Analytic]]&gt;0, Table6[[#This Row],[Absolute Error]]/Table6[[#This Row],[Pb Analytic]],1)</f>
        <v>0.34682426587542514</v>
      </c>
      <c r="F123" s="5">
        <v>0.33958300000000002</v>
      </c>
      <c r="G123" s="6">
        <v>0.33678469637269992</v>
      </c>
      <c r="H123" s="2">
        <f>ABS(Table7[[#This Row],[Pd Analytic]]-Table7[[#This Row],[Pd Simulation]])</f>
        <v>2.7983036273001027E-3</v>
      </c>
      <c r="I123" s="1">
        <f>100*IF(Table7[[#This Row],[Pd Analytic]]&gt;0, Table7[[#This Row],[Absolute Error]]/Table7[[#This Row],[Pd Analytic]],1)</f>
        <v>0.83088799979301431</v>
      </c>
      <c r="J123" s="6">
        <v>13.29095276680065</v>
      </c>
      <c r="K123" s="6">
        <v>13.326319890000001</v>
      </c>
      <c r="L123" s="2">
        <f>ABS(Table2[[#This Row],[Nc Analytic]]-Table2[[#This Row],[Nc Simulation]])</f>
        <v>3.5367123199350203E-2</v>
      </c>
      <c r="M123" s="1">
        <f>100*IF(Table2[[#This Row],[Nc Analytic]]&gt;0, Table2[[#This Row],[Absolute Error]]/Table2[[#This Row],[Nc Analytic]],1)</f>
        <v>0.26539302291467209</v>
      </c>
    </row>
    <row r="124" spans="1:13" x14ac:dyDescent="0.35">
      <c r="A124" s="1">
        <v>12.3</v>
      </c>
      <c r="B124" s="4">
        <v>0.58740099999999995</v>
      </c>
      <c r="C124" s="6">
        <v>0.58443417396418096</v>
      </c>
      <c r="D124" s="2">
        <f>ABS(Table6[[#This Row],[Pb Analytic]]-Table6[[#This Row],[Pb Simulation]])</f>
        <v>2.9668260358189924E-3</v>
      </c>
      <c r="E124" s="1">
        <f>100*IF(Table6[[#This Row],[Pb Analytic]]&gt;0, Table6[[#This Row],[Absolute Error]]/Table6[[#This Row],[Pb Analytic]],1)</f>
        <v>0.50764075202775949</v>
      </c>
      <c r="F124" s="5">
        <v>0.33626400000000001</v>
      </c>
      <c r="G124" s="6">
        <v>0.33426501308497519</v>
      </c>
      <c r="H124" s="2">
        <f>ABS(Table7[[#This Row],[Pd Analytic]]-Table7[[#This Row],[Pd Simulation]])</f>
        <v>1.9989869150248141E-3</v>
      </c>
      <c r="I124" s="1">
        <f>100*IF(Table7[[#This Row],[Pd Analytic]]&gt;0, Table7[[#This Row],[Absolute Error]]/Table7[[#This Row],[Pd Analytic]],1)</f>
        <v>0.59802457235230944</v>
      </c>
      <c r="J124" s="6">
        <v>13.298353481372869</v>
      </c>
      <c r="K124" s="6">
        <v>13.33437898</v>
      </c>
      <c r="L124" s="2">
        <f>ABS(Table2[[#This Row],[Nc Analytic]]-Table2[[#This Row],[Nc Simulation]])</f>
        <v>3.6025498627131114E-2</v>
      </c>
      <c r="M124" s="1">
        <f>100*IF(Table2[[#This Row],[Nc Analytic]]&gt;0, Table2[[#This Row],[Absolute Error]]/Table2[[#This Row],[Nc Analytic]],1)</f>
        <v>0.27017005202240857</v>
      </c>
    </row>
    <row r="125" spans="1:13" x14ac:dyDescent="0.35">
      <c r="A125" s="1">
        <v>12.4</v>
      </c>
      <c r="B125" s="4">
        <v>0.59126199999999995</v>
      </c>
      <c r="C125" s="6">
        <v>0.58757380584717023</v>
      </c>
      <c r="D125" s="2">
        <f>ABS(Table6[[#This Row],[Pb Analytic]]-Table6[[#This Row],[Pb Simulation]])</f>
        <v>3.6881941528297268E-3</v>
      </c>
      <c r="E125" s="1">
        <f>100*IF(Table6[[#This Row],[Pb Analytic]]&gt;0, Table6[[#This Row],[Absolute Error]]/Table6[[#This Row],[Pb Analytic]],1)</f>
        <v>0.62769887223138698</v>
      </c>
      <c r="F125" s="5">
        <v>0.33280399999999999</v>
      </c>
      <c r="G125" s="6">
        <v>0.33178103291351407</v>
      </c>
      <c r="H125" s="2">
        <f>ABS(Table7[[#This Row],[Pd Analytic]]-Table7[[#This Row],[Pd Simulation]])</f>
        <v>1.0229670864859153E-3</v>
      </c>
      <c r="I125" s="1">
        <f>100*IF(Table7[[#This Row],[Pd Analytic]]&gt;0, Table7[[#This Row],[Absolute Error]]/Table7[[#This Row],[Pd Analytic]],1)</f>
        <v>0.3083259695416567</v>
      </c>
      <c r="J125" s="6">
        <v>13.31253703525312</v>
      </c>
      <c r="K125" s="6">
        <v>13.34225442</v>
      </c>
      <c r="L125" s="2">
        <f>ABS(Table2[[#This Row],[Nc Analytic]]-Table2[[#This Row],[Nc Simulation]])</f>
        <v>2.9717384746879461E-2</v>
      </c>
      <c r="M125" s="1">
        <f>100*IF(Table2[[#This Row],[Nc Analytic]]&gt;0, Table2[[#This Row],[Absolute Error]]/Table2[[#This Row],[Nc Analytic]],1)</f>
        <v>0.22273136016903702</v>
      </c>
    </row>
    <row r="126" spans="1:13" x14ac:dyDescent="0.35">
      <c r="A126" s="1">
        <v>12.5</v>
      </c>
      <c r="B126" s="4">
        <v>0.59309900000000004</v>
      </c>
      <c r="C126" s="6">
        <v>0.59066794100259679</v>
      </c>
      <c r="D126" s="2">
        <f>ABS(Table6[[#This Row],[Pb Analytic]]-Table6[[#This Row],[Pb Simulation]])</f>
        <v>2.431058997403257E-3</v>
      </c>
      <c r="E126" s="1">
        <f>100*IF(Table6[[#This Row],[Pb Analytic]]&gt;0, Table6[[#This Row],[Absolute Error]]/Table6[[#This Row],[Pb Analytic]],1)</f>
        <v>0.4115779490718236</v>
      </c>
      <c r="F126" s="5">
        <v>0.33166299999999999</v>
      </c>
      <c r="G126" s="6">
        <v>0.32933205904285862</v>
      </c>
      <c r="H126" s="2">
        <f>ABS(Table7[[#This Row],[Pd Analytic]]-Table7[[#This Row],[Pd Simulation]])</f>
        <v>2.3309409571413697E-3</v>
      </c>
      <c r="I126" s="1">
        <f>100*IF(Table7[[#This Row],[Pd Analytic]]&gt;0, Table7[[#This Row],[Absolute Error]]/Table7[[#This Row],[Pd Analytic]],1)</f>
        <v>0.70777833288256509</v>
      </c>
      <c r="J126" s="6">
        <v>13.31510514673659</v>
      </c>
      <c r="K126" s="6">
        <v>13.34995221</v>
      </c>
      <c r="L126" s="2">
        <f>ABS(Table2[[#This Row],[Nc Analytic]]-Table2[[#This Row],[Nc Simulation]])</f>
        <v>3.4847063263409694E-2</v>
      </c>
      <c r="M126" s="1">
        <f>100*IF(Table2[[#This Row],[Nc Analytic]]&gt;0, Table2[[#This Row],[Absolute Error]]/Table2[[#This Row],[Nc Analytic]],1)</f>
        <v>0.2610276255319246</v>
      </c>
    </row>
    <row r="127" spans="1:13" x14ac:dyDescent="0.35">
      <c r="A127" s="1">
        <v>12.6</v>
      </c>
      <c r="B127" s="4">
        <v>0.59553100000000003</v>
      </c>
      <c r="C127" s="6">
        <v>0.59371751052872546</v>
      </c>
      <c r="D127" s="2">
        <f>ABS(Table6[[#This Row],[Pb Analytic]]-Table6[[#This Row],[Pb Simulation]])</f>
        <v>1.8134894712745764E-3</v>
      </c>
      <c r="E127" s="1">
        <f>100*IF(Table6[[#This Row],[Pb Analytic]]&gt;0, Table6[[#This Row],[Absolute Error]]/Table6[[#This Row],[Pb Analytic]],1)</f>
        <v>0.30544651944989848</v>
      </c>
      <c r="F127" s="5">
        <v>0.32962599999999997</v>
      </c>
      <c r="G127" s="6">
        <v>0.32691741014673797</v>
      </c>
      <c r="H127" s="2">
        <f>ABS(Table7[[#This Row],[Pd Analytic]]-Table7[[#This Row],[Pd Simulation]])</f>
        <v>2.7085898532620001E-3</v>
      </c>
      <c r="I127" s="1">
        <f>100*IF(Table7[[#This Row],[Pd Analytic]]&gt;0, Table7[[#This Row],[Absolute Error]]/Table7[[#This Row],[Pd Analytic]],1)</f>
        <v>0.82852419883243311</v>
      </c>
      <c r="J127" s="6">
        <v>13.323038175994609</v>
      </c>
      <c r="K127" s="6">
        <v>13.3574781</v>
      </c>
      <c r="L127" s="2">
        <f>ABS(Table2[[#This Row],[Nc Analytic]]-Table2[[#This Row],[Nc Simulation]])</f>
        <v>3.443992400539031E-2</v>
      </c>
      <c r="M127" s="1">
        <f>100*IF(Table2[[#This Row],[Nc Analytic]]&gt;0, Table2[[#This Row],[Absolute Error]]/Table2[[#This Row],[Nc Analytic]],1)</f>
        <v>0.25783253206599166</v>
      </c>
    </row>
    <row r="128" spans="1:13" x14ac:dyDescent="0.35">
      <c r="A128" s="1">
        <v>12.7</v>
      </c>
      <c r="B128" s="4">
        <v>0.59904100000000005</v>
      </c>
      <c r="C128" s="6">
        <v>0.59672342244794108</v>
      </c>
      <c r="D128" s="2">
        <f>ABS(Table6[[#This Row],[Pb Analytic]]-Table6[[#This Row],[Pb Simulation]])</f>
        <v>2.3175775520589692E-3</v>
      </c>
      <c r="E128" s="1">
        <f>100*IF(Table6[[#This Row],[Pb Analytic]]&gt;0, Table6[[#This Row],[Absolute Error]]/Table6[[#This Row],[Pb Analytic]],1)</f>
        <v>0.38838387515468403</v>
      </c>
      <c r="F128" s="5">
        <v>0.32659100000000002</v>
      </c>
      <c r="G128" s="6">
        <v>0.32453642010793571</v>
      </c>
      <c r="H128" s="2">
        <f>ABS(Table7[[#This Row],[Pd Analytic]]-Table7[[#This Row],[Pd Simulation]])</f>
        <v>2.0545798920643121E-3</v>
      </c>
      <c r="I128" s="1">
        <f>100*IF(Table7[[#This Row],[Pd Analytic]]&gt;0, Table7[[#This Row],[Absolute Error]]/Table7[[#This Row],[Pd Analytic]],1)</f>
        <v>0.63308145550536088</v>
      </c>
      <c r="J128" s="6">
        <v>13.333696108704091</v>
      </c>
      <c r="K128" s="6">
        <v>13.36483761</v>
      </c>
      <c r="L128" s="2">
        <f>ABS(Table2[[#This Row],[Nc Analytic]]-Table2[[#This Row],[Nc Simulation]])</f>
        <v>3.1141501295909535E-2</v>
      </c>
      <c r="M128" s="1">
        <f>100*IF(Table2[[#This Row],[Nc Analytic]]&gt;0, Table2[[#This Row],[Absolute Error]]/Table2[[#This Row],[Nc Analytic]],1)</f>
        <v>0.23301069720898415</v>
      </c>
    </row>
    <row r="129" spans="1:13" x14ac:dyDescent="0.35">
      <c r="A129" s="1">
        <v>12.8</v>
      </c>
      <c r="B129" s="4">
        <v>0.60175999999999996</v>
      </c>
      <c r="C129" s="6">
        <v>0.59968656229992878</v>
      </c>
      <c r="D129" s="2">
        <f>ABS(Table6[[#This Row],[Pb Analytic]]-Table6[[#This Row],[Pb Simulation]])</f>
        <v>2.073437700071179E-3</v>
      </c>
      <c r="E129" s="1">
        <f>100*IF(Table6[[#This Row],[Pb Analytic]]&gt;0, Table6[[#This Row],[Absolute Error]]/Table6[[#This Row],[Pb Analytic]],1)</f>
        <v>0.34575357035166721</v>
      </c>
      <c r="F129" s="5">
        <v>0.32442500000000002</v>
      </c>
      <c r="G129" s="6">
        <v>0.32218843773240569</v>
      </c>
      <c r="H129" s="2">
        <f>ABS(Table7[[#This Row],[Pd Analytic]]-Table7[[#This Row],[Pd Simulation]])</f>
        <v>2.2365622675943331E-3</v>
      </c>
      <c r="I129" s="1">
        <f>100*IF(Table7[[#This Row],[Pd Analytic]]&gt;0, Table7[[#This Row],[Absolute Error]]/Table7[[#This Row],[Pd Analytic]],1)</f>
        <v>0.69417831481957615</v>
      </c>
      <c r="J129" s="6">
        <v>13.339326488192089</v>
      </c>
      <c r="K129" s="6">
        <v>13.37203601</v>
      </c>
      <c r="L129" s="2">
        <f>ABS(Table2[[#This Row],[Nc Analytic]]-Table2[[#This Row],[Nc Simulation]])</f>
        <v>3.2709521807911202E-2</v>
      </c>
      <c r="M129" s="1">
        <f>100*IF(Table2[[#This Row],[Nc Analytic]]&gt;0, Table2[[#This Row],[Absolute Error]]/Table2[[#This Row],[Nc Analytic]],1)</f>
        <v>0.2446113799233719</v>
      </c>
    </row>
    <row r="130" spans="1:13" x14ac:dyDescent="0.35">
      <c r="A130" s="1">
        <v>12.9</v>
      </c>
      <c r="B130" s="4">
        <v>0.60540000000000005</v>
      </c>
      <c r="C130" s="6">
        <v>0.60260779372478779</v>
      </c>
      <c r="D130" s="2">
        <f>ABS(Table6[[#This Row],[Pb Analytic]]-Table6[[#This Row],[Pb Simulation]])</f>
        <v>2.7922062752122612E-3</v>
      </c>
      <c r="E130" s="1">
        <f>100*IF(Table6[[#This Row],[Pb Analytic]]&gt;0, Table6[[#This Row],[Absolute Error]]/Table6[[#This Row],[Pb Analytic]],1)</f>
        <v>0.46335382719717483</v>
      </c>
      <c r="F130" s="5">
        <v>0.32146200000000003</v>
      </c>
      <c r="G130" s="6">
        <v>0.31987282645916321</v>
      </c>
      <c r="H130" s="2">
        <f>ABS(Table7[[#This Row],[Pd Analytic]]-Table7[[#This Row],[Pd Simulation]])</f>
        <v>1.5891735408368191E-3</v>
      </c>
      <c r="I130" s="1">
        <f>100*IF(Table7[[#This Row],[Pd Analytic]]&gt;0, Table7[[#This Row],[Absolute Error]]/Table7[[#This Row],[Pd Analytic]],1)</f>
        <v>0.49681417406667466</v>
      </c>
      <c r="J130" s="6">
        <v>13.34330259927621</v>
      </c>
      <c r="K130" s="6">
        <v>13.379078379999999</v>
      </c>
      <c r="L130" s="2">
        <f>ABS(Table2[[#This Row],[Nc Analytic]]-Table2[[#This Row],[Nc Simulation]])</f>
        <v>3.5775780723788841E-2</v>
      </c>
      <c r="M130" s="1">
        <f>100*IF(Table2[[#This Row],[Nc Analytic]]&gt;0, Table2[[#This Row],[Absolute Error]]/Table2[[#This Row],[Nc Analytic]],1)</f>
        <v>0.26740093530858622</v>
      </c>
    </row>
    <row r="131" spans="1:13" x14ac:dyDescent="0.35">
      <c r="A131" s="1">
        <v>13</v>
      </c>
      <c r="B131" s="4">
        <v>0.60791200000000001</v>
      </c>
      <c r="C131" s="6">
        <v>0.60548795903550923</v>
      </c>
      <c r="D131" s="2">
        <f>ABS(Table6[[#This Row],[Pb Analytic]]-Table6[[#This Row],[Pb Simulation]])</f>
        <v>2.4240409644907812E-3</v>
      </c>
      <c r="E131" s="1">
        <f>100*IF(Table6[[#This Row],[Pb Analytic]]&gt;0, Table6[[#This Row],[Absolute Error]]/Table6[[#This Row],[Pb Analytic]],1)</f>
        <v>0.40034503218727457</v>
      </c>
      <c r="F131" s="5">
        <v>0.31995299999999999</v>
      </c>
      <c r="G131" s="6">
        <v>0.31758896406728693</v>
      </c>
      <c r="H131" s="2">
        <f>ABS(Table7[[#This Row],[Pd Analytic]]-Table7[[#This Row],[Pd Simulation]])</f>
        <v>2.36403593271306E-3</v>
      </c>
      <c r="I131" s="1">
        <f>100*IF(Table7[[#This Row],[Pd Analytic]]&gt;0, Table7[[#This Row],[Absolute Error]]/Table7[[#This Row],[Pd Analytic]],1)</f>
        <v>0.74436967281148869</v>
      </c>
      <c r="J131" s="6">
        <v>13.35433974014885</v>
      </c>
      <c r="K131" s="6">
        <v>13.385969599999999</v>
      </c>
      <c r="L131" s="2">
        <f>ABS(Table2[[#This Row],[Nc Analytic]]-Table2[[#This Row],[Nc Simulation]])</f>
        <v>3.1629859851149078E-2</v>
      </c>
      <c r="M131" s="1">
        <f>100*IF(Table2[[#This Row],[Nc Analytic]]&gt;0, Table2[[#This Row],[Absolute Error]]/Table2[[#This Row],[Nc Analytic]],1)</f>
        <v>0.23629113763375859</v>
      </c>
    </row>
    <row r="132" spans="1:13" x14ac:dyDescent="0.35">
      <c r="A132" s="1">
        <v>13.1</v>
      </c>
      <c r="B132" s="4">
        <v>0.60990599999999995</v>
      </c>
      <c r="C132" s="6">
        <v>0.6083278797793501</v>
      </c>
      <c r="D132" s="2">
        <f>ABS(Table6[[#This Row],[Pb Analytic]]-Table6[[#This Row],[Pb Simulation]])</f>
        <v>1.5781202206498479E-3</v>
      </c>
      <c r="E132" s="1">
        <f>100*IF(Table6[[#This Row],[Pb Analytic]]&gt;0, Table6[[#This Row],[Absolute Error]]/Table6[[#This Row],[Pb Analytic]],1)</f>
        <v>0.25941934820121287</v>
      </c>
      <c r="F132" s="5">
        <v>0.31811099999999998</v>
      </c>
      <c r="G132" s="6">
        <v>0.31533624238122632</v>
      </c>
      <c r="H132" s="2">
        <f>ABS(Table7[[#This Row],[Pd Analytic]]-Table7[[#This Row],[Pd Simulation]])</f>
        <v>2.77475761877366E-3</v>
      </c>
      <c r="I132" s="1">
        <f>100*IF(Table7[[#This Row],[Pd Analytic]]&gt;0, Table7[[#This Row],[Absolute Error]]/Table7[[#This Row],[Pd Analytic]],1)</f>
        <v>0.87993615888246424</v>
      </c>
      <c r="J132" s="6">
        <v>13.35999215162169</v>
      </c>
      <c r="K132" s="6">
        <v>13.39271433</v>
      </c>
      <c r="L132" s="2">
        <f>ABS(Table2[[#This Row],[Nc Analytic]]-Table2[[#This Row],[Nc Simulation]])</f>
        <v>3.2722178378310929E-2</v>
      </c>
      <c r="M132" s="1">
        <f>100*IF(Table2[[#This Row],[Nc Analytic]]&gt;0, Table2[[#This Row],[Absolute Error]]/Table2[[#This Row],[Nc Analytic]],1)</f>
        <v>0.24432820391765148</v>
      </c>
    </row>
    <row r="133" spans="1:13" x14ac:dyDescent="0.35">
      <c r="A133" s="1">
        <v>13.2</v>
      </c>
      <c r="B133" s="4">
        <v>0.61426400000000003</v>
      </c>
      <c r="C133" s="6">
        <v>0.61112835728774706</v>
      </c>
      <c r="D133" s="2">
        <f>ABS(Table6[[#This Row],[Pb Analytic]]-Table6[[#This Row],[Pb Simulation]])</f>
        <v>3.1356427122529729E-3</v>
      </c>
      <c r="E133" s="1">
        <f>100*IF(Table6[[#This Row],[Pb Analytic]]&gt;0, Table6[[#This Row],[Absolute Error]]/Table6[[#This Row],[Pb Analytic]],1)</f>
        <v>0.51309069115517569</v>
      </c>
      <c r="F133" s="5">
        <v>0.31423099999999998</v>
      </c>
      <c r="G133" s="6">
        <v>0.31311406697544619</v>
      </c>
      <c r="H133" s="2">
        <f>ABS(Table7[[#This Row],[Pd Analytic]]-Table7[[#This Row],[Pd Simulation]])</f>
        <v>1.1169330245537901E-3</v>
      </c>
      <c r="I133" s="1">
        <f>100*IF(Table7[[#This Row],[Pd Analytic]]&gt;0, Table7[[#This Row],[Absolute Error]]/Table7[[#This Row],[Pd Analytic]],1)</f>
        <v>0.35671761263967033</v>
      </c>
      <c r="J133" s="6">
        <v>13.36546957032688</v>
      </c>
      <c r="K133" s="6">
        <v>13.399317050000001</v>
      </c>
      <c r="L133" s="2">
        <f>ABS(Table2[[#This Row],[Nc Analytic]]-Table2[[#This Row],[Nc Simulation]])</f>
        <v>3.3847479673120517E-2</v>
      </c>
      <c r="M133" s="1">
        <f>100*IF(Table2[[#This Row],[Nc Analytic]]&gt;0, Table2[[#This Row],[Absolute Error]]/Table2[[#This Row],[Nc Analytic]],1)</f>
        <v>0.2526060063122435</v>
      </c>
    </row>
    <row r="134" spans="1:13" x14ac:dyDescent="0.35">
      <c r="A134" s="1">
        <v>13.3</v>
      </c>
      <c r="B134" s="4">
        <v>0.61439100000000002</v>
      </c>
      <c r="C134" s="6">
        <v>0.6138901732144928</v>
      </c>
      <c r="D134" s="2">
        <f>ABS(Table6[[#This Row],[Pb Analytic]]-Table6[[#This Row],[Pb Simulation]])</f>
        <v>5.0082678550722459E-4</v>
      </c>
      <c r="E134" s="1">
        <f>100*IF(Table6[[#This Row],[Pb Analytic]]&gt;0, Table6[[#This Row],[Absolute Error]]/Table6[[#This Row],[Pb Analytic]],1)</f>
        <v>8.1582473113189266E-2</v>
      </c>
      <c r="F134" s="5">
        <v>0.31423499999999999</v>
      </c>
      <c r="G134" s="6">
        <v>0.310921856879325</v>
      </c>
      <c r="H134" s="2">
        <f>ABS(Table7[[#This Row],[Pd Analytic]]-Table7[[#This Row],[Pd Simulation]])</f>
        <v>3.3131431206749884E-3</v>
      </c>
      <c r="I134" s="1">
        <f>100*IF(Table7[[#This Row],[Pd Analytic]]&gt;0, Table7[[#This Row],[Absolute Error]]/Table7[[#This Row],[Pd Analytic]],1)</f>
        <v>1.0655870751347294</v>
      </c>
      <c r="J134" s="6">
        <v>13.367494726759659</v>
      </c>
      <c r="K134" s="6">
        <v>13.405782090000001</v>
      </c>
      <c r="L134" s="2">
        <f>ABS(Table2[[#This Row],[Nc Analytic]]-Table2[[#This Row],[Nc Simulation]])</f>
        <v>3.8287363240341321E-2</v>
      </c>
      <c r="M134" s="1">
        <f>100*IF(Table2[[#This Row],[Nc Analytic]]&gt;0, Table2[[#This Row],[Absolute Error]]/Table2[[#This Row],[Nc Analytic]],1)</f>
        <v>0.28560335371184092</v>
      </c>
    </row>
    <row r="135" spans="1:13" x14ac:dyDescent="0.35">
      <c r="A135" s="1">
        <v>13.4</v>
      </c>
      <c r="B135" s="4">
        <v>0.62057600000000002</v>
      </c>
      <c r="C135" s="6">
        <v>0.6166140900619782</v>
      </c>
      <c r="D135" s="2">
        <f>ABS(Table6[[#This Row],[Pb Analytic]]-Table6[[#This Row],[Pb Simulation]])</f>
        <v>3.9619099380218126E-3</v>
      </c>
      <c r="E135" s="1">
        <f>100*IF(Table6[[#This Row],[Pb Analytic]]&gt;0, Table6[[#This Row],[Absolute Error]]/Table6[[#This Row],[Pb Analytic]],1)</f>
        <v>0.64252666325279495</v>
      </c>
      <c r="F135" s="5">
        <v>0.30964399999999997</v>
      </c>
      <c r="G135" s="6">
        <v>0.30875904428310369</v>
      </c>
      <c r="H135" s="2">
        <f>ABS(Table7[[#This Row],[Pd Analytic]]-Table7[[#This Row],[Pd Simulation]])</f>
        <v>8.8495571689628516E-4</v>
      </c>
      <c r="I135" s="1">
        <f>100*IF(Table7[[#This Row],[Pd Analytic]]&gt;0, Table7[[#This Row],[Absolute Error]]/Table7[[#This Row],[Pd Analytic]],1)</f>
        <v>0.2866169374733723</v>
      </c>
      <c r="J135" s="6">
        <v>13.38211650018061</v>
      </c>
      <c r="K135" s="6">
        <v>13.41211358</v>
      </c>
      <c r="L135" s="2">
        <f>ABS(Table2[[#This Row],[Nc Analytic]]-Table2[[#This Row],[Nc Simulation]])</f>
        <v>2.9997079819390038E-2</v>
      </c>
      <c r="M135" s="1">
        <f>100*IF(Table2[[#This Row],[Nc Analytic]]&gt;0, Table2[[#This Row],[Absolute Error]]/Table2[[#This Row],[Nc Analytic]],1)</f>
        <v>0.22365661937221709</v>
      </c>
    </row>
    <row r="136" spans="1:13" x14ac:dyDescent="0.35">
      <c r="A136" s="1">
        <v>13.5</v>
      </c>
      <c r="B136" s="4">
        <v>0.62179499999999999</v>
      </c>
      <c r="C136" s="6">
        <v>0.61930085169536753</v>
      </c>
      <c r="D136" s="2">
        <f>ABS(Table6[[#This Row],[Pb Analytic]]-Table6[[#This Row],[Pb Simulation]])</f>
        <v>2.4941483046324597E-3</v>
      </c>
      <c r="E136" s="1">
        <f>100*IF(Table6[[#This Row],[Pb Analytic]]&gt;0, Table6[[#This Row],[Absolute Error]]/Table6[[#This Row],[Pb Analytic]],1)</f>
        <v>0.4027361334647937</v>
      </c>
      <c r="F136" s="5">
        <v>0.30854199999999998</v>
      </c>
      <c r="G136" s="6">
        <v>0.30662507424558239</v>
      </c>
      <c r="H136" s="2">
        <f>ABS(Table7[[#This Row],[Pd Analytic]]-Table7[[#This Row],[Pd Simulation]])</f>
        <v>1.9169257544175977E-3</v>
      </c>
      <c r="I136" s="1">
        <f>100*IF(Table7[[#This Row],[Pd Analytic]]&gt;0, Table7[[#This Row],[Absolute Error]]/Table7[[#This Row],[Pd Analytic]],1)</f>
        <v>0.62516927525708221</v>
      </c>
      <c r="J136" s="6">
        <v>13.381831126748679</v>
      </c>
      <c r="K136" s="6">
        <v>13.418315509999999</v>
      </c>
      <c r="L136" s="2">
        <f>ABS(Table2[[#This Row],[Nc Analytic]]-Table2[[#This Row],[Nc Simulation]])</f>
        <v>3.6484383251320196E-2</v>
      </c>
      <c r="M136" s="1">
        <f>100*IF(Table2[[#This Row],[Nc Analytic]]&gt;0, Table2[[#This Row],[Absolute Error]]/Table2[[#This Row],[Nc Analytic]],1)</f>
        <v>0.27189987613668953</v>
      </c>
    </row>
    <row r="137" spans="1:13" x14ac:dyDescent="0.35">
      <c r="A137" s="1">
        <v>13.6</v>
      </c>
      <c r="B137" s="4">
        <v>0.62367899999999998</v>
      </c>
      <c r="C137" s="6">
        <v>0.62195118384463755</v>
      </c>
      <c r="D137" s="2">
        <f>ABS(Table6[[#This Row],[Pb Analytic]]-Table6[[#This Row],[Pb Simulation]])</f>
        <v>1.7278161553624383E-3</v>
      </c>
      <c r="E137" s="1">
        <f>100*IF(Table6[[#This Row],[Pb Analytic]]&gt;0, Table6[[#This Row],[Absolute Error]]/Table6[[#This Row],[Pb Analytic]],1)</f>
        <v>0.27780575071532371</v>
      </c>
      <c r="F137" s="5">
        <v>0.30668499999999999</v>
      </c>
      <c r="G137" s="6">
        <v>0.30451940440416381</v>
      </c>
      <c r="H137" s="2">
        <f>ABS(Table7[[#This Row],[Pd Analytic]]-Table7[[#This Row],[Pd Simulation]])</f>
        <v>2.1655955958361783E-3</v>
      </c>
      <c r="I137" s="1">
        <f>100*IF(Table7[[#This Row],[Pd Analytic]]&gt;0, Table7[[#This Row],[Absolute Error]]/Table7[[#This Row],[Pd Analytic]],1)</f>
        <v>0.71115192152482987</v>
      </c>
      <c r="J137" s="6">
        <v>13.38610773955215</v>
      </c>
      <c r="K137" s="6">
        <v>13.424391699999999</v>
      </c>
      <c r="L137" s="2">
        <f>ABS(Table2[[#This Row],[Nc Analytic]]-Table2[[#This Row],[Nc Simulation]])</f>
        <v>3.8283960447849097E-2</v>
      </c>
      <c r="M137" s="1">
        <f>100*IF(Table2[[#This Row],[Nc Analytic]]&gt;0, Table2[[#This Row],[Absolute Error]]/Table2[[#This Row],[Nc Analytic]],1)</f>
        <v>0.28518208722894389</v>
      </c>
    </row>
    <row r="138" spans="1:13" x14ac:dyDescent="0.35">
      <c r="A138" s="1">
        <v>13.7</v>
      </c>
      <c r="B138" s="4">
        <v>0.62720699999999996</v>
      </c>
      <c r="C138" s="6">
        <v>0.62456579459445527</v>
      </c>
      <c r="D138" s="2">
        <f>ABS(Table6[[#This Row],[Pb Analytic]]-Table6[[#This Row],[Pb Simulation]])</f>
        <v>2.6412054055446887E-3</v>
      </c>
      <c r="E138" s="1">
        <f>100*IF(Table6[[#This Row],[Pb Analytic]]&gt;0, Table6[[#This Row],[Absolute Error]]/Table6[[#This Row],[Pb Analytic]],1)</f>
        <v>0.42288665636255079</v>
      </c>
      <c r="F138" s="5">
        <v>0.30378699999999997</v>
      </c>
      <c r="G138" s="6">
        <v>0.30244150468777009</v>
      </c>
      <c r="H138" s="2">
        <f>ABS(Table7[[#This Row],[Pd Analytic]]-Table7[[#This Row],[Pd Simulation]])</f>
        <v>1.3454953122298829E-3</v>
      </c>
      <c r="I138" s="1">
        <f>100*IF(Table7[[#This Row],[Pd Analytic]]&gt;0, Table7[[#This Row],[Absolute Error]]/Table7[[#This Row],[Pd Analytic]],1)</f>
        <v>0.4448778660914694</v>
      </c>
      <c r="J138" s="6">
        <v>13.398225696345181</v>
      </c>
      <c r="K138" s="6">
        <v>13.430345839999999</v>
      </c>
      <c r="L138" s="2">
        <f>ABS(Table2[[#This Row],[Nc Analytic]]-Table2[[#This Row],[Nc Simulation]])</f>
        <v>3.2120143654818634E-2</v>
      </c>
      <c r="M138" s="1">
        <f>100*IF(Table2[[#This Row],[Nc Analytic]]&gt;0, Table2[[#This Row],[Absolute Error]]/Table2[[#This Row],[Nc Analytic]],1)</f>
        <v>0.23916095711514926</v>
      </c>
    </row>
    <row r="139" spans="1:13" x14ac:dyDescent="0.35">
      <c r="A139" s="1">
        <v>13.8</v>
      </c>
      <c r="B139" s="4">
        <v>0.62949100000000002</v>
      </c>
      <c r="C139" s="6">
        <v>0.62714537486191924</v>
      </c>
      <c r="D139" s="2">
        <f>ABS(Table6[[#This Row],[Pb Analytic]]-Table6[[#This Row],[Pb Simulation]])</f>
        <v>2.3456251380807869E-3</v>
      </c>
      <c r="E139" s="1">
        <f>100*IF(Table6[[#This Row],[Pb Analytic]]&gt;0, Table6[[#This Row],[Absolute Error]]/Table6[[#This Row],[Pb Analytic]],1)</f>
        <v>0.37401617425580652</v>
      </c>
      <c r="F139" s="5">
        <v>0.30248799999999998</v>
      </c>
      <c r="G139" s="6">
        <v>0.30039085703308022</v>
      </c>
      <c r="H139" s="2">
        <f>ABS(Table7[[#This Row],[Pd Analytic]]-Table7[[#This Row],[Pd Simulation]])</f>
        <v>2.0971429669197628E-3</v>
      </c>
      <c r="I139" s="1">
        <f>100*IF(Table7[[#This Row],[Pd Analytic]]&gt;0, Table7[[#This Row],[Absolute Error]]/Table7[[#This Row],[Pd Analytic]],1)</f>
        <v>0.69813808170893077</v>
      </c>
      <c r="J139" s="6">
        <v>13.397801649598939</v>
      </c>
      <c r="K139" s="6">
        <v>13.43618148</v>
      </c>
      <c r="L139" s="2">
        <f>ABS(Table2[[#This Row],[Nc Analytic]]-Table2[[#This Row],[Nc Simulation]])</f>
        <v>3.8379830401060744E-2</v>
      </c>
      <c r="M139" s="1">
        <f>100*IF(Table2[[#This Row],[Nc Analytic]]&gt;0, Table2[[#This Row],[Absolute Error]]/Table2[[#This Row],[Nc Analytic]],1)</f>
        <v>0.28564537073416146</v>
      </c>
    </row>
    <row r="140" spans="1:13" x14ac:dyDescent="0.35">
      <c r="A140" s="1">
        <v>13.9</v>
      </c>
      <c r="B140" s="4">
        <v>0.63166</v>
      </c>
      <c r="C140" s="6">
        <v>0.62969059886222667</v>
      </c>
      <c r="D140" s="2">
        <f>ABS(Table6[[#This Row],[Pb Analytic]]-Table6[[#This Row],[Pb Simulation]])</f>
        <v>1.96940113777333E-3</v>
      </c>
      <c r="E140" s="1">
        <f>100*IF(Table6[[#This Row],[Pb Analytic]]&gt;0, Table6[[#This Row],[Absolute Error]]/Table6[[#This Row],[Pb Analytic]],1)</f>
        <v>0.31275695418222776</v>
      </c>
      <c r="F140" s="5">
        <v>0.30015500000000001</v>
      </c>
      <c r="G140" s="6">
        <v>0.29836695510446598</v>
      </c>
      <c r="H140" s="2">
        <f>ABS(Table7[[#This Row],[Pd Analytic]]-Table7[[#This Row],[Pd Simulation]])</f>
        <v>1.7880448955340245E-3</v>
      </c>
      <c r="I140" s="1">
        <f>100*IF(Table7[[#This Row],[Pd Analytic]]&gt;0, Table7[[#This Row],[Absolute Error]]/Table7[[#This Row],[Pd Analytic]],1)</f>
        <v>0.5992771199840089</v>
      </c>
      <c r="J140" s="6">
        <v>13.40734157242583</v>
      </c>
      <c r="K140" s="6">
        <v>13.44190203</v>
      </c>
      <c r="L140" s="2">
        <f>ABS(Table2[[#This Row],[Nc Analytic]]-Table2[[#This Row],[Nc Simulation]])</f>
        <v>3.456045757416959E-2</v>
      </c>
      <c r="M140" s="1">
        <f>100*IF(Table2[[#This Row],[Nc Analytic]]&gt;0, Table2[[#This Row],[Absolute Error]]/Table2[[#This Row],[Nc Analytic]],1)</f>
        <v>0.25710987550003433</v>
      </c>
    </row>
    <row r="141" spans="1:13" x14ac:dyDescent="0.35">
      <c r="A141" s="1">
        <v>14</v>
      </c>
      <c r="B141" s="4">
        <v>0.63534400000000002</v>
      </c>
      <c r="C141" s="6">
        <v>0.63220212456235714</v>
      </c>
      <c r="D141" s="2">
        <f>ABS(Table6[[#This Row],[Pb Analytic]]-Table6[[#This Row],[Pb Simulation]])</f>
        <v>3.1418754376428826E-3</v>
      </c>
      <c r="E141" s="1">
        <f>100*IF(Table6[[#This Row],[Pb Analytic]]&gt;0, Table6[[#This Row],[Absolute Error]]/Table6[[#This Row],[Pb Analytic]],1)</f>
        <v>0.49697324883522825</v>
      </c>
      <c r="F141" s="5">
        <v>0.29759099999999999</v>
      </c>
      <c r="G141" s="6">
        <v>0.29636930401795991</v>
      </c>
      <c r="H141" s="2">
        <f>ABS(Table7[[#This Row],[Pd Analytic]]-Table7[[#This Row],[Pd Simulation]])</f>
        <v>1.221695982040083E-3</v>
      </c>
      <c r="I141" s="1">
        <f>100*IF(Table7[[#This Row],[Pd Analytic]]&gt;0, Table7[[#This Row],[Absolute Error]]/Table7[[#This Row],[Pd Analytic]],1)</f>
        <v>0.41222082229070811</v>
      </c>
      <c r="J141" s="6">
        <v>13.416427225483201</v>
      </c>
      <c r="K141" s="6">
        <v>13.447510769999999</v>
      </c>
      <c r="L141" s="2">
        <f>ABS(Table2[[#This Row],[Nc Analytic]]-Table2[[#This Row],[Nc Simulation]])</f>
        <v>3.1083544516798511E-2</v>
      </c>
      <c r="M141" s="1">
        <f>100*IF(Table2[[#This Row],[Nc Analytic]]&gt;0, Table2[[#This Row],[Absolute Error]]/Table2[[#This Row],[Nc Analytic]],1)</f>
        <v>0.23114719927306301</v>
      </c>
    </row>
    <row r="142" spans="1:13" x14ac:dyDescent="0.35">
      <c r="A142" s="1">
        <v>14.1</v>
      </c>
      <c r="B142" s="4">
        <v>0.63481900000000002</v>
      </c>
      <c r="C142" s="6">
        <v>0.63468059412289879</v>
      </c>
      <c r="D142" s="2">
        <f>ABS(Table6[[#This Row],[Pb Analytic]]-Table6[[#This Row],[Pb Simulation]])</f>
        <v>1.3840587710123309E-4</v>
      </c>
      <c r="E142" s="1">
        <f>100*IF(Table6[[#This Row],[Pb Analytic]]&gt;0, Table6[[#This Row],[Absolute Error]]/Table6[[#This Row],[Pb Analytic]],1)</f>
        <v>2.1807170155013805E-2</v>
      </c>
      <c r="F142" s="5">
        <v>0.297873</v>
      </c>
      <c r="G142" s="6">
        <v>0.29439742006951808</v>
      </c>
      <c r="H142" s="2">
        <f>ABS(Table7[[#This Row],[Pd Analytic]]-Table7[[#This Row],[Pd Simulation]])</f>
        <v>3.4755799304819202E-3</v>
      </c>
      <c r="I142" s="1">
        <f>100*IF(Table7[[#This Row],[Pd Analytic]]&gt;0, Table7[[#This Row],[Absolute Error]]/Table7[[#This Row],[Pd Analytic]],1)</f>
        <v>1.180574180867892</v>
      </c>
      <c r="J142" s="6">
        <v>13.414624875061209</v>
      </c>
      <c r="K142" s="6">
        <v>13.45301087</v>
      </c>
      <c r="L142" s="2">
        <f>ABS(Table2[[#This Row],[Nc Analytic]]-Table2[[#This Row],[Nc Simulation]])</f>
        <v>3.8385994938790802E-2</v>
      </c>
      <c r="M142" s="1">
        <f>100*IF(Table2[[#This Row],[Nc Analytic]]&gt;0, Table2[[#This Row],[Absolute Error]]/Table2[[#This Row],[Nc Analytic]],1)</f>
        <v>0.2853338580465356</v>
      </c>
    </row>
    <row r="143" spans="1:13" x14ac:dyDescent="0.35">
      <c r="A143" s="1">
        <v>14.2</v>
      </c>
      <c r="B143" s="4">
        <v>0.63940600000000003</v>
      </c>
      <c r="C143" s="6">
        <v>0.63712663432815908</v>
      </c>
      <c r="D143" s="2">
        <f>ABS(Table6[[#This Row],[Pb Analytic]]-Table6[[#This Row],[Pb Simulation]])</f>
        <v>2.2793656718409494E-3</v>
      </c>
      <c r="E143" s="1">
        <f>100*IF(Table6[[#This Row],[Pb Analytic]]&gt;0, Table6[[#This Row],[Absolute Error]]/Table6[[#This Row],[Pb Analytic]],1)</f>
        <v>0.35775708454638816</v>
      </c>
      <c r="F143" s="5">
        <v>0.29406700000000002</v>
      </c>
      <c r="G143" s="6">
        <v>0.29245083046781423</v>
      </c>
      <c r="H143" s="2">
        <f>ABS(Table7[[#This Row],[Pd Analytic]]-Table7[[#This Row],[Pd Simulation]])</f>
        <v>1.6161695321857961E-3</v>
      </c>
      <c r="I143" s="1">
        <f>100*IF(Table7[[#This Row],[Pd Analytic]]&gt;0, Table7[[#This Row],[Absolute Error]]/Table7[[#This Row],[Pd Analytic]],1)</f>
        <v>0.55262948975064174</v>
      </c>
      <c r="J143" s="6">
        <v>13.42418052745359</v>
      </c>
      <c r="K143" s="6">
        <v>13.45840538</v>
      </c>
      <c r="L143" s="2">
        <f>ABS(Table2[[#This Row],[Nc Analytic]]-Table2[[#This Row],[Nc Simulation]])</f>
        <v>3.4224852546410389E-2</v>
      </c>
      <c r="M143" s="1">
        <f>100*IF(Table2[[#This Row],[Nc Analytic]]&gt;0, Table2[[#This Row],[Absolute Error]]/Table2[[#This Row],[Nc Analytic]],1)</f>
        <v>0.25430094858987218</v>
      </c>
    </row>
    <row r="144" spans="1:13" x14ac:dyDescent="0.35">
      <c r="A144" s="1">
        <v>14.3</v>
      </c>
      <c r="B144" s="4">
        <v>0.64207999999999998</v>
      </c>
      <c r="C144" s="6">
        <v>0.63954085700473129</v>
      </c>
      <c r="D144" s="2">
        <f>ABS(Table6[[#This Row],[Pb Analytic]]-Table6[[#This Row],[Pb Simulation]])</f>
        <v>2.539142995268695E-3</v>
      </c>
      <c r="E144" s="1">
        <f>100*IF(Table6[[#This Row],[Pb Analytic]]&gt;0, Table6[[#This Row],[Absolute Error]]/Table6[[#This Row],[Pb Analytic]],1)</f>
        <v>0.39702592374796636</v>
      </c>
      <c r="F144" s="5">
        <v>0.29222599999999999</v>
      </c>
      <c r="G144" s="6">
        <v>0.29052907307174092</v>
      </c>
      <c r="H144" s="2">
        <f>ABS(Table7[[#This Row],[Pd Analytic]]-Table7[[#This Row],[Pd Simulation]])</f>
        <v>1.6969269282590682E-3</v>
      </c>
      <c r="I144" s="1">
        <f>100*IF(Table7[[#This Row],[Pd Analytic]]&gt;0, Table7[[#This Row],[Absolute Error]]/Table7[[#This Row],[Pd Analytic]],1)</f>
        <v>0.58408162402392094</v>
      </c>
      <c r="J144" s="6">
        <v>13.426170257025319</v>
      </c>
      <c r="K144" s="6">
        <v>13.463697229999999</v>
      </c>
      <c r="L144" s="2">
        <f>ABS(Table2[[#This Row],[Nc Analytic]]-Table2[[#This Row],[Nc Simulation]])</f>
        <v>3.7526972974680106E-2</v>
      </c>
      <c r="M144" s="1">
        <f>100*IF(Table2[[#This Row],[Nc Analytic]]&gt;0, Table2[[#This Row],[Absolute Error]]/Table2[[#This Row],[Nc Analytic]],1)</f>
        <v>0.2787271009857677</v>
      </c>
    </row>
    <row r="145" spans="1:13" x14ac:dyDescent="0.35">
      <c r="A145" s="1">
        <v>14.4</v>
      </c>
      <c r="B145" s="4">
        <v>0.64461199999999996</v>
      </c>
      <c r="C145" s="6">
        <v>0.64192385942869712</v>
      </c>
      <c r="D145" s="2">
        <f>ABS(Table6[[#This Row],[Pb Analytic]]-Table6[[#This Row],[Pb Simulation]])</f>
        <v>2.6881405713028439E-3</v>
      </c>
      <c r="E145" s="1">
        <f>100*IF(Table6[[#This Row],[Pb Analytic]]&gt;0, Table6[[#This Row],[Absolute Error]]/Table6[[#This Row],[Pb Analytic]],1)</f>
        <v>0.41876314952605903</v>
      </c>
      <c r="F145" s="5">
        <v>0.28945199999999999</v>
      </c>
      <c r="G145" s="6">
        <v>0.28863169613277317</v>
      </c>
      <c r="H145" s="2">
        <f>ABS(Table7[[#This Row],[Pd Analytic]]-Table7[[#This Row],[Pd Simulation]])</f>
        <v>8.2030386722681259E-4</v>
      </c>
      <c r="I145" s="1">
        <f>100*IF(Table7[[#This Row],[Pd Analytic]]&gt;0, Table7[[#This Row],[Absolute Error]]/Table7[[#This Row],[Pd Analytic]],1)</f>
        <v>0.28420436085767425</v>
      </c>
      <c r="J145" s="6">
        <v>13.435672053552191</v>
      </c>
      <c r="K145" s="6">
        <v>13.46888927</v>
      </c>
      <c r="L145" s="2">
        <f>ABS(Table2[[#This Row],[Nc Analytic]]-Table2[[#This Row],[Nc Simulation]])</f>
        <v>3.3217216447809506E-2</v>
      </c>
      <c r="M145" s="1">
        <f>100*IF(Table2[[#This Row],[Nc Analytic]]&gt;0, Table2[[#This Row],[Absolute Error]]/Table2[[#This Row],[Nc Analytic]],1)</f>
        <v>0.24662179472954793</v>
      </c>
    </row>
    <row r="146" spans="1:13" x14ac:dyDescent="0.35">
      <c r="A146" s="1">
        <v>14.5</v>
      </c>
      <c r="B146" s="4">
        <v>0.64634199999999997</v>
      </c>
      <c r="C146" s="6">
        <v>0.64427622472166468</v>
      </c>
      <c r="D146" s="2">
        <f>ABS(Table6[[#This Row],[Pb Analytic]]-Table6[[#This Row],[Pb Simulation]])</f>
        <v>2.0657752783352912E-3</v>
      </c>
      <c r="E146" s="1">
        <f>100*IF(Table6[[#This Row],[Pb Analytic]]&gt;0, Table6[[#This Row],[Absolute Error]]/Table6[[#This Row],[Pb Analytic]],1)</f>
        <v>0.32063503184953501</v>
      </c>
      <c r="F146" s="5">
        <v>0.28851399999999999</v>
      </c>
      <c r="G146" s="6">
        <v>0.28675825804230709</v>
      </c>
      <c r="H146" s="2">
        <f>ABS(Table7[[#This Row],[Pd Analytic]]-Table7[[#This Row],[Pd Simulation]])</f>
        <v>1.7557419576929023E-3</v>
      </c>
      <c r="I146" s="1">
        <f>100*IF(Table7[[#This Row],[Pd Analytic]]&gt;0, Table7[[#This Row],[Absolute Error]]/Table7[[#This Row],[Pd Analytic]],1)</f>
        <v>0.61227250077445639</v>
      </c>
      <c r="J146" s="6">
        <v>13.439494939754139</v>
      </c>
      <c r="K146" s="6">
        <v>13.47398422</v>
      </c>
      <c r="L146" s="2">
        <f>ABS(Table2[[#This Row],[Nc Analytic]]-Table2[[#This Row],[Nc Simulation]])</f>
        <v>3.4489280245860954E-2</v>
      </c>
      <c r="M146" s="1">
        <f>100*IF(Table2[[#This Row],[Nc Analytic]]&gt;0, Table2[[#This Row],[Absolute Error]]/Table2[[#This Row],[Nc Analytic]],1)</f>
        <v>0.2559694273254905</v>
      </c>
    </row>
    <row r="147" spans="1:13" x14ac:dyDescent="0.35">
      <c r="A147" s="1">
        <v>14.6</v>
      </c>
      <c r="B147" s="4">
        <v>0.64876400000000001</v>
      </c>
      <c r="C147" s="6">
        <v>0.64659852223585035</v>
      </c>
      <c r="D147" s="2">
        <f>ABS(Table6[[#This Row],[Pb Analytic]]-Table6[[#This Row],[Pb Simulation]])</f>
        <v>2.1654777641496592E-3</v>
      </c>
      <c r="E147" s="1">
        <f>100*IF(Table6[[#This Row],[Pb Analytic]]&gt;0, Table6[[#This Row],[Absolute Error]]/Table6[[#This Row],[Pb Analytic]],1)</f>
        <v>0.33490298688925696</v>
      </c>
      <c r="F147" s="5">
        <v>0.28664699999999999</v>
      </c>
      <c r="G147" s="6">
        <v>0.2849083270840625</v>
      </c>
      <c r="H147" s="2">
        <f>ABS(Table7[[#This Row],[Pd Analytic]]-Table7[[#This Row],[Pd Simulation]])</f>
        <v>1.7386729159374892E-3</v>
      </c>
      <c r="I147" s="1">
        <f>100*IF(Table7[[#This Row],[Pd Analytic]]&gt;0, Table7[[#This Row],[Absolute Error]]/Table7[[#This Row],[Pd Analytic]],1)</f>
        <v>0.61025696712068789</v>
      </c>
      <c r="J147" s="6">
        <v>13.442284520370199</v>
      </c>
      <c r="K147" s="6">
        <v>13.478984730000001</v>
      </c>
      <c r="L147" s="2">
        <f>ABS(Table2[[#This Row],[Nc Analytic]]-Table2[[#This Row],[Nc Simulation]])</f>
        <v>3.670020962980125E-2</v>
      </c>
      <c r="M147" s="1">
        <f>100*IF(Table2[[#This Row],[Nc Analytic]]&gt;0, Table2[[#This Row],[Absolute Error]]/Table2[[#This Row],[Nc Analytic]],1)</f>
        <v>0.2722772550377483</v>
      </c>
    </row>
    <row r="148" spans="1:13" x14ac:dyDescent="0.35">
      <c r="A148" s="1">
        <v>14.7</v>
      </c>
      <c r="B148" s="4">
        <v>0.651667</v>
      </c>
      <c r="C148" s="6">
        <v>0.64889130792842453</v>
      </c>
      <c r="D148" s="2">
        <f>ABS(Table6[[#This Row],[Pb Analytic]]-Table6[[#This Row],[Pb Simulation]])</f>
        <v>2.775692071575464E-3</v>
      </c>
      <c r="E148" s="1">
        <f>100*IF(Table6[[#This Row],[Pb Analytic]]&gt;0, Table6[[#This Row],[Absolute Error]]/Table6[[#This Row],[Pb Analytic]],1)</f>
        <v>0.42775916978096346</v>
      </c>
      <c r="F148" s="5">
        <v>0.28437299999999999</v>
      </c>
      <c r="G148" s="6">
        <v>0.28308148119161008</v>
      </c>
      <c r="H148" s="2">
        <f>ABS(Table7[[#This Row],[Pd Analytic]]-Table7[[#This Row],[Pd Simulation]])</f>
        <v>1.2915188083899021E-3</v>
      </c>
      <c r="I148" s="1">
        <f>100*IF(Table7[[#This Row],[Pd Analytic]]&gt;0, Table7[[#This Row],[Absolute Error]]/Table7[[#This Row],[Pd Analytic]],1)</f>
        <v>0.45623571098799942</v>
      </c>
      <c r="J148" s="6">
        <v>13.45021820959531</v>
      </c>
      <c r="K148" s="6">
        <v>13.48389332</v>
      </c>
      <c r="L148" s="2">
        <f>ABS(Table2[[#This Row],[Nc Analytic]]-Table2[[#This Row],[Nc Simulation]])</f>
        <v>3.36751104046904E-2</v>
      </c>
      <c r="M148" s="1">
        <f>100*IF(Table2[[#This Row],[Nc Analytic]]&gt;0, Table2[[#This Row],[Absolute Error]]/Table2[[#This Row],[Nc Analytic]],1)</f>
        <v>0.24974322775708821</v>
      </c>
    </row>
    <row r="149" spans="1:13" x14ac:dyDescent="0.35">
      <c r="A149" s="1">
        <v>14.8</v>
      </c>
      <c r="B149" s="4">
        <v>0.65293800000000002</v>
      </c>
      <c r="C149" s="6">
        <v>0.65115512472534531</v>
      </c>
      <c r="D149" s="2">
        <f>ABS(Table6[[#This Row],[Pb Analytic]]-Table6[[#This Row],[Pb Simulation]])</f>
        <v>1.782875274654705E-3</v>
      </c>
      <c r="E149" s="1">
        <f>100*IF(Table6[[#This Row],[Pb Analytic]]&gt;0, Table6[[#This Row],[Absolute Error]]/Table6[[#This Row],[Pb Analytic]],1)</f>
        <v>0.2738019262931724</v>
      </c>
      <c r="F149" s="5">
        <v>0.283499</v>
      </c>
      <c r="G149" s="6">
        <v>0.28127730771106502</v>
      </c>
      <c r="H149" s="2">
        <f>ABS(Table7[[#This Row],[Pd Analytic]]-Table7[[#This Row],[Pd Simulation]])</f>
        <v>2.2216922889349844E-3</v>
      </c>
      <c r="I149" s="1">
        <f>100*IF(Table7[[#This Row],[Pd Analytic]]&gt;0, Table7[[#This Row],[Absolute Error]]/Table7[[#This Row],[Pd Analytic]],1)</f>
        <v>0.78985834549339518</v>
      </c>
      <c r="J149" s="6">
        <v>13.45167960044753</v>
      </c>
      <c r="K149" s="6">
        <v>13.48871246</v>
      </c>
      <c r="L149" s="2">
        <f>ABS(Table2[[#This Row],[Nc Analytic]]-Table2[[#This Row],[Nc Simulation]])</f>
        <v>3.7032859552470043E-2</v>
      </c>
      <c r="M149" s="1">
        <f>100*IF(Table2[[#This Row],[Nc Analytic]]&gt;0, Table2[[#This Row],[Absolute Error]]/Table2[[#This Row],[Nc Analytic]],1)</f>
        <v>0.27454703080289428</v>
      </c>
    </row>
    <row r="150" spans="1:13" x14ac:dyDescent="0.35">
      <c r="A150" s="1">
        <v>14.9</v>
      </c>
      <c r="B150" s="4">
        <v>0.65649199999999996</v>
      </c>
      <c r="C150" s="6">
        <v>0.65339050287491396</v>
      </c>
      <c r="D150" s="2">
        <f>ABS(Table6[[#This Row],[Pb Analytic]]-Table6[[#This Row],[Pb Simulation]])</f>
        <v>3.1014971250860057E-3</v>
      </c>
      <c r="E150" s="1">
        <f>100*IF(Table6[[#This Row],[Pb Analytic]]&gt;0, Table6[[#This Row],[Absolute Error]]/Table6[[#This Row],[Pb Analytic]],1)</f>
        <v>0.47467741135499192</v>
      </c>
      <c r="F150" s="5">
        <v>0.28015600000000002</v>
      </c>
      <c r="G150" s="6">
        <v>0.27949540316896249</v>
      </c>
      <c r="H150" s="2">
        <f>ABS(Table7[[#This Row],[Pd Analytic]]-Table7[[#This Row],[Pd Simulation]])</f>
        <v>6.6059683103752986E-4</v>
      </c>
      <c r="I150" s="1">
        <f>100*IF(Table7[[#This Row],[Pd Analytic]]&gt;0, Table7[[#This Row],[Absolute Error]]/Table7[[#This Row],[Pd Analytic]],1)</f>
        <v>0.23635337953597088</v>
      </c>
      <c r="J150" s="6">
        <v>13.4571533230833</v>
      </c>
      <c r="K150" s="6">
        <v>13.493444520000001</v>
      </c>
      <c r="L150" s="2">
        <f>ABS(Table2[[#This Row],[Nc Analytic]]-Table2[[#This Row],[Nc Simulation]])</f>
        <v>3.629119691670013E-2</v>
      </c>
      <c r="M150" s="1">
        <f>100*IF(Table2[[#This Row],[Nc Analytic]]&gt;0, Table2[[#This Row],[Absolute Error]]/Table2[[#This Row],[Nc Analytic]],1)</f>
        <v>0.26895428267340687</v>
      </c>
    </row>
    <row r="151" spans="1:13" x14ac:dyDescent="0.35">
      <c r="A151" s="1">
        <v>15</v>
      </c>
      <c r="B151" s="4">
        <v>0.65792799999999996</v>
      </c>
      <c r="C151" s="6">
        <v>0.65559796029128548</v>
      </c>
      <c r="D151" s="2">
        <f>ABS(Table6[[#This Row],[Pb Analytic]]-Table6[[#This Row],[Pb Simulation]])</f>
        <v>2.330039708714482E-3</v>
      </c>
      <c r="E151" s="1">
        <f>100*IF(Table6[[#This Row],[Pb Analytic]]&gt;0, Table6[[#This Row],[Absolute Error]]/Table6[[#This Row],[Pb Analytic]],1)</f>
        <v>0.35540679651889606</v>
      </c>
      <c r="F151" s="5">
        <v>0.278696</v>
      </c>
      <c r="G151" s="6">
        <v>0.27773537304532248</v>
      </c>
      <c r="H151" s="2">
        <f>ABS(Table7[[#This Row],[Pd Analytic]]-Table7[[#This Row],[Pd Simulation]])</f>
        <v>9.6062695467752368E-4</v>
      </c>
      <c r="I151" s="1">
        <f>100*IF(Table7[[#This Row],[Pd Analytic]]&gt;0, Table7[[#This Row],[Absolute Error]]/Table7[[#This Row],[Pd Analytic]],1)</f>
        <v>0.34587850447150748</v>
      </c>
      <c r="J151" s="6">
        <v>13.46225481298635</v>
      </c>
      <c r="K151" s="6">
        <v>13.49809179</v>
      </c>
      <c r="L151" s="2">
        <f>ABS(Table2[[#This Row],[Nc Analytic]]-Table2[[#This Row],[Nc Simulation]])</f>
        <v>3.5836977013650184E-2</v>
      </c>
      <c r="M151" s="1">
        <f>100*IF(Table2[[#This Row],[Nc Analytic]]&gt;0, Table2[[#This Row],[Absolute Error]]/Table2[[#This Row],[Nc Analytic]],1)</f>
        <v>0.26549661664176744</v>
      </c>
    </row>
    <row r="152" spans="1:13" x14ac:dyDescent="0.35">
      <c r="A152" s="1">
        <v>15.1</v>
      </c>
      <c r="B152" s="4">
        <v>0.65928299999999995</v>
      </c>
      <c r="C152" s="6">
        <v>0.65777800288817401</v>
      </c>
      <c r="D152" s="2">
        <f>ABS(Table6[[#This Row],[Pb Analytic]]-Table6[[#This Row],[Pb Simulation]])</f>
        <v>1.5049971118259453E-3</v>
      </c>
      <c r="E152" s="1">
        <f>100*IF(Table6[[#This Row],[Pb Analytic]]&gt;0, Table6[[#This Row],[Absolute Error]]/Table6[[#This Row],[Pb Analytic]],1)</f>
        <v>0.22880015829319292</v>
      </c>
      <c r="F152" s="5">
        <v>0.27774900000000002</v>
      </c>
      <c r="G152" s="6">
        <v>0.27599683155188592</v>
      </c>
      <c r="H152" s="2">
        <f>ABS(Table7[[#This Row],[Pd Analytic]]-Table7[[#This Row],[Pd Simulation]])</f>
        <v>1.7521684481140998E-3</v>
      </c>
      <c r="I152" s="1">
        <f>100*IF(Table7[[#This Row],[Pd Analytic]]&gt;0, Table7[[#This Row],[Absolute Error]]/Table7[[#This Row],[Pd Analytic]],1)</f>
        <v>0.63485092863636794</v>
      </c>
      <c r="J152" s="6">
        <v>13.46633994239401</v>
      </c>
      <c r="K152" s="6">
        <v>13.50265647</v>
      </c>
      <c r="L152" s="2">
        <f>ABS(Table2[[#This Row],[Nc Analytic]]-Table2[[#This Row],[Nc Simulation]])</f>
        <v>3.6316527605990245E-2</v>
      </c>
      <c r="M152" s="1">
        <f>100*IF(Table2[[#This Row],[Nc Analytic]]&gt;0, Table2[[#This Row],[Absolute Error]]/Table2[[#This Row],[Nc Analytic]],1)</f>
        <v>0.26895839116308529</v>
      </c>
    </row>
    <row r="153" spans="1:13" x14ac:dyDescent="0.35">
      <c r="A153" s="1">
        <v>15.2</v>
      </c>
      <c r="B153" s="4">
        <v>0.66300499999999996</v>
      </c>
      <c r="C153" s="6">
        <v>0.65993112490299188</v>
      </c>
      <c r="D153" s="2">
        <f>ABS(Table6[[#This Row],[Pb Analytic]]-Table6[[#This Row],[Pb Simulation]])</f>
        <v>3.0738750970080719E-3</v>
      </c>
      <c r="E153" s="1">
        <f>100*IF(Table6[[#This Row],[Pb Analytic]]&gt;0, Table6[[#This Row],[Absolute Error]]/Table6[[#This Row],[Pb Analytic]],1)</f>
        <v>0.46578725885370587</v>
      </c>
      <c r="F153" s="5">
        <v>0.275063</v>
      </c>
      <c r="G153" s="6">
        <v>0.27427940141549989</v>
      </c>
      <c r="H153" s="2">
        <f>ABS(Table7[[#This Row],[Pd Analytic]]-Table7[[#This Row],[Pd Simulation]])</f>
        <v>7.8359858450011144E-4</v>
      </c>
      <c r="I153" s="1">
        <f>100*IF(Table7[[#This Row],[Pd Analytic]]&gt;0, Table7[[#This Row],[Absolute Error]]/Table7[[#This Row],[Pd Analytic]],1)</f>
        <v>0.28569355936177465</v>
      </c>
      <c r="J153" s="6">
        <v>13.4713571104901</v>
      </c>
      <c r="K153" s="6">
        <v>13.507140700000001</v>
      </c>
      <c r="L153" s="2">
        <f>ABS(Table2[[#This Row],[Nc Analytic]]-Table2[[#This Row],[Nc Simulation]])</f>
        <v>3.5783589509900793E-2</v>
      </c>
      <c r="M153" s="1">
        <f>100*IF(Table2[[#This Row],[Nc Analytic]]&gt;0, Table2[[#This Row],[Absolute Error]]/Table2[[#This Row],[Nc Analytic]],1)</f>
        <v>0.26492349716843322</v>
      </c>
    </row>
    <row r="154" spans="1:13" x14ac:dyDescent="0.35">
      <c r="A154" s="1">
        <v>15.3</v>
      </c>
      <c r="B154" s="4">
        <v>0.66498299999999999</v>
      </c>
      <c r="C154" s="6">
        <v>0.66205780921166335</v>
      </c>
      <c r="D154" s="2">
        <f>ABS(Table6[[#This Row],[Pb Analytic]]-Table6[[#This Row],[Pb Simulation]])</f>
        <v>2.9251907883366401E-3</v>
      </c>
      <c r="E154" s="1">
        <f>100*IF(Table6[[#This Row],[Pb Analytic]]&gt;0, Table6[[#This Row],[Absolute Error]]/Table6[[#This Row],[Pb Analytic]],1)</f>
        <v>0.44183313717268474</v>
      </c>
      <c r="F154" s="5">
        <v>0.27369900000000003</v>
      </c>
      <c r="G154" s="6">
        <v>0.27258271366661069</v>
      </c>
      <c r="H154" s="2">
        <f>ABS(Table7[[#This Row],[Pd Analytic]]-Table7[[#This Row],[Pd Simulation]])</f>
        <v>1.116286333389338E-3</v>
      </c>
      <c r="I154" s="1">
        <f>100*IF(Table7[[#This Row],[Pd Analytic]]&gt;0, Table7[[#This Row],[Absolute Error]]/Table7[[#This Row],[Pd Analytic]],1)</f>
        <v>0.40952205602980418</v>
      </c>
      <c r="J154" s="6">
        <v>13.475467547661211</v>
      </c>
      <c r="K154" s="6">
        <v>13.511546559999999</v>
      </c>
      <c r="L154" s="2">
        <f>ABS(Table2[[#This Row],[Nc Analytic]]-Table2[[#This Row],[Nc Simulation]])</f>
        <v>3.607901233878863E-2</v>
      </c>
      <c r="M154" s="1">
        <f>100*IF(Table2[[#This Row],[Nc Analytic]]&gt;0, Table2[[#This Row],[Absolute Error]]/Table2[[#This Row],[Nc Analytic]],1)</f>
        <v>0.26702355780350162</v>
      </c>
    </row>
    <row r="155" spans="1:13" x14ac:dyDescent="0.35">
      <c r="A155" s="1">
        <v>15.4</v>
      </c>
      <c r="B155" s="4">
        <v>0.66568099999999997</v>
      </c>
      <c r="C155" s="6">
        <v>0.66415852763435124</v>
      </c>
      <c r="D155" s="2">
        <f>ABS(Table6[[#This Row],[Pb Analytic]]-Table6[[#This Row],[Pb Simulation]])</f>
        <v>1.5224723656487305E-3</v>
      </c>
      <c r="E155" s="1">
        <f>100*IF(Table6[[#This Row],[Pb Analytic]]&gt;0, Table6[[#This Row],[Absolute Error]]/Table6[[#This Row],[Pb Analytic]],1)</f>
        <v>0.22923327824632242</v>
      </c>
      <c r="F155" s="5">
        <v>0.27330100000000002</v>
      </c>
      <c r="G155" s="6">
        <v>0.27090640743281919</v>
      </c>
      <c r="H155" s="2">
        <f>ABS(Table7[[#This Row],[Pd Analytic]]-Table7[[#This Row],[Pd Simulation]])</f>
        <v>2.394592567180831E-3</v>
      </c>
      <c r="I155" s="1">
        <f>100*IF(Table7[[#This Row],[Pd Analytic]]&gt;0, Table7[[#This Row],[Absolute Error]]/Table7[[#This Row],[Pd Analytic]],1)</f>
        <v>0.8839187636322906</v>
      </c>
      <c r="J155" s="6">
        <v>13.47748986379964</v>
      </c>
      <c r="K155" s="6">
        <v>13.51587602</v>
      </c>
      <c r="L155" s="2">
        <f>ABS(Table2[[#This Row],[Nc Analytic]]-Table2[[#This Row],[Nc Simulation]])</f>
        <v>3.8386156200360233E-2</v>
      </c>
      <c r="M155" s="1">
        <f>100*IF(Table2[[#This Row],[Nc Analytic]]&gt;0, Table2[[#This Row],[Absolute Error]]/Table2[[#This Row],[Nc Analytic]],1)</f>
        <v>0.28400790406451382</v>
      </c>
    </row>
    <row r="156" spans="1:13" x14ac:dyDescent="0.35">
      <c r="A156" s="1">
        <v>15.5</v>
      </c>
      <c r="B156" s="4">
        <v>0.668794</v>
      </c>
      <c r="C156" s="6">
        <v>0.66623374123233625</v>
      </c>
      <c r="D156" s="2">
        <f>ABS(Table6[[#This Row],[Pb Analytic]]-Table6[[#This Row],[Pb Simulation]])</f>
        <v>2.5602587676637478E-3</v>
      </c>
      <c r="E156" s="1">
        <f>100*IF(Table6[[#This Row],[Pb Analytic]]&gt;0, Table6[[#This Row],[Absolute Error]]/Table6[[#This Row],[Pb Analytic]],1)</f>
        <v>0.38428836746214967</v>
      </c>
      <c r="F156" s="5">
        <v>0.27051700000000001</v>
      </c>
      <c r="G156" s="6">
        <v>0.26925012973744061</v>
      </c>
      <c r="H156" s="2">
        <f>ABS(Table7[[#This Row],[Pd Analytic]]-Table7[[#This Row],[Pd Simulation]])</f>
        <v>1.2668702625593942E-3</v>
      </c>
      <c r="I156" s="1">
        <f>100*IF(Table7[[#This Row],[Pd Analytic]]&gt;0, Table7[[#This Row],[Absolute Error]]/Table7[[#This Row],[Pd Analytic]],1)</f>
        <v>0.47051797664676459</v>
      </c>
      <c r="J156" s="6">
        <v>13.483529805805141</v>
      </c>
      <c r="K156" s="6">
        <v>13.52013103</v>
      </c>
      <c r="L156" s="2">
        <f>ABS(Table2[[#This Row],[Nc Analytic]]-Table2[[#This Row],[Nc Simulation]])</f>
        <v>3.6601224194859228E-2</v>
      </c>
      <c r="M156" s="1">
        <f>100*IF(Table2[[#This Row],[Nc Analytic]]&gt;0, Table2[[#This Row],[Absolute Error]]/Table2[[#This Row],[Nc Analytic]],1)</f>
        <v>0.27071649020001565</v>
      </c>
    </row>
    <row r="157" spans="1:13" x14ac:dyDescent="0.35">
      <c r="A157" s="1">
        <v>15.6</v>
      </c>
      <c r="B157" s="4">
        <v>0.67098899999999995</v>
      </c>
      <c r="C157" s="6">
        <v>0.66828390059628517</v>
      </c>
      <c r="D157" s="2">
        <f>ABS(Table6[[#This Row],[Pb Analytic]]-Table6[[#This Row],[Pb Simulation]])</f>
        <v>2.7050994037147724E-3</v>
      </c>
      <c r="E157" s="1">
        <f>100*IF(Table6[[#This Row],[Pb Analytic]]&gt;0, Table6[[#This Row],[Absolute Error]]/Table6[[#This Row],[Pb Analytic]],1)</f>
        <v>0.40478296743361791</v>
      </c>
      <c r="F157" s="5">
        <v>0.26896199999999998</v>
      </c>
      <c r="G157" s="6">
        <v>0.26761353530300419</v>
      </c>
      <c r="H157" s="2">
        <f>ABS(Table7[[#This Row],[Pd Analytic]]-Table7[[#This Row],[Pd Simulation]])</f>
        <v>1.3484646969957881E-3</v>
      </c>
      <c r="I157" s="1">
        <f>100*IF(Table7[[#This Row],[Pd Analytic]]&gt;0, Table7[[#This Row],[Absolute Error]]/Table7[[#This Row],[Pd Analytic]],1)</f>
        <v>0.50388508767652396</v>
      </c>
      <c r="J157" s="6">
        <v>13.489428345680681</v>
      </c>
      <c r="K157" s="6">
        <v>13.524313449999999</v>
      </c>
      <c r="L157" s="2">
        <f>ABS(Table2[[#This Row],[Nc Analytic]]-Table2[[#This Row],[Nc Simulation]])</f>
        <v>3.4885104319318572E-2</v>
      </c>
      <c r="M157" s="1">
        <f>100*IF(Table2[[#This Row],[Nc Analytic]]&gt;0, Table2[[#This Row],[Absolute Error]]/Table2[[#This Row],[Nc Analytic]],1)</f>
        <v>0.25794362463048781</v>
      </c>
    </row>
    <row r="158" spans="1:13" x14ac:dyDescent="0.35">
      <c r="A158" s="1">
        <v>15.7</v>
      </c>
      <c r="B158" s="4">
        <v>0.67257800000000001</v>
      </c>
      <c r="C158" s="6">
        <v>0.67030944612614185</v>
      </c>
      <c r="D158" s="2">
        <f>ABS(Table6[[#This Row],[Pb Analytic]]-Table6[[#This Row],[Pb Simulation]])</f>
        <v>2.268553873858159E-3</v>
      </c>
      <c r="E158" s="1">
        <f>100*IF(Table6[[#This Row],[Pb Analytic]]&gt;0, Table6[[#This Row],[Absolute Error]]/Table6[[#This Row],[Pb Analytic]],1)</f>
        <v>0.33843382141913786</v>
      </c>
      <c r="F158" s="5">
        <v>0.26740199999999997</v>
      </c>
      <c r="G158" s="6">
        <v>0.26599628635962369</v>
      </c>
      <c r="H158" s="2">
        <f>ABS(Table7[[#This Row],[Pd Analytic]]-Table7[[#This Row],[Pd Simulation]])</f>
        <v>1.4057136403762827E-3</v>
      </c>
      <c r="I158" s="1">
        <f>100*IF(Table7[[#This Row],[Pd Analytic]]&gt;0, Table7[[#This Row],[Absolute Error]]/Table7[[#This Row],[Pd Analytic]],1)</f>
        <v>0.52847115259187316</v>
      </c>
      <c r="J158" s="6">
        <v>13.49151711396061</v>
      </c>
      <c r="K158" s="6">
        <v>13.528425090000001</v>
      </c>
      <c r="L158" s="2">
        <f>ABS(Table2[[#This Row],[Nc Analytic]]-Table2[[#This Row],[Nc Simulation]])</f>
        <v>3.6907976039390888E-2</v>
      </c>
      <c r="M158" s="1">
        <f>100*IF(Table2[[#This Row],[Nc Analytic]]&gt;0, Table2[[#This Row],[Absolute Error]]/Table2[[#This Row],[Nc Analytic]],1)</f>
        <v>0.27281797987463213</v>
      </c>
    </row>
    <row r="159" spans="1:13" x14ac:dyDescent="0.35">
      <c r="A159" s="1">
        <v>15.8</v>
      </c>
      <c r="B159" s="4">
        <v>0.67485600000000001</v>
      </c>
      <c r="C159" s="6">
        <v>0.67231080830287138</v>
      </c>
      <c r="D159" s="2">
        <f>ABS(Table6[[#This Row],[Pb Analytic]]-Table6[[#This Row],[Pb Simulation]])</f>
        <v>2.5451916971286348E-3</v>
      </c>
      <c r="E159" s="1">
        <f>100*IF(Table6[[#This Row],[Pb Analytic]]&gt;0, Table6[[#This Row],[Absolute Error]]/Table6[[#This Row],[Pb Analytic]],1)</f>
        <v>0.37857366945409027</v>
      </c>
      <c r="F159" s="5">
        <v>0.26520500000000002</v>
      </c>
      <c r="G159" s="6">
        <v>0.26439805245816261</v>
      </c>
      <c r="H159" s="2">
        <f>ABS(Table7[[#This Row],[Pd Analytic]]-Table7[[#This Row],[Pd Simulation]])</f>
        <v>8.0694754183741058E-4</v>
      </c>
      <c r="I159" s="1">
        <f>100*IF(Table7[[#This Row],[Pd Analytic]]&gt;0, Table7[[#This Row],[Absolute Error]]/Table7[[#This Row],[Pd Analytic]],1)</f>
        <v>0.30520177222753903</v>
      </c>
      <c r="J159" s="6">
        <v>13.49657828613962</v>
      </c>
      <c r="K159" s="6">
        <v>13.532467690000001</v>
      </c>
      <c r="L159" s="2">
        <f>ABS(Table2[[#This Row],[Nc Analytic]]-Table2[[#This Row],[Nc Simulation]])</f>
        <v>3.5889403860380753E-2</v>
      </c>
      <c r="M159" s="1">
        <f>100*IF(Table2[[#This Row],[Nc Analytic]]&gt;0, Table2[[#This Row],[Absolute Error]]/Table2[[#This Row],[Nc Analytic]],1)</f>
        <v>0.26520960317460585</v>
      </c>
    </row>
    <row r="160" spans="1:13" x14ac:dyDescent="0.35">
      <c r="A160" s="1">
        <v>15.9</v>
      </c>
      <c r="B160" s="4">
        <v>0.67583499999999996</v>
      </c>
      <c r="C160" s="6">
        <v>0.67428840795228773</v>
      </c>
      <c r="D160" s="2">
        <f>ABS(Table6[[#This Row],[Pb Analytic]]-Table6[[#This Row],[Pb Simulation]])</f>
        <v>1.5465920477122364E-3</v>
      </c>
      <c r="E160" s="1">
        <f>100*IF(Table6[[#This Row],[Pb Analytic]]&gt;0, Table6[[#This Row],[Absolute Error]]/Table6[[#This Row],[Pb Analytic]],1)</f>
        <v>0.22936654841939275</v>
      </c>
      <c r="F160" s="5">
        <v>0.26484000000000002</v>
      </c>
      <c r="G160" s="6">
        <v>0.26281851028811132</v>
      </c>
      <c r="H160" s="2">
        <f>ABS(Table7[[#This Row],[Pd Analytic]]-Table7[[#This Row],[Pd Simulation]])</f>
        <v>2.0214897118887021E-3</v>
      </c>
      <c r="I160" s="1">
        <f>100*IF(Table7[[#This Row],[Pd Analytic]]&gt;0, Table7[[#This Row],[Absolute Error]]/Table7[[#This Row],[Pd Analytic]],1)</f>
        <v>0.76915804357640971</v>
      </c>
      <c r="J160" s="6">
        <v>13.49829997612775</v>
      </c>
      <c r="K160" s="6">
        <v>13.536442940000001</v>
      </c>
      <c r="L160" s="2">
        <f>ABS(Table2[[#This Row],[Nc Analytic]]-Table2[[#This Row],[Nc Simulation]])</f>
        <v>3.8142963872250135E-2</v>
      </c>
      <c r="M160" s="1">
        <f>100*IF(Table2[[#This Row],[Nc Analytic]]&gt;0, Table2[[#This Row],[Absolute Error]]/Table2[[#This Row],[Nc Analytic]],1)</f>
        <v>0.28177981498771887</v>
      </c>
    </row>
    <row r="161" spans="1:13" x14ac:dyDescent="0.35">
      <c r="A161" s="1">
        <v>16</v>
      </c>
      <c r="B161" s="4">
        <v>0.67803500000000005</v>
      </c>
      <c r="C161" s="6">
        <v>0.67624265650118498</v>
      </c>
      <c r="D161" s="2">
        <f>ABS(Table6[[#This Row],[Pb Analytic]]-Table6[[#This Row],[Pb Simulation]])</f>
        <v>1.7923434988150744E-3</v>
      </c>
      <c r="E161" s="1">
        <f>100*IF(Table6[[#This Row],[Pb Analytic]]&gt;0, Table6[[#This Row],[Absolute Error]]/Table6[[#This Row],[Pb Analytic]],1)</f>
        <v>0.26504443066169309</v>
      </c>
      <c r="F161" s="5">
        <v>0.26333499999999999</v>
      </c>
      <c r="G161" s="6">
        <v>0.26125734350009788</v>
      </c>
      <c r="H161" s="2">
        <f>ABS(Table7[[#This Row],[Pd Analytic]]-Table7[[#This Row],[Pd Simulation]])</f>
        <v>2.077656499902103E-3</v>
      </c>
      <c r="I161" s="1">
        <f>100*IF(Table7[[#This Row],[Pd Analytic]]&gt;0, Table7[[#This Row],[Absolute Error]]/Table7[[#This Row],[Pd Analytic]],1)</f>
        <v>0.79525286143825646</v>
      </c>
      <c r="J161" s="6">
        <v>13.50499126539864</v>
      </c>
      <c r="K161" s="6">
        <v>13.54035249</v>
      </c>
      <c r="L161" s="2">
        <f>ABS(Table2[[#This Row],[Nc Analytic]]-Table2[[#This Row],[Nc Simulation]])</f>
        <v>3.5361224601359709E-2</v>
      </c>
      <c r="M161" s="1">
        <f>100*IF(Table2[[#This Row],[Nc Analytic]]&gt;0, Table2[[#This Row],[Absolute Error]]/Table2[[#This Row],[Nc Analytic]],1)</f>
        <v>0.26115438743175368</v>
      </c>
    </row>
    <row r="162" spans="1:13" x14ac:dyDescent="0.35">
      <c r="A162" s="1">
        <v>16.100000000000001</v>
      </c>
      <c r="B162" s="4">
        <v>0.68082500000000001</v>
      </c>
      <c r="C162" s="6">
        <v>0.67817395622599674</v>
      </c>
      <c r="D162" s="2">
        <f>ABS(Table6[[#This Row],[Pb Analytic]]-Table6[[#This Row],[Pb Simulation]])</f>
        <v>2.65104377400327E-3</v>
      </c>
      <c r="E162" s="1">
        <f>100*IF(Table6[[#This Row],[Pb Analytic]]&gt;0, Table6[[#This Row],[Absolute Error]]/Table6[[#This Row],[Pb Analytic]],1)</f>
        <v>0.39090910962670877</v>
      </c>
      <c r="F162" s="5">
        <v>0.26051600000000003</v>
      </c>
      <c r="G162" s="6">
        <v>0.25971424253293901</v>
      </c>
      <c r="H162" s="2">
        <f>ABS(Table7[[#This Row],[Pd Analytic]]-Table7[[#This Row],[Pd Simulation]])</f>
        <v>8.0175746706101503E-4</v>
      </c>
      <c r="I162" s="1">
        <f>100*IF(Table7[[#This Row],[Pd Analytic]]&gt;0, Table7[[#This Row],[Absolute Error]]/Table7[[#This Row],[Pd Analytic]],1)</f>
        <v>0.3087075468952496</v>
      </c>
      <c r="J162" s="6">
        <v>13.508671924084179</v>
      </c>
      <c r="K162" s="6">
        <v>13.544197909999999</v>
      </c>
      <c r="L162" s="2">
        <f>ABS(Table2[[#This Row],[Nc Analytic]]-Table2[[#This Row],[Nc Simulation]])</f>
        <v>3.5525985915819902E-2</v>
      </c>
      <c r="M162" s="1">
        <f>100*IF(Table2[[#This Row],[Nc Analytic]]&gt;0, Table2[[#This Row],[Absolute Error]]/Table2[[#This Row],[Nc Analytic]],1)</f>
        <v>0.262296712968069</v>
      </c>
    </row>
    <row r="163" spans="1:13" x14ac:dyDescent="0.35">
      <c r="A163" s="1">
        <v>16.2</v>
      </c>
      <c r="B163" s="4">
        <v>0.68174100000000004</v>
      </c>
      <c r="C163" s="6">
        <v>0.68008270049419539</v>
      </c>
      <c r="D163" s="2">
        <f>ABS(Table6[[#This Row],[Pb Analytic]]-Table6[[#This Row],[Pb Simulation]])</f>
        <v>1.6582995058046501E-3</v>
      </c>
      <c r="E163" s="1">
        <f>100*IF(Table6[[#This Row],[Pb Analytic]]&gt;0, Table6[[#This Row],[Absolute Error]]/Table6[[#This Row],[Pb Analytic]],1)</f>
        <v>0.24383791921182735</v>
      </c>
      <c r="F163" s="5">
        <v>0.259627</v>
      </c>
      <c r="G163" s="6">
        <v>0.25818890444514708</v>
      </c>
      <c r="H163" s="2">
        <f>ABS(Table7[[#This Row],[Pd Analytic]]-Table7[[#This Row],[Pd Simulation]])</f>
        <v>1.438095554852914E-3</v>
      </c>
      <c r="I163" s="1">
        <f>100*IF(Table7[[#This Row],[Pd Analytic]]&gt;0, Table7[[#This Row],[Absolute Error]]/Table7[[#This Row],[Pd Analytic]],1)</f>
        <v>0.55699355398072159</v>
      </c>
      <c r="J163" s="6">
        <v>13.50743242477402</v>
      </c>
      <c r="K163" s="6">
        <v>13.54798076</v>
      </c>
      <c r="L163" s="2">
        <f>ABS(Table2[[#This Row],[Nc Analytic]]-Table2[[#This Row],[Nc Simulation]])</f>
        <v>4.054833522597967E-2</v>
      </c>
      <c r="M163" s="1">
        <f>100*IF(Table2[[#This Row],[Nc Analytic]]&gt;0, Table2[[#This Row],[Absolute Error]]/Table2[[#This Row],[Nc Analytic]],1)</f>
        <v>0.29929430772220605</v>
      </c>
    </row>
    <row r="164" spans="1:13" x14ac:dyDescent="0.35">
      <c r="A164" s="1">
        <v>16.3</v>
      </c>
      <c r="B164" s="4">
        <v>0.68412499999999998</v>
      </c>
      <c r="C164" s="6">
        <v>0.68196927399864615</v>
      </c>
      <c r="D164" s="2">
        <f>ABS(Table6[[#This Row],[Pb Analytic]]-Table6[[#This Row],[Pb Simulation]])</f>
        <v>2.1557260013538304E-3</v>
      </c>
      <c r="E164" s="1">
        <f>100*IF(Table6[[#This Row],[Pb Analytic]]&gt;0, Table6[[#This Row],[Absolute Error]]/Table6[[#This Row],[Pb Analytic]],1)</f>
        <v>0.31610309782931806</v>
      </c>
      <c r="F164" s="5">
        <v>0.25783099999999998</v>
      </c>
      <c r="G164" s="6">
        <v>0.25668103275079918</v>
      </c>
      <c r="H164" s="2">
        <f>ABS(Table7[[#This Row],[Pd Analytic]]-Table7[[#This Row],[Pd Simulation]])</f>
        <v>1.1499672492008006E-3</v>
      </c>
      <c r="I164" s="1">
        <f>100*IF(Table7[[#This Row],[Pd Analytic]]&gt;0, Table7[[#This Row],[Absolute Error]]/Table7[[#This Row],[Pd Analytic]],1)</f>
        <v>0.44801411186359663</v>
      </c>
      <c r="J164" s="6">
        <v>13.51056421243724</v>
      </c>
      <c r="K164" s="6">
        <v>13.551702499999999</v>
      </c>
      <c r="L164" s="2">
        <f>ABS(Table2[[#This Row],[Nc Analytic]]-Table2[[#This Row],[Nc Simulation]])</f>
        <v>4.1138287562759501E-2</v>
      </c>
      <c r="M164" s="1">
        <f>100*IF(Table2[[#This Row],[Nc Analytic]]&gt;0, Table2[[#This Row],[Absolute Error]]/Table2[[#This Row],[Nc Analytic]],1)</f>
        <v>0.30356545653772654</v>
      </c>
    </row>
    <row r="165" spans="1:13" x14ac:dyDescent="0.35">
      <c r="A165" s="1">
        <v>16.399999999999999</v>
      </c>
      <c r="B165" s="4">
        <v>0.68547499999999995</v>
      </c>
      <c r="C165" s="6">
        <v>0.6838340529851199</v>
      </c>
      <c r="D165" s="2">
        <f>ABS(Table6[[#This Row],[Pb Analytic]]-Table6[[#This Row],[Pb Simulation]])</f>
        <v>1.6409470148800454E-3</v>
      </c>
      <c r="E165" s="1">
        <f>100*IF(Table6[[#This Row],[Pb Analytic]]&gt;0, Table6[[#This Row],[Absolute Error]]/Table6[[#This Row],[Pb Analytic]],1)</f>
        <v>0.23996275232519784</v>
      </c>
      <c r="F165" s="5">
        <v>0.25687700000000002</v>
      </c>
      <c r="G165" s="6">
        <v>0.25519033725967832</v>
      </c>
      <c r="H165" s="2">
        <f>ABS(Table7[[#This Row],[Pd Analytic]]-Table7[[#This Row],[Pd Simulation]])</f>
        <v>1.6866627403216983E-3</v>
      </c>
      <c r="I165" s="1">
        <f>100*IF(Table7[[#This Row],[Pd Analytic]]&gt;0, Table7[[#This Row],[Absolute Error]]/Table7[[#This Row],[Pd Analytic]],1)</f>
        <v>0.66094302724533516</v>
      </c>
      <c r="J165" s="6">
        <v>13.5169177095705</v>
      </c>
      <c r="K165" s="6">
        <v>13.55536459</v>
      </c>
      <c r="L165" s="2">
        <f>ABS(Table2[[#This Row],[Nc Analytic]]-Table2[[#This Row],[Nc Simulation]])</f>
        <v>3.8446880429500396E-2</v>
      </c>
      <c r="M165" s="1">
        <f>100*IF(Table2[[#This Row],[Nc Analytic]]&gt;0, Table2[[#This Row],[Absolute Error]]/Table2[[#This Row],[Nc Analytic]],1)</f>
        <v>0.28362852341030537</v>
      </c>
    </row>
    <row r="166" spans="1:13" x14ac:dyDescent="0.35">
      <c r="A166" s="1">
        <v>16.5</v>
      </c>
      <c r="B166" s="4">
        <v>0.68901599999999996</v>
      </c>
      <c r="C166" s="6">
        <v>0.68567740547316869</v>
      </c>
      <c r="D166" s="2">
        <f>ABS(Table6[[#This Row],[Pb Analytic]]-Table6[[#This Row],[Pb Simulation]])</f>
        <v>3.3385945268312733E-3</v>
      </c>
      <c r="E166" s="1">
        <f>100*IF(Table6[[#This Row],[Pb Analytic]]&gt;0, Table6[[#This Row],[Absolute Error]]/Table6[[#This Row],[Pb Analytic]],1)</f>
        <v>0.48690455601747495</v>
      </c>
      <c r="F166" s="5">
        <v>0.25403100000000001</v>
      </c>
      <c r="G166" s="6">
        <v>0.2537165339215906</v>
      </c>
      <c r="H166" s="2">
        <f>ABS(Table7[[#This Row],[Pd Analytic]]-Table7[[#This Row],[Pd Simulation]])</f>
        <v>3.1446607840940333E-4</v>
      </c>
      <c r="I166" s="1">
        <f>100*IF(Table7[[#This Row],[Pd Analytic]]&gt;0, Table7[[#This Row],[Absolute Error]]/Table7[[#This Row],[Pd Analytic]],1)</f>
        <v>0.12394386504845875</v>
      </c>
      <c r="J166" s="6">
        <v>13.52820897762035</v>
      </c>
      <c r="K166" s="6">
        <v>13.55896843</v>
      </c>
      <c r="L166" s="2">
        <f>ABS(Table2[[#This Row],[Nc Analytic]]-Table2[[#This Row],[Nc Simulation]])</f>
        <v>3.0759452379649943E-2</v>
      </c>
      <c r="M166" s="1">
        <f>100*IF(Table2[[#This Row],[Nc Analytic]]&gt;0, Table2[[#This Row],[Absolute Error]]/Table2[[#This Row],[Nc Analytic]],1)</f>
        <v>0.22685687733878693</v>
      </c>
    </row>
    <row r="167" spans="1:13" x14ac:dyDescent="0.35">
      <c r="A167" s="1">
        <v>16.600000000000001</v>
      </c>
      <c r="B167" s="4">
        <v>0.69003899999999996</v>
      </c>
      <c r="C167" s="6">
        <v>0.68749969147056167</v>
      </c>
      <c r="D167" s="2">
        <f>ABS(Table6[[#This Row],[Pb Analytic]]-Table6[[#This Row],[Pb Simulation]])</f>
        <v>2.5393085294382889E-3</v>
      </c>
      <c r="E167" s="1">
        <f>100*IF(Table6[[#This Row],[Pb Analytic]]&gt;0, Table6[[#This Row],[Absolute Error]]/Table6[[#This Row],[Pb Analytic]],1)</f>
        <v>0.36935413367338515</v>
      </c>
      <c r="F167" s="5">
        <v>0.252917</v>
      </c>
      <c r="G167" s="6">
        <v>0.25225934467476752</v>
      </c>
      <c r="H167" s="2">
        <f>ABS(Table7[[#This Row],[Pd Analytic]]-Table7[[#This Row],[Pd Simulation]])</f>
        <v>6.5765532523248682E-4</v>
      </c>
      <c r="I167" s="1">
        <f>100*IF(Table7[[#This Row],[Pd Analytic]]&gt;0, Table7[[#This Row],[Absolute Error]]/Table7[[#This Row],[Pd Analytic]],1)</f>
        <v>0.26070603096205913</v>
      </c>
      <c r="J167" s="6">
        <v>13.523227566292499</v>
      </c>
      <c r="K167" s="6">
        <v>13.562515360000001</v>
      </c>
      <c r="L167" s="2">
        <f>ABS(Table2[[#This Row],[Nc Analytic]]-Table2[[#This Row],[Nc Simulation]])</f>
        <v>3.9287793707501351E-2</v>
      </c>
      <c r="M167" s="1">
        <f>100*IF(Table2[[#This Row],[Nc Analytic]]&gt;0, Table2[[#This Row],[Absolute Error]]/Table2[[#This Row],[Nc Analytic]],1)</f>
        <v>0.28967925686833174</v>
      </c>
    </row>
    <row r="168" spans="1:13" x14ac:dyDescent="0.35">
      <c r="A168" s="1">
        <v>16.7</v>
      </c>
      <c r="B168" s="4">
        <v>0.69063399999999997</v>
      </c>
      <c r="C168" s="6">
        <v>0.68930126318147211</v>
      </c>
      <c r="D168" s="2">
        <f>ABS(Table6[[#This Row],[Pb Analytic]]-Table6[[#This Row],[Pb Simulation]])</f>
        <v>1.3327368185278576E-3</v>
      </c>
      <c r="E168" s="1">
        <f>100*IF(Table6[[#This Row],[Pb Analytic]]&gt;0, Table6[[#This Row],[Absolute Error]]/Table6[[#This Row],[Pb Analytic]],1)</f>
        <v>0.19334605777111255</v>
      </c>
      <c r="F168" s="5">
        <v>0.25287500000000002</v>
      </c>
      <c r="G168" s="6">
        <v>0.25081849729825773</v>
      </c>
      <c r="H168" s="2">
        <f>ABS(Table7[[#This Row],[Pd Analytic]]-Table7[[#This Row],[Pd Simulation]])</f>
        <v>2.056502701742291E-3</v>
      </c>
      <c r="I168" s="1">
        <f>100*IF(Table7[[#This Row],[Pd Analytic]]&gt;0, Table7[[#This Row],[Absolute Error]]/Table7[[#This Row],[Pd Analytic]],1)</f>
        <v>0.81991668233975035</v>
      </c>
      <c r="J168" s="6">
        <v>13.524901723955621</v>
      </c>
      <c r="K168" s="6">
        <v>13.56600671</v>
      </c>
      <c r="L168" s="2">
        <f>ABS(Table2[[#This Row],[Nc Analytic]]-Table2[[#This Row],[Nc Simulation]])</f>
        <v>4.1104986044379288E-2</v>
      </c>
      <c r="M168" s="1">
        <f>100*IF(Table2[[#This Row],[Nc Analytic]]&gt;0, Table2[[#This Row],[Absolute Error]]/Table2[[#This Row],[Nc Analytic]],1)</f>
        <v>0.30299989468587907</v>
      </c>
    </row>
    <row r="169" spans="1:13" x14ac:dyDescent="0.35">
      <c r="A169" s="1">
        <v>16.8</v>
      </c>
      <c r="B169" s="4">
        <v>0.69306599999999996</v>
      </c>
      <c r="C169" s="6">
        <v>0.69108246520860495</v>
      </c>
      <c r="D169" s="2">
        <f>ABS(Table6[[#This Row],[Pb Analytic]]-Table6[[#This Row],[Pb Simulation]])</f>
        <v>1.9835347913950141E-3</v>
      </c>
      <c r="E169" s="1">
        <f>100*IF(Table6[[#This Row],[Pb Analytic]]&gt;0, Table6[[#This Row],[Absolute Error]]/Table6[[#This Row],[Pb Analytic]],1)</f>
        <v>0.28701853848893116</v>
      </c>
      <c r="F169" s="5">
        <v>0.25082700000000002</v>
      </c>
      <c r="G169" s="6">
        <v>0.24939372526821621</v>
      </c>
      <c r="H169" s="2">
        <f>ABS(Table7[[#This Row],[Pd Analytic]]-Table7[[#This Row],[Pd Simulation]])</f>
        <v>1.4332747317838124E-3</v>
      </c>
      <c r="I169" s="1">
        <f>100*IF(Table7[[#This Row],[Pd Analytic]]&gt;0, Table7[[#This Row],[Absolute Error]]/Table7[[#This Row],[Pd Analytic]],1)</f>
        <v>0.5747036058113989</v>
      </c>
      <c r="J169" s="6">
        <v>13.53125557685758</v>
      </c>
      <c r="K169" s="6">
        <v>13.56944375</v>
      </c>
      <c r="L169" s="2">
        <f>ABS(Table2[[#This Row],[Nc Analytic]]-Table2[[#This Row],[Nc Simulation]])</f>
        <v>3.8188173142419402E-2</v>
      </c>
      <c r="M169" s="1">
        <f>100*IF(Table2[[#This Row],[Nc Analytic]]&gt;0, Table2[[#This Row],[Absolute Error]]/Table2[[#This Row],[Nc Analytic]],1)</f>
        <v>0.28142769774493814</v>
      </c>
    </row>
    <row r="170" spans="1:13" x14ac:dyDescent="0.35">
      <c r="A170" s="1">
        <v>16.899999999999999</v>
      </c>
      <c r="B170" s="4">
        <v>0.69453799999999999</v>
      </c>
      <c r="C170" s="6">
        <v>0.69284363474944721</v>
      </c>
      <c r="D170" s="2">
        <f>ABS(Table6[[#This Row],[Pb Analytic]]-Table6[[#This Row],[Pb Simulation]])</f>
        <v>1.6943652505527762E-3</v>
      </c>
      <c r="E170" s="1">
        <f>100*IF(Table6[[#This Row],[Pb Analytic]]&gt;0, Table6[[#This Row],[Absolute Error]]/Table6[[#This Row],[Pb Analytic]],1)</f>
        <v>0.24455232978585548</v>
      </c>
      <c r="F170" s="5">
        <v>0.24952199999999999</v>
      </c>
      <c r="G170" s="6">
        <v>0.24798476761799509</v>
      </c>
      <c r="H170" s="2">
        <f>ABS(Table7[[#This Row],[Pd Analytic]]-Table7[[#This Row],[Pd Simulation]])</f>
        <v>1.5372323820048994E-3</v>
      </c>
      <c r="I170" s="1">
        <f>100*IF(Table7[[#This Row],[Pd Analytic]]&gt;0, Table7[[#This Row],[Absolute Error]]/Table7[[#This Row],[Pd Analytic]],1)</f>
        <v>0.6198898411264151</v>
      </c>
      <c r="J170" s="6">
        <v>13.53233090760523</v>
      </c>
      <c r="K170" s="6">
        <v>13.572827719999999</v>
      </c>
      <c r="L170" s="2">
        <f>ABS(Table2[[#This Row],[Nc Analytic]]-Table2[[#This Row],[Nc Simulation]])</f>
        <v>4.0496812394769321E-2</v>
      </c>
      <c r="M170" s="1">
        <f>100*IF(Table2[[#This Row],[Nc Analytic]]&gt;0, Table2[[#This Row],[Absolute Error]]/Table2[[#This Row],[Nc Analytic]],1)</f>
        <v>0.29836680484123412</v>
      </c>
    </row>
    <row r="171" spans="1:13" x14ac:dyDescent="0.35">
      <c r="A171" s="1">
        <v>17</v>
      </c>
      <c r="B171" s="4">
        <v>0.69673600000000002</v>
      </c>
      <c r="C171" s="6">
        <v>0.69458510178682054</v>
      </c>
      <c r="D171" s="2">
        <f>ABS(Table6[[#This Row],[Pb Analytic]]-Table6[[#This Row],[Pb Simulation]])</f>
        <v>2.1508982131794863E-3</v>
      </c>
      <c r="E171" s="1">
        <f>100*IF(Table6[[#This Row],[Pb Analytic]]&gt;0, Table6[[#This Row],[Absolute Error]]/Table6[[#This Row],[Pb Analytic]],1)</f>
        <v>0.30966662078502682</v>
      </c>
      <c r="F171" s="5">
        <v>0.247334</v>
      </c>
      <c r="G171" s="6">
        <v>0.24659136880194549</v>
      </c>
      <c r="H171" s="2">
        <f>ABS(Table7[[#This Row],[Pd Analytic]]-Table7[[#This Row],[Pd Simulation]])</f>
        <v>7.4263119805451083E-4</v>
      </c>
      <c r="I171" s="1">
        <f>100*IF(Table7[[#This Row],[Pd Analytic]]&gt;0, Table7[[#This Row],[Absolute Error]]/Table7[[#This Row],[Pd Analytic]],1)</f>
        <v>0.30115863408462162</v>
      </c>
      <c r="J171" s="6">
        <v>13.534718114109079</v>
      </c>
      <c r="K171" s="6">
        <v>13.57615981</v>
      </c>
      <c r="L171" s="2">
        <f>ABS(Table2[[#This Row],[Nc Analytic]]-Table2[[#This Row],[Nc Simulation]])</f>
        <v>4.1441695890920727E-2</v>
      </c>
      <c r="M171" s="1">
        <f>100*IF(Table2[[#This Row],[Nc Analytic]]&gt;0, Table2[[#This Row],[Absolute Error]]/Table2[[#This Row],[Nc Analytic]],1)</f>
        <v>0.30525344774149893</v>
      </c>
    </row>
    <row r="172" spans="1:13" x14ac:dyDescent="0.35">
      <c r="A172" s="1">
        <v>17.100000000000001</v>
      </c>
      <c r="B172" s="4">
        <v>0.69801899999999995</v>
      </c>
      <c r="C172" s="6">
        <v>0.69630718927390622</v>
      </c>
      <c r="D172" s="2">
        <f>ABS(Table6[[#This Row],[Pb Analytic]]-Table6[[#This Row],[Pb Simulation]])</f>
        <v>1.711810726093721E-3</v>
      </c>
      <c r="E172" s="1">
        <f>100*IF(Table6[[#This Row],[Pb Analytic]]&gt;0, Table6[[#This Row],[Absolute Error]]/Table6[[#This Row],[Pb Analytic]],1)</f>
        <v>0.24584131148764374</v>
      </c>
      <c r="F172" s="5">
        <v>0.24676500000000001</v>
      </c>
      <c r="G172" s="6">
        <v>0.24521327856283831</v>
      </c>
      <c r="H172" s="2">
        <f>ABS(Table7[[#This Row],[Pd Analytic]]-Table7[[#This Row],[Pd Simulation]])</f>
        <v>1.5517214371617016E-3</v>
      </c>
      <c r="I172" s="1">
        <f>100*IF(Table7[[#This Row],[Pd Analytic]]&gt;0, Table7[[#This Row],[Absolute Error]]/Table7[[#This Row],[Pd Analytic]],1)</f>
        <v>0.63280481638520147</v>
      </c>
      <c r="J172" s="6">
        <v>13.540097570833881</v>
      </c>
      <c r="K172" s="6">
        <v>13.579441190000001</v>
      </c>
      <c r="L172" s="2">
        <f>ABS(Table2[[#This Row],[Nc Analytic]]-Table2[[#This Row],[Nc Simulation]])</f>
        <v>3.9343619166119836E-2</v>
      </c>
      <c r="M172" s="1">
        <f>100*IF(Table2[[#This Row],[Nc Analytic]]&gt;0, Table2[[#This Row],[Absolute Error]]/Table2[[#This Row],[Nc Analytic]],1)</f>
        <v>0.2897292945684154</v>
      </c>
    </row>
    <row r="173" spans="1:13" x14ac:dyDescent="0.35">
      <c r="A173" s="1">
        <v>17.2</v>
      </c>
      <c r="B173" s="4">
        <v>0.69957899999999995</v>
      </c>
      <c r="C173" s="6">
        <v>0.69801021331391355</v>
      </c>
      <c r="D173" s="2">
        <f>ABS(Table6[[#This Row],[Pb Analytic]]-Table6[[#This Row],[Pb Simulation]])</f>
        <v>1.5687866860863986E-3</v>
      </c>
      <c r="E173" s="1">
        <f>100*IF(Table6[[#This Row],[Pb Analytic]]&gt;0, Table6[[#This Row],[Absolute Error]]/Table6[[#This Row],[Pb Analytic]],1)</f>
        <v>0.22475125093633463</v>
      </c>
      <c r="F173" s="5">
        <v>0.245368</v>
      </c>
      <c r="G173" s="6">
        <v>0.24385025180281311</v>
      </c>
      <c r="H173" s="2">
        <f>ABS(Table7[[#This Row],[Pd Analytic]]-Table7[[#This Row],[Pd Simulation]])</f>
        <v>1.5177481971868911E-3</v>
      </c>
      <c r="I173" s="1">
        <f>100*IF(Table7[[#This Row],[Pd Analytic]]&gt;0, Table7[[#This Row],[Absolute Error]]/Table7[[#This Row],[Pd Analytic]],1)</f>
        <v>0.6224099364122051</v>
      </c>
      <c r="J173" s="6">
        <v>13.54445311144991</v>
      </c>
      <c r="K173" s="6">
        <v>13.582672990000001</v>
      </c>
      <c r="L173" s="2">
        <f>ABS(Table2[[#This Row],[Nc Analytic]]-Table2[[#This Row],[Nc Simulation]])</f>
        <v>3.8219878550091124E-2</v>
      </c>
      <c r="M173" s="1">
        <f>100*IF(Table2[[#This Row],[Nc Analytic]]&gt;0, Table2[[#This Row],[Absolute Error]]/Table2[[#This Row],[Nc Analytic]],1)</f>
        <v>0.28138701843318931</v>
      </c>
    </row>
    <row r="174" spans="1:13" x14ac:dyDescent="0.35">
      <c r="A174" s="1">
        <v>17.3</v>
      </c>
      <c r="B174" s="4">
        <v>0.70165299999999997</v>
      </c>
      <c r="C174" s="6">
        <v>0.69969448333455642</v>
      </c>
      <c r="D174" s="2">
        <f>ABS(Table6[[#This Row],[Pb Analytic]]-Table6[[#This Row],[Pb Simulation]])</f>
        <v>1.9585166654435548E-3</v>
      </c>
      <c r="E174" s="1">
        <f>100*IF(Table6[[#This Row],[Pb Analytic]]&gt;0, Table6[[#This Row],[Absolute Error]]/Table6[[#This Row],[Pb Analytic]],1)</f>
        <v>0.27991026256342472</v>
      </c>
      <c r="F174" s="5">
        <v>0.24335899999999999</v>
      </c>
      <c r="G174" s="6">
        <v>0.24250204845776241</v>
      </c>
      <c r="H174" s="2">
        <f>ABS(Table7[[#This Row],[Pd Analytic]]-Table7[[#This Row],[Pd Simulation]])</f>
        <v>8.5695154223758285E-4</v>
      </c>
      <c r="I174" s="1">
        <f>100*IF(Table7[[#This Row],[Pd Analytic]]&gt;0, Table7[[#This Row],[Absolute Error]]/Table7[[#This Row],[Pd Analytic]],1)</f>
        <v>0.35337909419220503</v>
      </c>
      <c r="J174" s="6">
        <v>13.545873278784359</v>
      </c>
      <c r="K174" s="6">
        <v>13.58585631</v>
      </c>
      <c r="L174" s="2">
        <f>ABS(Table2[[#This Row],[Nc Analytic]]-Table2[[#This Row],[Nc Simulation]])</f>
        <v>3.9983031215641063E-2</v>
      </c>
      <c r="M174" s="1">
        <f>100*IF(Table2[[#This Row],[Nc Analytic]]&gt;0, Table2[[#This Row],[Absolute Error]]/Table2[[#This Row],[Nc Analytic]],1)</f>
        <v>0.29429894077571811</v>
      </c>
    </row>
    <row r="175" spans="1:13" x14ac:dyDescent="0.35">
      <c r="A175" s="1">
        <v>17.399999999999999</v>
      </c>
      <c r="B175" s="4">
        <v>0.70357899999999995</v>
      </c>
      <c r="C175" s="6">
        <v>0.70136030225749257</v>
      </c>
      <c r="D175" s="2">
        <f>ABS(Table6[[#This Row],[Pb Analytic]]-Table6[[#This Row],[Pb Simulation]])</f>
        <v>2.2186977425073806E-3</v>
      </c>
      <c r="E175" s="1">
        <f>100*IF(Table6[[#This Row],[Pb Analytic]]&gt;0, Table6[[#This Row],[Absolute Error]]/Table6[[#This Row],[Pb Analytic]],1)</f>
        <v>0.31634207630029554</v>
      </c>
      <c r="F175" s="5">
        <v>0.242115</v>
      </c>
      <c r="G175" s="6">
        <v>0.24116843337506941</v>
      </c>
      <c r="H175" s="2">
        <f>ABS(Table7[[#This Row],[Pd Analytic]]-Table7[[#This Row],[Pd Simulation]])</f>
        <v>9.465666249305893E-4</v>
      </c>
      <c r="I175" s="1">
        <f>100*IF(Table7[[#This Row],[Pd Analytic]]&gt;0, Table7[[#This Row],[Absolute Error]]/Table7[[#This Row],[Pd Analytic]],1)</f>
        <v>0.39249192428864532</v>
      </c>
      <c r="J175" s="6">
        <v>13.549709367228971</v>
      </c>
      <c r="K175" s="6">
        <v>13.58899222</v>
      </c>
      <c r="L175" s="2">
        <f>ABS(Table2[[#This Row],[Nc Analytic]]-Table2[[#This Row],[Nc Simulation]])</f>
        <v>3.9282852771028942E-2</v>
      </c>
      <c r="M175" s="1">
        <f>100*IF(Table2[[#This Row],[Nc Analytic]]&gt;0, Table2[[#This Row],[Absolute Error]]/Table2[[#This Row],[Nc Analytic]],1)</f>
        <v>0.2890784845193542</v>
      </c>
    </row>
    <row r="176" spans="1:13" x14ac:dyDescent="0.35">
      <c r="A176" s="1">
        <v>17.5</v>
      </c>
      <c r="B176" s="4">
        <v>0.70537499999999997</v>
      </c>
      <c r="C176" s="6">
        <v>0.70300796666288612</v>
      </c>
      <c r="D176" s="2">
        <f>ABS(Table6[[#This Row],[Pb Analytic]]-Table6[[#This Row],[Pb Simulation]])</f>
        <v>2.3670333371138552E-3</v>
      </c>
      <c r="E176" s="1">
        <f>100*IF(Table6[[#This Row],[Pb Analytic]]&gt;0, Table6[[#This Row],[Absolute Error]]/Table6[[#This Row],[Pb Analytic]],1)</f>
        <v>0.33670078425283628</v>
      </c>
      <c r="F176" s="5">
        <v>0.24019099999999999</v>
      </c>
      <c r="G176" s="6">
        <v>0.2398491761946045</v>
      </c>
      <c r="H176" s="2">
        <f>ABS(Table7[[#This Row],[Pd Analytic]]-Table7[[#This Row],[Pd Simulation]])</f>
        <v>3.418238053954914E-4</v>
      </c>
      <c r="I176" s="1">
        <f>100*IF(Table7[[#This Row],[Pd Analytic]]&gt;0, Table7[[#This Row],[Absolute Error]]/Table7[[#This Row],[Pd Analytic]],1)</f>
        <v>0.14251614736343665</v>
      </c>
      <c r="J176" s="6">
        <v>13.55391380121084</v>
      </c>
      <c r="K176" s="6">
        <v>13.59208175</v>
      </c>
      <c r="L176" s="2">
        <f>ABS(Table2[[#This Row],[Nc Analytic]]-Table2[[#This Row],[Nc Simulation]])</f>
        <v>3.8167948789160633E-2</v>
      </c>
      <c r="M176" s="1">
        <f>100*IF(Table2[[#This Row],[Nc Analytic]]&gt;0, Table2[[#This Row],[Absolute Error]]/Table2[[#This Row],[Nc Analytic]],1)</f>
        <v>0.28081017677193287</v>
      </c>
    </row>
    <row r="177" spans="1:13" x14ac:dyDescent="0.35">
      <c r="A177" s="1">
        <v>17.600000000000001</v>
      </c>
      <c r="B177" s="4">
        <v>0.707121</v>
      </c>
      <c r="C177" s="6">
        <v>0.70463776694923708</v>
      </c>
      <c r="D177" s="2">
        <f>ABS(Table6[[#This Row],[Pb Analytic]]-Table6[[#This Row],[Pb Simulation]])</f>
        <v>2.483233050762923E-3</v>
      </c>
      <c r="E177" s="1">
        <f>100*IF(Table6[[#This Row],[Pb Analytic]]&gt;0, Table6[[#This Row],[Absolute Error]]/Table6[[#This Row],[Pb Analytic]],1)</f>
        <v>0.35241271008140812</v>
      </c>
      <c r="F177" s="5">
        <v>0.23915700000000001</v>
      </c>
      <c r="G177" s="6">
        <v>0.23854405123290109</v>
      </c>
      <c r="H177" s="2">
        <f>ABS(Table7[[#This Row],[Pd Analytic]]-Table7[[#This Row],[Pd Simulation]])</f>
        <v>6.1294876709891422E-4</v>
      </c>
      <c r="I177" s="1">
        <f>100*IF(Table7[[#This Row],[Pd Analytic]]&gt;0, Table7[[#This Row],[Absolute Error]]/Table7[[#This Row],[Pd Analytic]],1)</f>
        <v>0.2569541197656886</v>
      </c>
      <c r="J177" s="6">
        <v>13.556954142456799</v>
      </c>
      <c r="K177" s="6">
        <v>13.59512591</v>
      </c>
      <c r="L177" s="2">
        <f>ABS(Table2[[#This Row],[Nc Analytic]]-Table2[[#This Row],[Nc Simulation]])</f>
        <v>3.817176754320073E-2</v>
      </c>
      <c r="M177" s="1">
        <f>100*IF(Table2[[#This Row],[Nc Analytic]]&gt;0, Table2[[#This Row],[Absolute Error]]/Table2[[#This Row],[Nc Analytic]],1)</f>
        <v>0.28077538814938957</v>
      </c>
    </row>
    <row r="178" spans="1:13" x14ac:dyDescent="0.35">
      <c r="A178" s="1">
        <v>17.7</v>
      </c>
      <c r="B178" s="4">
        <v>0.70783200000000002</v>
      </c>
      <c r="C178" s="6">
        <v>0.70624998748862966</v>
      </c>
      <c r="D178" s="2">
        <f>ABS(Table6[[#This Row],[Pb Analytic]]-Table6[[#This Row],[Pb Simulation]])</f>
        <v>1.5820125113703565E-3</v>
      </c>
      <c r="E178" s="1">
        <f>100*IF(Table6[[#This Row],[Pb Analytic]]&gt;0, Table6[[#This Row],[Absolute Error]]/Table6[[#This Row],[Pb Analytic]],1)</f>
        <v>0.22400177548970593</v>
      </c>
      <c r="F178" s="5">
        <v>0.23894000000000001</v>
      </c>
      <c r="G178" s="6">
        <v>0.23725283737042199</v>
      </c>
      <c r="H178" s="2">
        <f>ABS(Table7[[#This Row],[Pd Analytic]]-Table7[[#This Row],[Pd Simulation]])</f>
        <v>1.6871626295780207E-3</v>
      </c>
      <c r="I178" s="1">
        <f>100*IF(Table7[[#This Row],[Pd Analytic]]&gt;0, Table7[[#This Row],[Absolute Error]]/Table7[[#This Row],[Pd Analytic]],1)</f>
        <v>0.71112432132639147</v>
      </c>
      <c r="J178" s="6">
        <v>13.560067974628049</v>
      </c>
      <c r="K178" s="6">
        <v>13.598125659999999</v>
      </c>
      <c r="L178" s="2">
        <f>ABS(Table2[[#This Row],[Nc Analytic]]-Table2[[#This Row],[Nc Simulation]])</f>
        <v>3.8057685371949646E-2</v>
      </c>
      <c r="M178" s="1">
        <f>100*IF(Table2[[#This Row],[Nc Analytic]]&gt;0, Table2[[#This Row],[Absolute Error]]/Table2[[#This Row],[Nc Analytic]],1)</f>
        <v>0.27987449390837332</v>
      </c>
    </row>
    <row r="179" spans="1:13" x14ac:dyDescent="0.35">
      <c r="A179" s="1">
        <v>17.8</v>
      </c>
      <c r="B179" s="4">
        <v>0.70889000000000002</v>
      </c>
      <c r="C179" s="6">
        <v>0.70784490677753509</v>
      </c>
      <c r="D179" s="2">
        <f>ABS(Table6[[#This Row],[Pb Analytic]]-Table6[[#This Row],[Pb Simulation]])</f>
        <v>1.0450932224649323E-3</v>
      </c>
      <c r="E179" s="1">
        <f>100*IF(Table6[[#This Row],[Pb Analytic]]&gt;0, Table6[[#This Row],[Absolute Error]]/Table6[[#This Row],[Pb Analytic]],1)</f>
        <v>0.14764437978691133</v>
      </c>
      <c r="F179" s="5">
        <v>0.23783099999999999</v>
      </c>
      <c r="G179" s="6">
        <v>0.2359753179418374</v>
      </c>
      <c r="H179" s="2">
        <f>ABS(Table7[[#This Row],[Pd Analytic]]-Table7[[#This Row],[Pd Simulation]])</f>
        <v>1.8556820581625832E-3</v>
      </c>
      <c r="I179" s="1">
        <f>100*IF(Table7[[#This Row],[Pd Analytic]]&gt;0, Table7[[#This Row],[Absolute Error]]/Table7[[#This Row],[Pd Analytic]],1)</f>
        <v>0.78638820125245779</v>
      </c>
      <c r="J179" s="6">
        <v>13.55982275512309</v>
      </c>
      <c r="K179" s="6">
        <v>13.60108198</v>
      </c>
      <c r="L179" s="2">
        <f>ABS(Table2[[#This Row],[Nc Analytic]]-Table2[[#This Row],[Nc Simulation]])</f>
        <v>4.1259224876910139E-2</v>
      </c>
      <c r="M179" s="1">
        <f>100*IF(Table2[[#This Row],[Nc Analytic]]&gt;0, Table2[[#This Row],[Absolute Error]]/Table2[[#This Row],[Nc Analytic]],1)</f>
        <v>0.30335251958322612</v>
      </c>
    </row>
    <row r="180" spans="1:13" x14ac:dyDescent="0.35">
      <c r="A180" s="1">
        <v>17.899999999999999</v>
      </c>
      <c r="B180" s="4">
        <v>0.712121</v>
      </c>
      <c r="C180" s="6">
        <v>0.70942279758330895</v>
      </c>
      <c r="D180" s="2">
        <f>ABS(Table6[[#This Row],[Pb Analytic]]-Table6[[#This Row],[Pb Simulation]])</f>
        <v>2.6982024166910534E-3</v>
      </c>
      <c r="E180" s="1">
        <f>100*IF(Table6[[#This Row],[Pb Analytic]]&gt;0, Table6[[#This Row],[Absolute Error]]/Table6[[#This Row],[Pb Analytic]],1)</f>
        <v>0.38033770917464743</v>
      </c>
      <c r="F180" s="5">
        <v>0.23547000000000001</v>
      </c>
      <c r="G180" s="6">
        <v>0.23471128062923161</v>
      </c>
      <c r="H180" s="2">
        <f>ABS(Table7[[#This Row],[Pd Analytic]]-Table7[[#This Row],[Pd Simulation]])</f>
        <v>7.5871937076840701E-4</v>
      </c>
      <c r="I180" s="1">
        <f>100*IF(Table7[[#This Row],[Pd Analytic]]&gt;0, Table7[[#This Row],[Absolute Error]]/Table7[[#This Row],[Pd Analytic]],1)</f>
        <v>0.32325645735235869</v>
      </c>
      <c r="J180" s="6">
        <v>13.56896374624225</v>
      </c>
      <c r="K180" s="6">
        <v>13.603995769999999</v>
      </c>
      <c r="L180" s="2">
        <f>ABS(Table2[[#This Row],[Nc Analytic]]-Table2[[#This Row],[Nc Simulation]])</f>
        <v>3.5032023757748831E-2</v>
      </c>
      <c r="M180" s="1">
        <f>100*IF(Table2[[#This Row],[Nc Analytic]]&gt;0, Table2[[#This Row],[Absolute Error]]/Table2[[#This Row],[Nc Analytic]],1)</f>
        <v>0.25751275103306526</v>
      </c>
    </row>
    <row r="181" spans="1:13" x14ac:dyDescent="0.35">
      <c r="A181" s="1">
        <v>18</v>
      </c>
      <c r="B181" s="4">
        <v>0.71297100000000002</v>
      </c>
      <c r="C181" s="6">
        <v>0.71098392708651559</v>
      </c>
      <c r="D181" s="2">
        <f>ABS(Table6[[#This Row],[Pb Analytic]]-Table6[[#This Row],[Pb Simulation]])</f>
        <v>1.9870729134844334E-3</v>
      </c>
      <c r="E181" s="1">
        <f>100*IF(Table6[[#This Row],[Pb Analytic]]&gt;0, Table6[[#This Row],[Absolute Error]]/Table6[[#This Row],[Pb Analytic]],1)</f>
        <v>0.2794821145433064</v>
      </c>
      <c r="F181" s="5">
        <v>0.23433799999999999</v>
      </c>
      <c r="G181" s="6">
        <v>0.2334605173581594</v>
      </c>
      <c r="H181" s="2">
        <f>ABS(Table7[[#This Row],[Pd Analytic]]-Table7[[#This Row],[Pd Simulation]])</f>
        <v>8.7748264184059344E-4</v>
      </c>
      <c r="I181" s="1">
        <f>100*IF(Table7[[#This Row],[Pd Analytic]]&gt;0, Table7[[#This Row],[Absolute Error]]/Table7[[#This Row],[Pd Analytic]],1)</f>
        <v>0.37585911817989276</v>
      </c>
      <c r="J181" s="6">
        <v>13.568280750242421</v>
      </c>
      <c r="K181" s="6">
        <v>13.606867940000001</v>
      </c>
      <c r="L181" s="2">
        <f>ABS(Table2[[#This Row],[Nc Analytic]]-Table2[[#This Row],[Nc Simulation]])</f>
        <v>3.858718975758002E-2</v>
      </c>
      <c r="M181" s="1">
        <f>100*IF(Table2[[#This Row],[Nc Analytic]]&gt;0, Table2[[#This Row],[Absolute Error]]/Table2[[#This Row],[Nc Analytic]],1)</f>
        <v>0.283586126709921</v>
      </c>
    </row>
    <row r="182" spans="1:13" x14ac:dyDescent="0.35">
      <c r="A182" s="1">
        <v>18.100000000000001</v>
      </c>
      <c r="B182" s="4">
        <v>0.71350199999999997</v>
      </c>
      <c r="C182" s="6">
        <v>0.71252855701920692</v>
      </c>
      <c r="D182" s="2">
        <f>ABS(Table6[[#This Row],[Pb Analytic]]-Table6[[#This Row],[Pb Simulation]])</f>
        <v>9.7344298079304892E-4</v>
      </c>
      <c r="E182" s="1">
        <f>100*IF(Table6[[#This Row],[Pb Analytic]]&gt;0, Table6[[#This Row],[Absolute Error]]/Table6[[#This Row],[Pb Analytic]],1)</f>
        <v>0.13661810059450133</v>
      </c>
      <c r="F182" s="5">
        <v>0.234264</v>
      </c>
      <c r="G182" s="6">
        <v>0.2322228241964753</v>
      </c>
      <c r="H182" s="2">
        <f>ABS(Table7[[#This Row],[Pd Analytic]]-Table7[[#This Row],[Pd Simulation]])</f>
        <v>2.0411758035246974E-3</v>
      </c>
      <c r="I182" s="1">
        <f>100*IF(Table7[[#This Row],[Pd Analytic]]&gt;0, Table7[[#This Row],[Absolute Error]]/Table7[[#This Row],[Pd Analytic]],1)</f>
        <v>0.8789729478949635</v>
      </c>
      <c r="J182" s="6">
        <v>13.567283991299369</v>
      </c>
      <c r="K182" s="6">
        <v>13.60969935</v>
      </c>
      <c r="L182" s="2">
        <f>ABS(Table2[[#This Row],[Nc Analytic]]-Table2[[#This Row],[Nc Simulation]])</f>
        <v>4.2415358700630179E-2</v>
      </c>
      <c r="M182" s="1">
        <f>100*IF(Table2[[#This Row],[Nc Analytic]]&gt;0, Table2[[#This Row],[Absolute Error]]/Table2[[#This Row],[Nc Analytic]],1)</f>
        <v>0.31165536879130384</v>
      </c>
    </row>
    <row r="183" spans="1:13" x14ac:dyDescent="0.35">
      <c r="A183" s="1">
        <v>18.2</v>
      </c>
      <c r="B183" s="4">
        <v>0.71570199999999995</v>
      </c>
      <c r="C183" s="6">
        <v>0.7140569437992822</v>
      </c>
      <c r="D183" s="2">
        <f>ABS(Table6[[#This Row],[Pb Analytic]]-Table6[[#This Row],[Pb Simulation]])</f>
        <v>1.6450562007177538E-3</v>
      </c>
      <c r="E183" s="1">
        <f>100*IF(Table6[[#This Row],[Pb Analytic]]&gt;0, Table6[[#This Row],[Absolute Error]]/Table6[[#This Row],[Pb Analytic]],1)</f>
        <v>0.23038165443289502</v>
      </c>
      <c r="F183" s="5">
        <v>0.232291</v>
      </c>
      <c r="G183" s="6">
        <v>0.23099800125585901</v>
      </c>
      <c r="H183" s="2">
        <f>ABS(Table7[[#This Row],[Pd Analytic]]-Table7[[#This Row],[Pd Simulation]])</f>
        <v>1.2929987441409885E-3</v>
      </c>
      <c r="I183" s="1">
        <f>100*IF(Table7[[#This Row],[Pd Analytic]]&gt;0, Table7[[#This Row],[Absolute Error]]/Table7[[#This Row],[Pd Analytic]],1)</f>
        <v>0.55974455930847289</v>
      </c>
      <c r="J183" s="6">
        <v>13.57198284091576</v>
      </c>
      <c r="K183" s="6">
        <v>13.61249087</v>
      </c>
      <c r="L183" s="2">
        <f>ABS(Table2[[#This Row],[Nc Analytic]]-Table2[[#This Row],[Nc Simulation]])</f>
        <v>4.0508029084239894E-2</v>
      </c>
      <c r="M183" s="1">
        <f>100*IF(Table2[[#This Row],[Nc Analytic]]&gt;0, Table2[[#This Row],[Absolute Error]]/Table2[[#This Row],[Nc Analytic]],1)</f>
        <v>0.29757984391757314</v>
      </c>
    </row>
    <row r="184" spans="1:13" x14ac:dyDescent="0.35">
      <c r="A184" s="1">
        <v>18.3</v>
      </c>
      <c r="B184" s="4">
        <v>0.71777400000000002</v>
      </c>
      <c r="C184" s="6">
        <v>0.71556933866104788</v>
      </c>
      <c r="D184" s="2">
        <f>ABS(Table6[[#This Row],[Pb Analytic]]-Table6[[#This Row],[Pb Simulation]])</f>
        <v>2.2046613389521408E-3</v>
      </c>
      <c r="E184" s="1">
        <f>100*IF(Table6[[#This Row],[Pb Analytic]]&gt;0, Table6[[#This Row],[Absolute Error]]/Table6[[#This Row],[Pb Analytic]],1)</f>
        <v>0.3080989108724862</v>
      </c>
      <c r="F184" s="5">
        <v>0.23013900000000001</v>
      </c>
      <c r="G184" s="6">
        <v>0.22978585259596379</v>
      </c>
      <c r="H184" s="2">
        <f>ABS(Table7[[#This Row],[Pd Analytic]]-Table7[[#This Row],[Pd Simulation]])</f>
        <v>3.5314740403621925E-4</v>
      </c>
      <c r="I184" s="1">
        <f>100*IF(Table7[[#This Row],[Pd Analytic]]&gt;0, Table7[[#This Row],[Absolute Error]]/Table7[[#This Row],[Pd Analytic]],1)</f>
        <v>0.15368544235713419</v>
      </c>
      <c r="J184" s="6">
        <v>13.58030312080102</v>
      </c>
      <c r="K184" s="6">
        <v>13.61524331</v>
      </c>
      <c r="L184" s="2">
        <f>ABS(Table2[[#This Row],[Nc Analytic]]-Table2[[#This Row],[Nc Simulation]])</f>
        <v>3.4940189198980676E-2</v>
      </c>
      <c r="M184" s="1">
        <f>100*IF(Table2[[#This Row],[Nc Analytic]]&gt;0, Table2[[#This Row],[Absolute Error]]/Table2[[#This Row],[Nc Analytic]],1)</f>
        <v>0.25662552187604409</v>
      </c>
    </row>
    <row r="185" spans="1:13" x14ac:dyDescent="0.35">
      <c r="A185" s="1">
        <v>18.399999999999999</v>
      </c>
      <c r="B185" s="4">
        <v>0.71930799999999995</v>
      </c>
      <c r="C185" s="6">
        <v>0.71706598778209607</v>
      </c>
      <c r="D185" s="2">
        <f>ABS(Table6[[#This Row],[Pb Analytic]]-Table6[[#This Row],[Pb Simulation]])</f>
        <v>2.2420122179038771E-3</v>
      </c>
      <c r="E185" s="1">
        <f>100*IF(Table6[[#This Row],[Pb Analytic]]&gt;0, Table6[[#This Row],[Absolute Error]]/Table6[[#This Row],[Pb Analytic]],1)</f>
        <v>0.31266469977727984</v>
      </c>
      <c r="F185" s="5">
        <v>0.22934499999999999</v>
      </c>
      <c r="G185" s="6">
        <v>0.22858618613111459</v>
      </c>
      <c r="H185" s="2">
        <f>ABS(Table7[[#This Row],[Pd Analytic]]-Table7[[#This Row],[Pd Simulation]])</f>
        <v>7.5881386888540514E-4</v>
      </c>
      <c r="I185" s="1">
        <f>100*IF(Table7[[#This Row],[Pd Analytic]]&gt;0, Table7[[#This Row],[Absolute Error]]/Table7[[#This Row],[Pd Analytic]],1)</f>
        <v>0.33195963488806696</v>
      </c>
      <c r="J185" s="6">
        <v>13.580811021048801</v>
      </c>
      <c r="K185" s="6">
        <v>13.61795747</v>
      </c>
      <c r="L185" s="2">
        <f>ABS(Table2[[#This Row],[Nc Analytic]]-Table2[[#This Row],[Nc Simulation]])</f>
        <v>3.7146448951199673E-2</v>
      </c>
      <c r="M185" s="1">
        <f>100*IF(Table2[[#This Row],[Nc Analytic]]&gt;0, Table2[[#This Row],[Absolute Error]]/Table2[[#This Row],[Nc Analytic]],1)</f>
        <v>0.27277548070650326</v>
      </c>
    </row>
    <row r="186" spans="1:13" x14ac:dyDescent="0.35">
      <c r="A186" s="1">
        <v>18.5</v>
      </c>
      <c r="B186" s="4">
        <v>0.72099199999999997</v>
      </c>
      <c r="C186" s="6">
        <v>0.71854713240661305</v>
      </c>
      <c r="D186" s="2">
        <f>ABS(Table6[[#This Row],[Pb Analytic]]-Table6[[#This Row],[Pb Simulation]])</f>
        <v>2.4448675933869124E-3</v>
      </c>
      <c r="E186" s="1">
        <f>100*IF(Table6[[#This Row],[Pb Analytic]]&gt;0, Table6[[#This Row],[Absolute Error]]/Table6[[#This Row],[Pb Analytic]],1)</f>
        <v>0.34025152743959536</v>
      </c>
      <c r="F186" s="5">
        <v>0.227912</v>
      </c>
      <c r="G186" s="6">
        <v>0.22739881353948729</v>
      </c>
      <c r="H186" s="2">
        <f>ABS(Table7[[#This Row],[Pd Analytic]]-Table7[[#This Row],[Pd Simulation]])</f>
        <v>5.1318646051271011E-4</v>
      </c>
      <c r="I186" s="1">
        <f>100*IF(Table7[[#This Row],[Pd Analytic]]&gt;0, Table7[[#This Row],[Absolute Error]]/Table7[[#This Row],[Pd Analytic]],1)</f>
        <v>0.22567684172353714</v>
      </c>
      <c r="J186" s="6">
        <v>13.58243797510544</v>
      </c>
      <c r="K186" s="6">
        <v>13.620634150000001</v>
      </c>
      <c r="L186" s="2">
        <f>ABS(Table2[[#This Row],[Nc Analytic]]-Table2[[#This Row],[Nc Simulation]])</f>
        <v>3.8196174894560286E-2</v>
      </c>
      <c r="M186" s="1">
        <f>100*IF(Table2[[#This Row],[Nc Analytic]]&gt;0, Table2[[#This Row],[Absolute Error]]/Table2[[#This Row],[Nc Analytic]],1)</f>
        <v>0.28042875591486527</v>
      </c>
    </row>
    <row r="187" spans="1:13" x14ac:dyDescent="0.35">
      <c r="A187" s="1">
        <v>18.600000000000001</v>
      </c>
      <c r="B187" s="4">
        <v>0.72111499999999995</v>
      </c>
      <c r="C187" s="6">
        <v>0.72001300896523157</v>
      </c>
      <c r="D187" s="2">
        <f>ABS(Table6[[#This Row],[Pb Analytic]]-Table6[[#This Row],[Pb Simulation]])</f>
        <v>1.1019910347683792E-3</v>
      </c>
      <c r="E187" s="1">
        <f>100*IF(Table6[[#This Row],[Pb Analytic]]&gt;0, Table6[[#This Row],[Absolute Error]]/Table6[[#This Row],[Pb Analytic]],1)</f>
        <v>0.15305154504806912</v>
      </c>
      <c r="F187" s="5">
        <v>0.22784399999999999</v>
      </c>
      <c r="G187" s="6">
        <v>0.22622355017469609</v>
      </c>
      <c r="H187" s="2">
        <f>ABS(Table7[[#This Row],[Pd Analytic]]-Table7[[#This Row],[Pd Simulation]])</f>
        <v>1.6204498253039046E-3</v>
      </c>
      <c r="I187" s="1">
        <f>100*IF(Table7[[#This Row],[Pd Analytic]]&gt;0, Table7[[#This Row],[Absolute Error]]/Table7[[#This Row],[Pd Analytic]],1)</f>
        <v>0.71630465707595359</v>
      </c>
      <c r="J187" s="6">
        <v>13.5790121236757</v>
      </c>
      <c r="K187" s="6">
        <v>13.6232741</v>
      </c>
      <c r="L187" s="2">
        <f>ABS(Table2[[#This Row],[Nc Analytic]]-Table2[[#This Row],[Nc Simulation]])</f>
        <v>4.4261976324300178E-2</v>
      </c>
      <c r="M187" s="1">
        <f>100*IF(Table2[[#This Row],[Nc Analytic]]&gt;0, Table2[[#This Row],[Absolute Error]]/Table2[[#This Row],[Nc Analytic]],1)</f>
        <v>0.32489969738111762</v>
      </c>
    </row>
    <row r="188" spans="1:13" x14ac:dyDescent="0.35">
      <c r="A188" s="1">
        <v>18.7</v>
      </c>
      <c r="B188" s="4">
        <v>0.72325399999999995</v>
      </c>
      <c r="C188" s="6">
        <v>0.72146384919152784</v>
      </c>
      <c r="D188" s="2">
        <f>ABS(Table6[[#This Row],[Pb Analytic]]-Table6[[#This Row],[Pb Simulation]])</f>
        <v>1.7901508084721129E-3</v>
      </c>
      <c r="E188" s="1">
        <f>100*IF(Table6[[#This Row],[Pb Analytic]]&gt;0, Table6[[#This Row],[Absolute Error]]/Table6[[#This Row],[Pb Analytic]],1)</f>
        <v>0.24812758261944179</v>
      </c>
      <c r="F188" s="5">
        <v>0.22619300000000001</v>
      </c>
      <c r="G188" s="6">
        <v>0.22506021497972711</v>
      </c>
      <c r="H188" s="2">
        <f>ABS(Table7[[#This Row],[Pd Analytic]]-Table7[[#This Row],[Pd Simulation]])</f>
        <v>1.1327850202728917E-3</v>
      </c>
      <c r="I188" s="1">
        <f>100*IF(Table7[[#This Row],[Pd Analytic]]&gt;0, Table7[[#This Row],[Absolute Error]]/Table7[[#This Row],[Pd Analytic]],1)</f>
        <v>0.50332530801809205</v>
      </c>
      <c r="J188" s="6">
        <v>13.58635545972804</v>
      </c>
      <c r="K188" s="6">
        <v>13.62587806</v>
      </c>
      <c r="L188" s="2">
        <f>ABS(Table2[[#This Row],[Nc Analytic]]-Table2[[#This Row],[Nc Simulation]])</f>
        <v>3.9522600271959973E-2</v>
      </c>
      <c r="M188" s="1">
        <f>100*IF(Table2[[#This Row],[Nc Analytic]]&gt;0, Table2[[#This Row],[Absolute Error]]/Table2[[#This Row],[Nc Analytic]],1)</f>
        <v>0.29005543788023574</v>
      </c>
    </row>
    <row r="189" spans="1:13" x14ac:dyDescent="0.35">
      <c r="A189" s="1">
        <v>18.8</v>
      </c>
      <c r="B189" s="4">
        <v>0.72570400000000002</v>
      </c>
      <c r="C189" s="6">
        <v>0.72289988023527185</v>
      </c>
      <c r="D189" s="2">
        <f>ABS(Table6[[#This Row],[Pb Analytic]]-Table6[[#This Row],[Pb Simulation]])</f>
        <v>2.8041197647281635E-3</v>
      </c>
      <c r="E189" s="1">
        <f>100*IF(Table6[[#This Row],[Pb Analytic]]&gt;0, Table6[[#This Row],[Absolute Error]]/Table6[[#This Row],[Pb Analytic]],1)</f>
        <v>0.38789877289999647</v>
      </c>
      <c r="F189" s="5">
        <v>0.22415299999999999</v>
      </c>
      <c r="G189" s="6">
        <v>0.2239086304031481</v>
      </c>
      <c r="H189" s="2">
        <f>ABS(Table7[[#This Row],[Pd Analytic]]-Table7[[#This Row],[Pd Simulation]])</f>
        <v>2.4436959685189552E-4</v>
      </c>
      <c r="I189" s="1">
        <f>100*IF(Table7[[#This Row],[Pd Analytic]]&gt;0, Table7[[#This Row],[Absolute Error]]/Table7[[#This Row],[Pd Analytic]],1)</f>
        <v>0.10913808744750365</v>
      </c>
      <c r="J189" s="6">
        <v>13.591423578122569</v>
      </c>
      <c r="K189" s="6">
        <v>13.62844675</v>
      </c>
      <c r="L189" s="2">
        <f>ABS(Table2[[#This Row],[Nc Analytic]]-Table2[[#This Row],[Nc Simulation]])</f>
        <v>3.7023171877430983E-2</v>
      </c>
      <c r="M189" s="1">
        <f>100*IF(Table2[[#This Row],[Nc Analytic]]&gt;0, Table2[[#This Row],[Absolute Error]]/Table2[[#This Row],[Nc Analytic]],1)</f>
        <v>0.27166097910189935</v>
      </c>
    </row>
    <row r="190" spans="1:13" x14ac:dyDescent="0.35">
      <c r="A190" s="1">
        <v>18.899999999999999</v>
      </c>
      <c r="B190" s="4">
        <v>0.72671200000000002</v>
      </c>
      <c r="C190" s="6">
        <v>0.72432132477252509</v>
      </c>
      <c r="D190" s="2">
        <f>ABS(Table6[[#This Row],[Pb Analytic]]-Table6[[#This Row],[Pb Simulation]])</f>
        <v>2.3906752274749365E-3</v>
      </c>
      <c r="E190" s="1">
        <f>100*IF(Table6[[#This Row],[Pb Analytic]]&gt;0, Table6[[#This Row],[Absolute Error]]/Table6[[#This Row],[Pb Analytic]],1)</f>
        <v>0.33005727509482535</v>
      </c>
      <c r="F190" s="5">
        <v>0.223138</v>
      </c>
      <c r="G190" s="6">
        <v>0.22276862231753489</v>
      </c>
      <c r="H190" s="2">
        <f>ABS(Table7[[#This Row],[Pd Analytic]]-Table7[[#This Row],[Pd Simulation]])</f>
        <v>3.6937768246511626E-4</v>
      </c>
      <c r="I190" s="1">
        <f>100*IF(Table7[[#This Row],[Pd Analytic]]&gt;0, Table7[[#This Row],[Absolute Error]]/Table7[[#This Row],[Pd Analytic]],1)</f>
        <v>0.16581225785856163</v>
      </c>
      <c r="J190" s="6">
        <v>13.592029370649479</v>
      </c>
      <c r="K190" s="6">
        <v>13.63098089</v>
      </c>
      <c r="L190" s="2">
        <f>ABS(Table2[[#This Row],[Nc Analytic]]-Table2[[#This Row],[Nc Simulation]])</f>
        <v>3.8951519350520769E-2</v>
      </c>
      <c r="M190" s="1">
        <f>100*IF(Table2[[#This Row],[Nc Analytic]]&gt;0, Table2[[#This Row],[Absolute Error]]/Table2[[#This Row],[Nc Analytic]],1)</f>
        <v>0.28575727355832842</v>
      </c>
    </row>
    <row r="191" spans="1:13" x14ac:dyDescent="0.35">
      <c r="A191" s="1">
        <v>19</v>
      </c>
      <c r="B191" s="4">
        <v>0.72772999999999999</v>
      </c>
      <c r="C191" s="6">
        <v>0.72572840111268888</v>
      </c>
      <c r="D191" s="2">
        <f>ABS(Table6[[#This Row],[Pb Analytic]]-Table6[[#This Row],[Pb Simulation]])</f>
        <v>2.0015988873111068E-3</v>
      </c>
      <c r="E191" s="1">
        <f>100*IF(Table6[[#This Row],[Pb Analytic]]&gt;0, Table6[[#This Row],[Absolute Error]]/Table6[[#This Row],[Pb Analytic]],1)</f>
        <v>0.27580550578456753</v>
      </c>
      <c r="F191" s="5">
        <v>0.22264</v>
      </c>
      <c r="G191" s="6">
        <v>0.22164001994004731</v>
      </c>
      <c r="H191" s="2">
        <f>ABS(Table7[[#This Row],[Pd Analytic]]-Table7[[#This Row],[Pd Simulation]])</f>
        <v>9.9998005995269312E-4</v>
      </c>
      <c r="I191" s="1">
        <f>100*IF(Table7[[#This Row],[Pd Analytic]]&gt;0, Table7[[#This Row],[Absolute Error]]/Table7[[#This Row],[Pd Analytic]],1)</f>
        <v>0.45117305991182616</v>
      </c>
      <c r="J191" s="6">
        <v>13.59179996121709</v>
      </c>
      <c r="K191" s="6">
        <v>13.633481140000001</v>
      </c>
      <c r="L191" s="2">
        <f>ABS(Table2[[#This Row],[Nc Analytic]]-Table2[[#This Row],[Nc Simulation]])</f>
        <v>4.1681178782910777E-2</v>
      </c>
      <c r="M191" s="1">
        <f>100*IF(Table2[[#This Row],[Nc Analytic]]&gt;0, Table2[[#This Row],[Absolute Error]]/Table2[[#This Row],[Nc Analytic]],1)</f>
        <v>0.30572660316828498</v>
      </c>
    </row>
    <row r="192" spans="1:13" x14ac:dyDescent="0.35">
      <c r="A192" s="1">
        <v>19.100000000000001</v>
      </c>
      <c r="B192" s="4">
        <v>0.72910799999999998</v>
      </c>
      <c r="C192" s="6">
        <v>0.72712132330259005</v>
      </c>
      <c r="D192" s="2">
        <f>ABS(Table6[[#This Row],[Pb Analytic]]-Table6[[#This Row],[Pb Simulation]])</f>
        <v>1.9866766974099281E-3</v>
      </c>
      <c r="E192" s="1">
        <f>100*IF(Table6[[#This Row],[Pb Analytic]]&gt;0, Table6[[#This Row],[Absolute Error]]/Table6[[#This Row],[Pb Analytic]],1)</f>
        <v>0.27322492598435005</v>
      </c>
      <c r="F192" s="5">
        <v>0.22142800000000001</v>
      </c>
      <c r="G192" s="6">
        <v>0.22052265575509841</v>
      </c>
      <c r="H192" s="2">
        <f>ABS(Table7[[#This Row],[Pd Analytic]]-Table7[[#This Row],[Pd Simulation]])</f>
        <v>9.0534424490160137E-4</v>
      </c>
      <c r="I192" s="1">
        <f>100*IF(Table7[[#This Row],[Pd Analytic]]&gt;0, Table7[[#This Row],[Absolute Error]]/Table7[[#This Row],[Pd Analytic]],1)</f>
        <v>0.41054477681741325</v>
      </c>
      <c r="J192" s="6">
        <v>13.59552794293389</v>
      </c>
      <c r="K192" s="6">
        <v>13.635948170000001</v>
      </c>
      <c r="L192" s="2">
        <f>ABS(Table2[[#This Row],[Nc Analytic]]-Table2[[#This Row],[Nc Simulation]])</f>
        <v>4.0420227066110925E-2</v>
      </c>
      <c r="M192" s="1">
        <f>100*IF(Table2[[#This Row],[Nc Analytic]]&gt;0, Table2[[#This Row],[Absolute Error]]/Table2[[#This Row],[Nc Analytic]],1)</f>
        <v>0.29642402979382199</v>
      </c>
    </row>
    <row r="193" spans="1:13" x14ac:dyDescent="0.35">
      <c r="A193" s="1">
        <v>19.2</v>
      </c>
      <c r="B193" s="4">
        <v>0.73055800000000004</v>
      </c>
      <c r="C193" s="6">
        <v>0.72850030122769771</v>
      </c>
      <c r="D193" s="2">
        <f>ABS(Table6[[#This Row],[Pb Analytic]]-Table6[[#This Row],[Pb Simulation]])</f>
        <v>2.0576987723023299E-3</v>
      </c>
      <c r="E193" s="1">
        <f>100*IF(Table6[[#This Row],[Pb Analytic]]&gt;0, Table6[[#This Row],[Absolute Error]]/Table6[[#This Row],[Pb Analytic]],1)</f>
        <v>0.28245681832040614</v>
      </c>
      <c r="F193" s="5">
        <v>0.22045300000000001</v>
      </c>
      <c r="G193" s="6">
        <v>0.21941636543905871</v>
      </c>
      <c r="H193" s="2">
        <f>ABS(Table7[[#This Row],[Pd Analytic]]-Table7[[#This Row],[Pd Simulation]])</f>
        <v>1.0366345609413019E-3</v>
      </c>
      <c r="I193" s="1">
        <f>100*IF(Table7[[#This Row],[Pd Analytic]]&gt;0, Table7[[#This Row],[Absolute Error]]/Table7[[#This Row],[Pd Analytic]],1)</f>
        <v>0.47245088526872875</v>
      </c>
      <c r="J193" s="6">
        <v>13.59709511522974</v>
      </c>
      <c r="K193" s="6">
        <v>13.63838265</v>
      </c>
      <c r="L193" s="2">
        <f>ABS(Table2[[#This Row],[Nc Analytic]]-Table2[[#This Row],[Nc Simulation]])</f>
        <v>4.1287534770260592E-2</v>
      </c>
      <c r="M193" s="1">
        <f>100*IF(Table2[[#This Row],[Nc Analytic]]&gt;0, Table2[[#This Row],[Absolute Error]]/Table2[[#This Row],[Nc Analytic]],1)</f>
        <v>0.30273043241135772</v>
      </c>
    </row>
    <row r="194" spans="1:13" x14ac:dyDescent="0.35">
      <c r="A194" s="1">
        <v>19.3</v>
      </c>
      <c r="B194" s="4">
        <v>0.73124199999999995</v>
      </c>
      <c r="C194" s="6">
        <v>0.72986554071056098</v>
      </c>
      <c r="D194" s="2">
        <f>ABS(Table6[[#This Row],[Pb Analytic]]-Table6[[#This Row],[Pb Simulation]])</f>
        <v>1.3764592894389693E-3</v>
      </c>
      <c r="E194" s="1">
        <f>100*IF(Table6[[#This Row],[Pb Analytic]]&gt;0, Table6[[#This Row],[Absolute Error]]/Table6[[#This Row],[Pb Analytic]],1)</f>
        <v>0.18859080373885259</v>
      </c>
      <c r="F194" s="5">
        <v>0.21957699999999999</v>
      </c>
      <c r="G194" s="6">
        <v>0.21832098778693149</v>
      </c>
      <c r="H194" s="2">
        <f>ABS(Table7[[#This Row],[Pd Analytic]]-Table7[[#This Row],[Pd Simulation]])</f>
        <v>1.2560122130685081E-3</v>
      </c>
      <c r="I194" s="1">
        <f>100*IF(Table7[[#This Row],[Pd Analytic]]&gt;0, Table7[[#This Row],[Absolute Error]]/Table7[[#This Row],[Pd Analytic]],1)</f>
        <v>0.57530529968758781</v>
      </c>
      <c r="J194" s="6">
        <v>13.59686829600774</v>
      </c>
      <c r="K194" s="6">
        <v>13.640785190000001</v>
      </c>
      <c r="L194" s="2">
        <f>ABS(Table2[[#This Row],[Nc Analytic]]-Table2[[#This Row],[Nc Simulation]])</f>
        <v>4.3916893992260952E-2</v>
      </c>
      <c r="M194" s="1">
        <f>100*IF(Table2[[#This Row],[Nc Analytic]]&gt;0, Table2[[#This Row],[Absolute Error]]/Table2[[#This Row],[Nc Analytic]],1)</f>
        <v>0.32195283028469818</v>
      </c>
    </row>
    <row r="195" spans="1:13" x14ac:dyDescent="0.35">
      <c r="A195" s="1">
        <v>19.399999999999999</v>
      </c>
      <c r="B195" s="4">
        <v>0.73253800000000002</v>
      </c>
      <c r="C195" s="6">
        <v>0.73121724360654661</v>
      </c>
      <c r="D195" s="2">
        <f>ABS(Table6[[#This Row],[Pb Analytic]]-Table6[[#This Row],[Pb Simulation]])</f>
        <v>1.320756393453415E-3</v>
      </c>
      <c r="E195" s="1">
        <f>100*IF(Table6[[#This Row],[Pb Analytic]]&gt;0, Table6[[#This Row],[Absolute Error]]/Table6[[#This Row],[Pb Analytic]],1)</f>
        <v>0.18062435001383634</v>
      </c>
      <c r="F195" s="5">
        <v>0.21865000000000001</v>
      </c>
      <c r="G195" s="6">
        <v>0.21723636464095311</v>
      </c>
      <c r="H195" s="2">
        <f>ABS(Table7[[#This Row],[Pd Analytic]]-Table7[[#This Row],[Pd Simulation]])</f>
        <v>1.4136353590468997E-3</v>
      </c>
      <c r="I195" s="1">
        <f>100*IF(Table7[[#This Row],[Pd Analytic]]&gt;0, Table7[[#This Row],[Absolute Error]]/Table7[[#This Row],[Pd Analytic]],1)</f>
        <v>0.65073605949139657</v>
      </c>
      <c r="J195" s="6">
        <v>13.60054785254013</v>
      </c>
      <c r="K195" s="6">
        <v>13.64315642</v>
      </c>
      <c r="L195" s="2">
        <f>ABS(Table2[[#This Row],[Nc Analytic]]-Table2[[#This Row],[Nc Simulation]])</f>
        <v>4.2608567459870628E-2</v>
      </c>
      <c r="M195" s="1">
        <f>100*IF(Table2[[#This Row],[Nc Analytic]]&gt;0, Table2[[#This Row],[Absolute Error]]/Table2[[#This Row],[Nc Analytic]],1)</f>
        <v>0.31230725609367915</v>
      </c>
    </row>
    <row r="196" spans="1:13" x14ac:dyDescent="0.35">
      <c r="A196" s="1">
        <v>19.5</v>
      </c>
      <c r="B196" s="4">
        <v>0.73502100000000004</v>
      </c>
      <c r="C196" s="6">
        <v>0.73255560789696439</v>
      </c>
      <c r="D196" s="2">
        <f>ABS(Table6[[#This Row],[Pb Analytic]]-Table6[[#This Row],[Pb Simulation]])</f>
        <v>2.4653921030356463E-3</v>
      </c>
      <c r="E196" s="1">
        <f>100*IF(Table6[[#This Row],[Pb Analytic]]&gt;0, Table6[[#This Row],[Absolute Error]]/Table6[[#This Row],[Pb Analytic]],1)</f>
        <v>0.33654675173579579</v>
      </c>
      <c r="F196" s="5">
        <v>0.21682199999999999</v>
      </c>
      <c r="G196" s="6">
        <v>0.21616234082105579</v>
      </c>
      <c r="H196" s="2">
        <f>ABS(Table7[[#This Row],[Pd Analytic]]-Table7[[#This Row],[Pd Simulation]])</f>
        <v>6.5965917894419968E-4</v>
      </c>
      <c r="I196" s="1">
        <f>100*IF(Table7[[#This Row],[Pd Analytic]]&gt;0, Table7[[#This Row],[Absolute Error]]/Table7[[#This Row],[Pd Analytic]],1)</f>
        <v>0.30516841020438473</v>
      </c>
      <c r="J196" s="6">
        <v>13.60715489419889</v>
      </c>
      <c r="K196" s="6">
        <v>13.645496939999999</v>
      </c>
      <c r="L196" s="2">
        <f>ABS(Table2[[#This Row],[Nc Analytic]]-Table2[[#This Row],[Nc Simulation]])</f>
        <v>3.8342045801108782E-2</v>
      </c>
      <c r="M196" s="1">
        <f>100*IF(Table2[[#This Row],[Nc Analytic]]&gt;0, Table2[[#This Row],[Absolute Error]]/Table2[[#This Row],[Nc Analytic]],1)</f>
        <v>0.28098680443593127</v>
      </c>
    </row>
    <row r="197" spans="1:13" x14ac:dyDescent="0.35">
      <c r="A197" s="1">
        <v>19.600000000000001</v>
      </c>
      <c r="B197" s="4">
        <v>0.736043</v>
      </c>
      <c r="C197" s="6">
        <v>0.73388082777965513</v>
      </c>
      <c r="D197" s="2">
        <f>ABS(Table6[[#This Row],[Pb Analytic]]-Table6[[#This Row],[Pb Simulation]])</f>
        <v>2.1621722203448712E-3</v>
      </c>
      <c r="E197" s="1">
        <f>100*IF(Table6[[#This Row],[Pb Analytic]]&gt;0, Table6[[#This Row],[Absolute Error]]/Table6[[#This Row],[Pb Analytic]],1)</f>
        <v>0.29462170675400923</v>
      </c>
      <c r="F197" s="5">
        <v>0.215726</v>
      </c>
      <c r="G197" s="6">
        <v>0.2150987640571459</v>
      </c>
      <c r="H197" s="2">
        <f>ABS(Table7[[#This Row],[Pd Analytic]]-Table7[[#This Row],[Pd Simulation]])</f>
        <v>6.2723594285410411E-4</v>
      </c>
      <c r="I197" s="1">
        <f>100*IF(Table7[[#This Row],[Pd Analytic]]&gt;0, Table7[[#This Row],[Absolute Error]]/Table7[[#This Row],[Pd Analytic]],1)</f>
        <v>0.29160369451842344</v>
      </c>
      <c r="J197" s="6">
        <v>13.60885202566174</v>
      </c>
      <c r="K197" s="6">
        <v>13.647807329999999</v>
      </c>
      <c r="L197" s="2">
        <f>ABS(Table2[[#This Row],[Nc Analytic]]-Table2[[#This Row],[Nc Simulation]])</f>
        <v>3.8955304338259111E-2</v>
      </c>
      <c r="M197" s="1">
        <f>100*IF(Table2[[#This Row],[Nc Analytic]]&gt;0, Table2[[#This Row],[Absolute Error]]/Table2[[#This Row],[Nc Analytic]],1)</f>
        <v>0.28543269549702172</v>
      </c>
    </row>
    <row r="198" spans="1:13" x14ac:dyDescent="0.35">
      <c r="A198" s="1">
        <v>19.7</v>
      </c>
      <c r="B198" s="4">
        <v>0.73693799999999998</v>
      </c>
      <c r="C198" s="6">
        <v>0.73519309375712194</v>
      </c>
      <c r="D198" s="2">
        <f>ABS(Table6[[#This Row],[Pb Analytic]]-Table6[[#This Row],[Pb Simulation]])</f>
        <v>1.7449062428780415E-3</v>
      </c>
      <c r="E198" s="1">
        <f>100*IF(Table6[[#This Row],[Pb Analytic]]&gt;0, Table6[[#This Row],[Absolute Error]]/Table6[[#This Row],[Pb Analytic]],1)</f>
        <v>0.23733985774552011</v>
      </c>
      <c r="F198" s="5">
        <v>0.21479400000000001</v>
      </c>
      <c r="G198" s="6">
        <v>0.21404548492314271</v>
      </c>
      <c r="H198" s="2">
        <f>ABS(Table7[[#This Row],[Pd Analytic]]-Table7[[#This Row],[Pd Simulation]])</f>
        <v>7.4851507685730345E-4</v>
      </c>
      <c r="I198" s="1">
        <f>100*IF(Table7[[#This Row],[Pd Analytic]]&gt;0, Table7[[#This Row],[Absolute Error]]/Table7[[#This Row],[Pd Analytic]],1)</f>
        <v>0.34969907313208343</v>
      </c>
      <c r="J198" s="6">
        <v>13.61015308556677</v>
      </c>
      <c r="K198" s="6">
        <v>13.650088159999999</v>
      </c>
      <c r="L198" s="2">
        <f>ABS(Table2[[#This Row],[Nc Analytic]]-Table2[[#This Row],[Nc Simulation]])</f>
        <v>3.993507443322919E-2</v>
      </c>
      <c r="M198" s="1">
        <f>100*IF(Table2[[#This Row],[Nc Analytic]]&gt;0, Table2[[#This Row],[Absolute Error]]/Table2[[#This Row],[Nc Analytic]],1)</f>
        <v>0.2925627583142964</v>
      </c>
    </row>
    <row r="199" spans="1:13" x14ac:dyDescent="0.35">
      <c r="A199" s="1">
        <v>19.8</v>
      </c>
      <c r="B199" s="4">
        <v>0.73860700000000001</v>
      </c>
      <c r="C199" s="6">
        <v>0.73649259272227507</v>
      </c>
      <c r="D199" s="2">
        <f>ABS(Table6[[#This Row],[Pb Analytic]]-Table6[[#This Row],[Pb Simulation]])</f>
        <v>2.114407277724939E-3</v>
      </c>
      <c r="E199" s="1">
        <f>100*IF(Table6[[#This Row],[Pb Analytic]]&gt;0, Table6[[#This Row],[Absolute Error]]/Table6[[#This Row],[Pb Analytic]],1)</f>
        <v>0.28709145191936281</v>
      </c>
      <c r="F199" s="5">
        <v>0.21379699999999999</v>
      </c>
      <c r="G199" s="6">
        <v>0.2130023567727316</v>
      </c>
      <c r="H199" s="2">
        <f>ABS(Table7[[#This Row],[Pd Analytic]]-Table7[[#This Row],[Pd Simulation]])</f>
        <v>7.9464322726838232E-4</v>
      </c>
      <c r="I199" s="1">
        <f>100*IF(Table7[[#This Row],[Pd Analytic]]&gt;0, Table7[[#This Row],[Absolute Error]]/Table7[[#This Row],[Pd Analytic]],1)</f>
        <v>0.37306780981594845</v>
      </c>
      <c r="J199" s="6">
        <v>13.610305117379321</v>
      </c>
      <c r="K199" s="6">
        <v>13.65233999</v>
      </c>
      <c r="L199" s="2">
        <f>ABS(Table2[[#This Row],[Nc Analytic]]-Table2[[#This Row],[Nc Simulation]])</f>
        <v>4.2034872620678954E-2</v>
      </c>
      <c r="M199" s="1">
        <f>100*IF(Table2[[#This Row],[Nc Analytic]]&gt;0, Table2[[#This Row],[Absolute Error]]/Table2[[#This Row],[Nc Analytic]],1)</f>
        <v>0.30789500299192996</v>
      </c>
    </row>
    <row r="200" spans="1:13" x14ac:dyDescent="0.35">
      <c r="A200" s="1">
        <v>19.899999999999999</v>
      </c>
      <c r="B200" s="4">
        <v>0.73981200000000003</v>
      </c>
      <c r="C200" s="6">
        <v>0.73777950804186676</v>
      </c>
      <c r="D200" s="2">
        <f>ABS(Table6[[#This Row],[Pb Analytic]]-Table6[[#This Row],[Pb Simulation]])</f>
        <v>2.0324919581332646E-3</v>
      </c>
      <c r="E200" s="1">
        <f>100*IF(Table6[[#This Row],[Pb Analytic]]&gt;0, Table6[[#This Row],[Absolute Error]]/Table6[[#This Row],[Pb Analytic]],1)</f>
        <v>0.27548772173514025</v>
      </c>
      <c r="F200" s="5">
        <v>0.212755</v>
      </c>
      <c r="G200" s="6">
        <v>0.21196923567677931</v>
      </c>
      <c r="H200" s="2">
        <f>ABS(Table7[[#This Row],[Pd Analytic]]-Table7[[#This Row],[Pd Simulation]])</f>
        <v>7.8576432322069456E-4</v>
      </c>
      <c r="I200" s="1">
        <f>100*IF(Table7[[#This Row],[Pd Analytic]]&gt;0, Table7[[#This Row],[Absolute Error]]/Table7[[#This Row],[Pd Analytic]],1)</f>
        <v>0.37069734233455703</v>
      </c>
      <c r="J200" s="6">
        <v>13.614292151350959</v>
      </c>
      <c r="K200" s="6">
        <v>13.65456337</v>
      </c>
      <c r="L200" s="2">
        <f>ABS(Table2[[#This Row],[Nc Analytic]]-Table2[[#This Row],[Nc Simulation]])</f>
        <v>4.0271218649040819E-2</v>
      </c>
      <c r="M200" s="1">
        <f>100*IF(Table2[[#This Row],[Nc Analytic]]&gt;0, Table2[[#This Row],[Absolute Error]]/Table2[[#This Row],[Nc Analytic]],1)</f>
        <v>0.29492864442314876</v>
      </c>
    </row>
    <row r="201" spans="1:13" x14ac:dyDescent="0.35">
      <c r="A201" s="1">
        <v>20</v>
      </c>
      <c r="B201" s="4">
        <v>0.74164200000000002</v>
      </c>
      <c r="C201" s="6">
        <v>0.7390540196376818</v>
      </c>
      <c r="D201" s="2">
        <f>ABS(Table6[[#This Row],[Pb Analytic]]-Table6[[#This Row],[Pb Simulation]])</f>
        <v>2.5879803623182207E-3</v>
      </c>
      <c r="E201" s="1">
        <f>100*IF(Table6[[#This Row],[Pb Analytic]]&gt;0, Table6[[#This Row],[Absolute Error]]/Table6[[#This Row],[Pb Analytic]],1)</f>
        <v>0.35017472249010528</v>
      </c>
      <c r="F201" s="5">
        <v>0.21154200000000001</v>
      </c>
      <c r="G201" s="6">
        <v>0.2109459803623675</v>
      </c>
      <c r="H201" s="2">
        <f>ABS(Table7[[#This Row],[Pd Analytic]]-Table7[[#This Row],[Pd Simulation]])</f>
        <v>5.9601963763250554E-4</v>
      </c>
      <c r="I201" s="1">
        <f>100*IF(Table7[[#This Row],[Pd Analytic]]&gt;0, Table7[[#This Row],[Absolute Error]]/Table7[[#This Row],[Pd Analytic]],1)</f>
        <v>0.28254609858346214</v>
      </c>
      <c r="J201" s="6">
        <v>13.61699524413863</v>
      </c>
      <c r="K201" s="6">
        <v>13.65675882</v>
      </c>
      <c r="L201" s="2">
        <f>ABS(Table2[[#This Row],[Nc Analytic]]-Table2[[#This Row],[Nc Simulation]])</f>
        <v>3.9763575861369915E-2</v>
      </c>
      <c r="M201" s="1">
        <f>100*IF(Table2[[#This Row],[Nc Analytic]]&gt;0, Table2[[#This Row],[Absolute Error]]/Table2[[#This Row],[Nc Analytic]],1)</f>
        <v>0.2911640776956323</v>
      </c>
    </row>
    <row r="202" spans="1:13" x14ac:dyDescent="0.35">
      <c r="A202" s="1" t="s">
        <v>5</v>
      </c>
      <c r="D202" s="1">
        <f>MAX(D2:D201)</f>
        <v>4.3029850460696295E-3</v>
      </c>
      <c r="E202" s="1">
        <f>MAX(E2:E201)</f>
        <v>623.92453241469912</v>
      </c>
      <c r="G202" s="3"/>
      <c r="H202" s="1">
        <f>MAX(H2:H201)</f>
        <v>8.8882230292943731E-3</v>
      </c>
      <c r="I202" s="1">
        <f>MAX(I2:I201)</f>
        <v>1.3715294718988467</v>
      </c>
      <c r="L202" s="1">
        <f>MAX(L2:L201)</f>
        <v>4.4261976324300178E-2</v>
      </c>
      <c r="M202" s="1">
        <f>MAX(M2:M201)</f>
        <v>0.39999646688253865</v>
      </c>
    </row>
    <row r="203" spans="1:13" x14ac:dyDescent="0.35">
      <c r="A203" s="1" t="s">
        <v>6</v>
      </c>
      <c r="D203" s="1">
        <f>AVERAGE(D2:D201)</f>
        <v>1.7584396185504841E-3</v>
      </c>
      <c r="E203" s="1">
        <f>AVERAGE(E2:E201)</f>
        <v>10.194255343683558</v>
      </c>
      <c r="G203" s="3"/>
      <c r="H203" s="1">
        <f>AVERAGE(H2:H201)</f>
        <v>3.2705754231629179E-3</v>
      </c>
      <c r="I203" s="1">
        <f>AVERAGE(I2:I201)</f>
        <v>0.7180882684221338</v>
      </c>
      <c r="L203" s="1">
        <f>AVERAGE(L2:L201)</f>
        <v>2.4910962244049855E-2</v>
      </c>
      <c r="M203" s="1">
        <f>AVERAGE(M2:M201)</f>
        <v>0.21307568786439965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ali mirzaii</cp:lastModifiedBy>
  <cp:lastPrinted>2013-10-26T20:55:24Z</cp:lastPrinted>
  <dcterms:created xsi:type="dcterms:W3CDTF">2013-10-26T20:48:41Z</dcterms:created>
  <dcterms:modified xsi:type="dcterms:W3CDTF">2024-11-15T21:08:25Z</dcterms:modified>
</cp:coreProperties>
</file>