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Uni\Master\Computer Performance Evaluation\402211778\Main Outputs\"/>
    </mc:Choice>
  </mc:AlternateContent>
  <xr:revisionPtr revIDLastSave="0" documentId="13_ncr:1_{653C87B5-9723-4270-8899-6315B31568E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L3" i="1"/>
  <c r="M3" i="1"/>
  <c r="L4" i="1"/>
  <c r="M4" i="1"/>
  <c r="L5" i="1"/>
  <c r="M5" i="1" s="1"/>
  <c r="L6" i="1"/>
  <c r="M6" i="1"/>
  <c r="L7" i="1"/>
  <c r="M7" i="1"/>
  <c r="L8" i="1"/>
  <c r="M8" i="1"/>
  <c r="L9" i="1"/>
  <c r="M9" i="1"/>
  <c r="L10" i="1"/>
  <c r="M10" i="1" s="1"/>
  <c r="L11" i="1"/>
  <c r="M11" i="1" s="1"/>
  <c r="L12" i="1"/>
  <c r="M12" i="1"/>
  <c r="L13" i="1"/>
  <c r="M13" i="1" s="1"/>
  <c r="L14" i="1"/>
  <c r="M14" i="1"/>
  <c r="L15" i="1"/>
  <c r="M15" i="1"/>
  <c r="L16" i="1"/>
  <c r="M16" i="1"/>
  <c r="L17" i="1"/>
  <c r="M17" i="1"/>
  <c r="L18" i="1"/>
  <c r="M18" i="1" s="1"/>
  <c r="L19" i="1"/>
  <c r="M19" i="1"/>
  <c r="L20" i="1"/>
  <c r="M20" i="1" s="1"/>
  <c r="L21" i="1"/>
  <c r="M21" i="1" s="1"/>
  <c r="L22" i="1"/>
  <c r="M22" i="1"/>
  <c r="L23" i="1"/>
  <c r="M23" i="1"/>
  <c r="L24" i="1"/>
  <c r="M24" i="1"/>
  <c r="L25" i="1"/>
  <c r="M25" i="1"/>
  <c r="L26" i="1"/>
  <c r="M26" i="1" s="1"/>
  <c r="L27" i="1"/>
  <c r="M27" i="1"/>
  <c r="L28" i="1"/>
  <c r="M28" i="1"/>
  <c r="L29" i="1"/>
  <c r="M29" i="1" s="1"/>
  <c r="L30" i="1"/>
  <c r="M30" i="1"/>
  <c r="L31" i="1"/>
  <c r="M31" i="1"/>
  <c r="L32" i="1"/>
  <c r="M32" i="1"/>
  <c r="L33" i="1"/>
  <c r="M33" i="1"/>
  <c r="L34" i="1"/>
  <c r="M34" i="1" s="1"/>
  <c r="L35" i="1"/>
  <c r="M35" i="1"/>
  <c r="L36" i="1"/>
  <c r="M36" i="1"/>
  <c r="L37" i="1"/>
  <c r="M37" i="1" s="1"/>
  <c r="L38" i="1"/>
  <c r="M38" i="1"/>
  <c r="L39" i="1"/>
  <c r="M39" i="1"/>
  <c r="L40" i="1"/>
  <c r="M40" i="1"/>
  <c r="L41" i="1"/>
  <c r="M41" i="1"/>
  <c r="L42" i="1"/>
  <c r="M42" i="1" s="1"/>
  <c r="L43" i="1"/>
  <c r="M43" i="1"/>
  <c r="L44" i="1"/>
  <c r="M44" i="1"/>
  <c r="L45" i="1"/>
  <c r="M45" i="1" s="1"/>
  <c r="L46" i="1"/>
  <c r="M46" i="1"/>
  <c r="L47" i="1"/>
  <c r="M47" i="1"/>
  <c r="L48" i="1"/>
  <c r="M48" i="1"/>
  <c r="L49" i="1"/>
  <c r="M49" i="1"/>
  <c r="L50" i="1"/>
  <c r="M50" i="1" s="1"/>
  <c r="L51" i="1"/>
  <c r="M51" i="1"/>
  <c r="L52" i="1"/>
  <c r="M52" i="1"/>
  <c r="L53" i="1"/>
  <c r="M53" i="1" s="1"/>
  <c r="L54" i="1"/>
  <c r="M54" i="1"/>
  <c r="L55" i="1"/>
  <c r="M55" i="1"/>
  <c r="L56" i="1"/>
  <c r="M56" i="1"/>
  <c r="L57" i="1"/>
  <c r="M57" i="1"/>
  <c r="L58" i="1"/>
  <c r="M58" i="1" s="1"/>
  <c r="L59" i="1"/>
  <c r="M59" i="1"/>
  <c r="L60" i="1"/>
  <c r="M60" i="1"/>
  <c r="L61" i="1"/>
  <c r="M61" i="1" s="1"/>
  <c r="L62" i="1"/>
  <c r="M62" i="1"/>
  <c r="L63" i="1"/>
  <c r="M63" i="1"/>
  <c r="L64" i="1"/>
  <c r="M64" i="1"/>
  <c r="L65" i="1"/>
  <c r="M65" i="1"/>
  <c r="L66" i="1"/>
  <c r="M66" i="1" s="1"/>
  <c r="L67" i="1"/>
  <c r="M67" i="1"/>
  <c r="L68" i="1"/>
  <c r="M68" i="1"/>
  <c r="L69" i="1"/>
  <c r="M69" i="1" s="1"/>
  <c r="L70" i="1"/>
  <c r="M70" i="1"/>
  <c r="L71" i="1"/>
  <c r="M71" i="1"/>
  <c r="L72" i="1"/>
  <c r="M72" i="1"/>
  <c r="L73" i="1"/>
  <c r="M73" i="1"/>
  <c r="L74" i="1"/>
  <c r="M74" i="1" s="1"/>
  <c r="L75" i="1"/>
  <c r="M75" i="1" s="1"/>
  <c r="L76" i="1"/>
  <c r="M76" i="1"/>
  <c r="L77" i="1"/>
  <c r="M77" i="1" s="1"/>
  <c r="L78" i="1"/>
  <c r="M78" i="1"/>
  <c r="L79" i="1"/>
  <c r="M79" i="1"/>
  <c r="L80" i="1"/>
  <c r="M80" i="1"/>
  <c r="L81" i="1"/>
  <c r="M81" i="1"/>
  <c r="L82" i="1"/>
  <c r="M82" i="1" s="1"/>
  <c r="L83" i="1"/>
  <c r="M83" i="1"/>
  <c r="L84" i="1"/>
  <c r="M84" i="1" s="1"/>
  <c r="L85" i="1"/>
  <c r="M85" i="1" s="1"/>
  <c r="L86" i="1"/>
  <c r="M86" i="1"/>
  <c r="L87" i="1"/>
  <c r="M87" i="1"/>
  <c r="L88" i="1"/>
  <c r="M88" i="1"/>
  <c r="L89" i="1"/>
  <c r="M89" i="1"/>
  <c r="L90" i="1"/>
  <c r="M90" i="1" s="1"/>
  <c r="L91" i="1"/>
  <c r="M91" i="1"/>
  <c r="L92" i="1"/>
  <c r="M92" i="1"/>
  <c r="L93" i="1"/>
  <c r="M93" i="1" s="1"/>
  <c r="L94" i="1"/>
  <c r="M94" i="1"/>
  <c r="L95" i="1"/>
  <c r="M95" i="1"/>
  <c r="L96" i="1"/>
  <c r="M96" i="1"/>
  <c r="L97" i="1"/>
  <c r="M97" i="1"/>
  <c r="L98" i="1"/>
  <c r="M98" i="1" s="1"/>
  <c r="L99" i="1"/>
  <c r="M99" i="1"/>
  <c r="L100" i="1"/>
  <c r="M100" i="1"/>
  <c r="L101" i="1"/>
  <c r="M101" i="1" s="1"/>
  <c r="L102" i="1"/>
  <c r="M102" i="1"/>
  <c r="L103" i="1"/>
  <c r="M103" i="1"/>
  <c r="L104" i="1"/>
  <c r="M104" i="1"/>
  <c r="L105" i="1"/>
  <c r="M105" i="1"/>
  <c r="L106" i="1"/>
  <c r="M106" i="1" s="1"/>
  <c r="L107" i="1"/>
  <c r="M107" i="1"/>
  <c r="L108" i="1"/>
  <c r="M108" i="1"/>
  <c r="L109" i="1"/>
  <c r="M109" i="1" s="1"/>
  <c r="L110" i="1"/>
  <c r="M110" i="1"/>
  <c r="L111" i="1"/>
  <c r="M111" i="1"/>
  <c r="L112" i="1"/>
  <c r="M112" i="1"/>
  <c r="L113" i="1"/>
  <c r="M113" i="1"/>
  <c r="L114" i="1"/>
  <c r="M114" i="1" s="1"/>
  <c r="L115" i="1"/>
  <c r="M115" i="1"/>
  <c r="L116" i="1"/>
  <c r="M116" i="1"/>
  <c r="L117" i="1"/>
  <c r="M117" i="1" s="1"/>
  <c r="L118" i="1"/>
  <c r="M118" i="1"/>
  <c r="L119" i="1"/>
  <c r="M119" i="1"/>
  <c r="L120" i="1"/>
  <c r="M120" i="1"/>
  <c r="L121" i="1"/>
  <c r="M121" i="1"/>
  <c r="L122" i="1"/>
  <c r="M122" i="1" s="1"/>
  <c r="L123" i="1"/>
  <c r="M123" i="1"/>
  <c r="L124" i="1"/>
  <c r="M124" i="1"/>
  <c r="L125" i="1"/>
  <c r="M125" i="1" s="1"/>
  <c r="L126" i="1"/>
  <c r="M126" i="1"/>
  <c r="L127" i="1"/>
  <c r="M127" i="1"/>
  <c r="L128" i="1"/>
  <c r="M128" i="1"/>
  <c r="L129" i="1"/>
  <c r="M129" i="1"/>
  <c r="L130" i="1"/>
  <c r="M130" i="1" s="1"/>
  <c r="L131" i="1"/>
  <c r="M131" i="1"/>
  <c r="L132" i="1"/>
  <c r="M132" i="1"/>
  <c r="L133" i="1"/>
  <c r="M133" i="1" s="1"/>
  <c r="L134" i="1"/>
  <c r="M134" i="1"/>
  <c r="L135" i="1"/>
  <c r="M135" i="1"/>
  <c r="L136" i="1"/>
  <c r="M136" i="1"/>
  <c r="L137" i="1"/>
  <c r="M137" i="1"/>
  <c r="L138" i="1"/>
  <c r="M138" i="1" s="1"/>
  <c r="L139" i="1"/>
  <c r="M139" i="1" s="1"/>
  <c r="L140" i="1"/>
  <c r="M140" i="1"/>
  <c r="L141" i="1"/>
  <c r="M141" i="1" s="1"/>
  <c r="L142" i="1"/>
  <c r="M142" i="1"/>
  <c r="L143" i="1"/>
  <c r="M143" i="1"/>
  <c r="L144" i="1"/>
  <c r="M144" i="1"/>
  <c r="L145" i="1"/>
  <c r="M145" i="1"/>
  <c r="L146" i="1"/>
  <c r="M146" i="1" s="1"/>
  <c r="L147" i="1"/>
  <c r="M147" i="1"/>
  <c r="L148" i="1"/>
  <c r="M148" i="1" s="1"/>
  <c r="L149" i="1"/>
  <c r="M149" i="1" s="1"/>
  <c r="L150" i="1"/>
  <c r="M150" i="1"/>
  <c r="L151" i="1"/>
  <c r="M151" i="1"/>
  <c r="L152" i="1"/>
  <c r="M152" i="1"/>
  <c r="L153" i="1"/>
  <c r="M153" i="1"/>
  <c r="L154" i="1"/>
  <c r="M154" i="1" s="1"/>
  <c r="L155" i="1"/>
  <c r="M155" i="1"/>
  <c r="L156" i="1"/>
  <c r="M156" i="1"/>
  <c r="L157" i="1"/>
  <c r="M157" i="1" s="1"/>
  <c r="L158" i="1"/>
  <c r="M158" i="1"/>
  <c r="L159" i="1"/>
  <c r="M159" i="1"/>
  <c r="L160" i="1"/>
  <c r="M160" i="1"/>
  <c r="L161" i="1"/>
  <c r="M161" i="1"/>
  <c r="L162" i="1"/>
  <c r="M162" i="1" s="1"/>
  <c r="L163" i="1"/>
  <c r="M163" i="1"/>
  <c r="L164" i="1"/>
  <c r="M164" i="1"/>
  <c r="L165" i="1"/>
  <c r="M165" i="1" s="1"/>
  <c r="L166" i="1"/>
  <c r="M166" i="1"/>
  <c r="L167" i="1"/>
  <c r="M167" i="1"/>
  <c r="L168" i="1"/>
  <c r="M168" i="1"/>
  <c r="L169" i="1"/>
  <c r="M169" i="1"/>
  <c r="L170" i="1"/>
  <c r="M170" i="1" s="1"/>
  <c r="L171" i="1"/>
  <c r="M171" i="1"/>
  <c r="L172" i="1"/>
  <c r="M172" i="1"/>
  <c r="L173" i="1"/>
  <c r="M173" i="1" s="1"/>
  <c r="L174" i="1"/>
  <c r="M174" i="1"/>
  <c r="L175" i="1"/>
  <c r="M175" i="1"/>
  <c r="L176" i="1"/>
  <c r="M176" i="1"/>
  <c r="L177" i="1"/>
  <c r="M177" i="1"/>
  <c r="L178" i="1"/>
  <c r="M178" i="1" s="1"/>
  <c r="L179" i="1"/>
  <c r="M179" i="1"/>
  <c r="L180" i="1"/>
  <c r="M180" i="1"/>
  <c r="L181" i="1"/>
  <c r="M181" i="1" s="1"/>
  <c r="L182" i="1"/>
  <c r="M182" i="1"/>
  <c r="L183" i="1"/>
  <c r="M183" i="1"/>
  <c r="L184" i="1"/>
  <c r="M184" i="1"/>
  <c r="L185" i="1"/>
  <c r="M185" i="1"/>
  <c r="L186" i="1"/>
  <c r="M186" i="1" s="1"/>
  <c r="L187" i="1"/>
  <c r="M187" i="1"/>
  <c r="L188" i="1"/>
  <c r="M188" i="1"/>
  <c r="L189" i="1"/>
  <c r="M189" i="1" s="1"/>
  <c r="L190" i="1"/>
  <c r="M190" i="1"/>
  <c r="L191" i="1"/>
  <c r="M191" i="1"/>
  <c r="L192" i="1"/>
  <c r="M192" i="1"/>
  <c r="L193" i="1"/>
  <c r="M193" i="1"/>
  <c r="L194" i="1"/>
  <c r="M194" i="1" s="1"/>
  <c r="L195" i="1"/>
  <c r="M195" i="1"/>
  <c r="L196" i="1"/>
  <c r="M196" i="1"/>
  <c r="L197" i="1"/>
  <c r="M197" i="1" s="1"/>
  <c r="L198" i="1"/>
  <c r="M198" i="1"/>
  <c r="L199" i="1"/>
  <c r="M199" i="1"/>
  <c r="L200" i="1"/>
  <c r="M200" i="1"/>
  <c r="L201" i="1"/>
  <c r="M201" i="1"/>
  <c r="L2" i="1"/>
  <c r="M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/>
  <c r="H14" i="1"/>
  <c r="I14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/>
  <c r="H25" i="1"/>
  <c r="I25" i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/>
  <c r="H34" i="1"/>
  <c r="I34" i="1" s="1"/>
  <c r="H35" i="1"/>
  <c r="I35" i="1" s="1"/>
  <c r="H36" i="1"/>
  <c r="I36" i="1" s="1"/>
  <c r="H37" i="1"/>
  <c r="I37" i="1"/>
  <c r="H38" i="1"/>
  <c r="I38" i="1" s="1"/>
  <c r="H39" i="1"/>
  <c r="I39" i="1" s="1"/>
  <c r="H40" i="1"/>
  <c r="I40" i="1"/>
  <c r="H41" i="1"/>
  <c r="I41" i="1"/>
  <c r="H42" i="1"/>
  <c r="I42" i="1" s="1"/>
  <c r="H43" i="1"/>
  <c r="I43" i="1" s="1"/>
  <c r="H44" i="1"/>
  <c r="I44" i="1" s="1"/>
  <c r="H45" i="1"/>
  <c r="I45" i="1"/>
  <c r="H46" i="1"/>
  <c r="I46" i="1" s="1"/>
  <c r="H47" i="1"/>
  <c r="I47" i="1" s="1"/>
  <c r="H48" i="1"/>
  <c r="I48" i="1" s="1"/>
  <c r="H49" i="1"/>
  <c r="I49" i="1"/>
  <c r="H50" i="1"/>
  <c r="I50" i="1" s="1"/>
  <c r="H51" i="1"/>
  <c r="I51" i="1" s="1"/>
  <c r="H52" i="1"/>
  <c r="I52" i="1" s="1"/>
  <c r="H53" i="1"/>
  <c r="I53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/>
  <c r="H166" i="1"/>
  <c r="I166" i="1" s="1"/>
  <c r="H167" i="1"/>
  <c r="I167" i="1" s="1"/>
  <c r="H168" i="1"/>
  <c r="I168" i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/>
  <c r="H201" i="1"/>
  <c r="I201" i="1" s="1"/>
  <c r="H2" i="1"/>
  <c r="I2" i="1" s="1"/>
  <c r="D13" i="1"/>
  <c r="E13" i="1" s="1"/>
  <c r="D14" i="1"/>
  <c r="E14" i="1" s="1"/>
  <c r="D15" i="1"/>
  <c r="E15" i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/>
  <c r="D25" i="1"/>
  <c r="E25" i="1" s="1"/>
  <c r="D26" i="1"/>
  <c r="E26" i="1" s="1"/>
  <c r="D27" i="1"/>
  <c r="E27" i="1"/>
  <c r="D28" i="1"/>
  <c r="E28" i="1"/>
  <c r="D29" i="1"/>
  <c r="E29" i="1" s="1"/>
  <c r="D30" i="1"/>
  <c r="E30" i="1" s="1"/>
  <c r="D31" i="1"/>
  <c r="E31" i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/>
  <c r="D49" i="1"/>
  <c r="E49" i="1" s="1"/>
  <c r="D50" i="1"/>
  <c r="E50" i="1"/>
  <c r="D51" i="1"/>
  <c r="E51" i="1" s="1"/>
  <c r="D52" i="1"/>
  <c r="E52" i="1" s="1"/>
  <c r="D53" i="1"/>
  <c r="E53" i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/>
  <c r="D60" i="1"/>
  <c r="E60" i="1" s="1"/>
  <c r="D61" i="1"/>
  <c r="E61" i="1" s="1"/>
  <c r="D62" i="1"/>
  <c r="E62" i="1" s="1"/>
  <c r="D63" i="1"/>
  <c r="E63" i="1"/>
  <c r="D64" i="1"/>
  <c r="E64" i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/>
  <c r="D76" i="1"/>
  <c r="E76" i="1" s="1"/>
  <c r="D77" i="1"/>
  <c r="E77" i="1" s="1"/>
  <c r="D78" i="1"/>
  <c r="E78" i="1" s="1"/>
  <c r="D79" i="1"/>
  <c r="E79" i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/>
  <c r="D91" i="1"/>
  <c r="E91" i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/>
  <c r="D108" i="1"/>
  <c r="E108" i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/>
  <c r="D123" i="1"/>
  <c r="E123" i="1" s="1"/>
  <c r="D124" i="1"/>
  <c r="E124" i="1" s="1"/>
  <c r="D125" i="1"/>
  <c r="E125" i="1" s="1"/>
  <c r="D126" i="1"/>
  <c r="E126" i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/>
  <c r="D136" i="1"/>
  <c r="E136" i="1" s="1"/>
  <c r="D137" i="1"/>
  <c r="E137" i="1" s="1"/>
  <c r="D138" i="1"/>
  <c r="E138" i="1" s="1"/>
  <c r="D139" i="1"/>
  <c r="E139" i="1"/>
  <c r="D140" i="1"/>
  <c r="E140" i="1" s="1"/>
  <c r="D141" i="1"/>
  <c r="E141" i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/>
  <c r="D157" i="1"/>
  <c r="E157" i="1" s="1"/>
  <c r="D158" i="1"/>
  <c r="E158" i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/>
  <c r="D165" i="1"/>
  <c r="E165" i="1" s="1"/>
  <c r="D166" i="1"/>
  <c r="E166" i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/>
  <c r="D177" i="1"/>
  <c r="E177" i="1" s="1"/>
  <c r="D178" i="1"/>
  <c r="E178" i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/>
  <c r="D188" i="1"/>
  <c r="E188" i="1" s="1"/>
  <c r="D189" i="1"/>
  <c r="E189" i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/>
  <c r="D199" i="1"/>
  <c r="E199" i="1"/>
  <c r="D200" i="1"/>
  <c r="E200" i="1" s="1"/>
  <c r="D201" i="1"/>
  <c r="E201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/>
  <c r="D10" i="1"/>
  <c r="E10" i="1" s="1"/>
  <c r="D11" i="1"/>
  <c r="E11" i="1"/>
  <c r="D12" i="1"/>
  <c r="E12" i="1" s="1"/>
  <c r="E2" i="1"/>
  <c r="M203" i="1" l="1"/>
  <c r="M202" i="1"/>
  <c r="L202" i="1"/>
  <c r="L203" i="1"/>
  <c r="D202" i="1"/>
  <c r="E202" i="1"/>
  <c r="D203" i="1"/>
  <c r="E203" i="1" l="1"/>
  <c r="H15" i="1"/>
  <c r="H203" i="1" s="1"/>
  <c r="H202" i="1" l="1"/>
  <c r="I15" i="1"/>
  <c r="I202" i="1" l="1"/>
  <c r="I203" i="1"/>
</calcChain>
</file>

<file path=xl/sharedStrings.xml><?xml version="1.0" encoding="utf-8"?>
<sst xmlns="http://schemas.openxmlformats.org/spreadsheetml/2006/main" count="15" uniqueCount="11">
  <si>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</si>
  <si>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</si>
  <si>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</si>
  <si>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</si>
  <si>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</si>
  <si>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</si>
  <si>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</si>
  <si>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</si>
  <si>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</si>
  <si>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Nc Simulation</t>
  </si>
  <si>
    <t>Nc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</si>
</sst>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9.9999999999999995E-7</c:v>
                </c:pt>
                <c:pt idx="9">
                  <c:v>5.0000000000000004E-6</c:v>
                </c:pt>
                <c:pt idx="10">
                  <c:v>3.9999999999999998E-6</c:v>
                </c:pt>
                <c:pt idx="11">
                  <c:v>2.4000000000000001E-5</c:v>
                </c:pt>
                <c:pt idx="12">
                  <c:v>5.8999999999999998E-5</c:v>
                </c:pt>
                <c:pt idx="13">
                  <c:v>1.21E-4</c:v>
                </c:pt>
                <c:pt idx="14">
                  <c:v>2.2900000000000001E-4</c:v>
                </c:pt>
                <c:pt idx="15">
                  <c:v>4.4999999999999999E-4</c:v>
                </c:pt>
                <c:pt idx="16">
                  <c:v>8.3100000000000003E-4</c:v>
                </c:pt>
                <c:pt idx="17">
                  <c:v>1.4630000000000001E-3</c:v>
                </c:pt>
                <c:pt idx="18">
                  <c:v>2.0730000000000002E-3</c:v>
                </c:pt>
                <c:pt idx="19">
                  <c:v>3.2299999999999998E-3</c:v>
                </c:pt>
                <c:pt idx="20">
                  <c:v>4.8789999999999997E-3</c:v>
                </c:pt>
                <c:pt idx="21">
                  <c:v>6.5500000000000003E-3</c:v>
                </c:pt>
                <c:pt idx="22">
                  <c:v>9.2659999999999999E-3</c:v>
                </c:pt>
                <c:pt idx="23">
                  <c:v>1.2161999999999999E-2</c:v>
                </c:pt>
                <c:pt idx="24">
                  <c:v>1.5671000000000001E-2</c:v>
                </c:pt>
                <c:pt idx="25">
                  <c:v>2.0139000000000001E-2</c:v>
                </c:pt>
                <c:pt idx="26">
                  <c:v>2.5273E-2</c:v>
                </c:pt>
                <c:pt idx="27">
                  <c:v>3.0914000000000001E-2</c:v>
                </c:pt>
                <c:pt idx="28">
                  <c:v>3.7265E-2</c:v>
                </c:pt>
                <c:pt idx="29">
                  <c:v>4.4743999999999999E-2</c:v>
                </c:pt>
                <c:pt idx="30">
                  <c:v>5.1662E-2</c:v>
                </c:pt>
                <c:pt idx="31">
                  <c:v>6.0267000000000001E-2</c:v>
                </c:pt>
                <c:pt idx="32">
                  <c:v>6.8675E-2</c:v>
                </c:pt>
                <c:pt idx="33">
                  <c:v>7.8353999999999993E-2</c:v>
                </c:pt>
                <c:pt idx="34">
                  <c:v>8.7654999999999997E-2</c:v>
                </c:pt>
                <c:pt idx="35">
                  <c:v>9.8569000000000004E-2</c:v>
                </c:pt>
                <c:pt idx="36">
                  <c:v>0.10810500000000001</c:v>
                </c:pt>
                <c:pt idx="37">
                  <c:v>0.118654</c:v>
                </c:pt>
                <c:pt idx="38">
                  <c:v>0.129834</c:v>
                </c:pt>
                <c:pt idx="39">
                  <c:v>0.14116600000000001</c:v>
                </c:pt>
                <c:pt idx="40">
                  <c:v>0.151562</c:v>
                </c:pt>
                <c:pt idx="41">
                  <c:v>0.16256300000000001</c:v>
                </c:pt>
                <c:pt idx="42">
                  <c:v>0.17352999999999999</c:v>
                </c:pt>
                <c:pt idx="43">
                  <c:v>0.18376899999999999</c:v>
                </c:pt>
                <c:pt idx="44">
                  <c:v>0.195018</c:v>
                </c:pt>
                <c:pt idx="45">
                  <c:v>0.20533199999999999</c:v>
                </c:pt>
                <c:pt idx="46">
                  <c:v>0.21742300000000001</c:v>
                </c:pt>
                <c:pt idx="47">
                  <c:v>0.227517</c:v>
                </c:pt>
                <c:pt idx="48">
                  <c:v>0.23979200000000001</c:v>
                </c:pt>
                <c:pt idx="49">
                  <c:v>0.249533</c:v>
                </c:pt>
                <c:pt idx="50">
                  <c:v>0.25933299999999998</c:v>
                </c:pt>
                <c:pt idx="51">
                  <c:v>0.27083600000000002</c:v>
                </c:pt>
                <c:pt idx="52">
                  <c:v>0.27885500000000002</c:v>
                </c:pt>
                <c:pt idx="53">
                  <c:v>0.28952899999999998</c:v>
                </c:pt>
                <c:pt idx="54">
                  <c:v>0.29819400000000001</c:v>
                </c:pt>
                <c:pt idx="55">
                  <c:v>0.30906600000000001</c:v>
                </c:pt>
                <c:pt idx="56">
                  <c:v>0.31747999999999998</c:v>
                </c:pt>
                <c:pt idx="57">
                  <c:v>0.32625799999999999</c:v>
                </c:pt>
                <c:pt idx="58">
                  <c:v>0.336092</c:v>
                </c:pt>
                <c:pt idx="59">
                  <c:v>0.344947</c:v>
                </c:pt>
                <c:pt idx="60">
                  <c:v>0.35309600000000002</c:v>
                </c:pt>
                <c:pt idx="61">
                  <c:v>0.36182300000000001</c:v>
                </c:pt>
                <c:pt idx="62">
                  <c:v>0.369753</c:v>
                </c:pt>
                <c:pt idx="63">
                  <c:v>0.379</c:v>
                </c:pt>
                <c:pt idx="64">
                  <c:v>0.38553300000000001</c:v>
                </c:pt>
                <c:pt idx="65">
                  <c:v>0.39332899999999998</c:v>
                </c:pt>
                <c:pt idx="66">
                  <c:v>0.40129399999999998</c:v>
                </c:pt>
                <c:pt idx="67">
                  <c:v>0.40801599999999999</c:v>
                </c:pt>
                <c:pt idx="68">
                  <c:v>0.41589999999999999</c:v>
                </c:pt>
                <c:pt idx="69">
                  <c:v>0.42316599999999999</c:v>
                </c:pt>
                <c:pt idx="70">
                  <c:v>0.43036999999999997</c:v>
                </c:pt>
                <c:pt idx="71">
                  <c:v>0.43717299999999998</c:v>
                </c:pt>
                <c:pt idx="72">
                  <c:v>0.44319900000000001</c:v>
                </c:pt>
                <c:pt idx="73">
                  <c:v>0.45070500000000002</c:v>
                </c:pt>
                <c:pt idx="74">
                  <c:v>0.457063</c:v>
                </c:pt>
                <c:pt idx="75">
                  <c:v>0.46319100000000002</c:v>
                </c:pt>
                <c:pt idx="76">
                  <c:v>0.46887600000000001</c:v>
                </c:pt>
                <c:pt idx="77">
                  <c:v>0.47443600000000002</c:v>
                </c:pt>
                <c:pt idx="78">
                  <c:v>0.48067799999999999</c:v>
                </c:pt>
                <c:pt idx="79">
                  <c:v>0.48646299999999998</c:v>
                </c:pt>
                <c:pt idx="80">
                  <c:v>0.49180200000000002</c:v>
                </c:pt>
                <c:pt idx="81">
                  <c:v>0.49681399999999998</c:v>
                </c:pt>
                <c:pt idx="82">
                  <c:v>0.50315799999999999</c:v>
                </c:pt>
                <c:pt idx="83">
                  <c:v>0.50789600000000001</c:v>
                </c:pt>
                <c:pt idx="84">
                  <c:v>0.51307499999999995</c:v>
                </c:pt>
                <c:pt idx="85">
                  <c:v>0.51813100000000001</c:v>
                </c:pt>
                <c:pt idx="86">
                  <c:v>0.523285</c:v>
                </c:pt>
                <c:pt idx="87">
                  <c:v>0.52891100000000002</c:v>
                </c:pt>
                <c:pt idx="88">
                  <c:v>0.53299399999999997</c:v>
                </c:pt>
                <c:pt idx="89">
                  <c:v>0.53821799999999997</c:v>
                </c:pt>
                <c:pt idx="90">
                  <c:v>0.54255900000000001</c:v>
                </c:pt>
                <c:pt idx="91">
                  <c:v>0.54707099999999997</c:v>
                </c:pt>
                <c:pt idx="92">
                  <c:v>0.55159499999999995</c:v>
                </c:pt>
                <c:pt idx="93">
                  <c:v>0.55632999999999999</c:v>
                </c:pt>
                <c:pt idx="94">
                  <c:v>0.55989599999999995</c:v>
                </c:pt>
                <c:pt idx="95">
                  <c:v>0.564558</c:v>
                </c:pt>
                <c:pt idx="96">
                  <c:v>0.56730199999999997</c:v>
                </c:pt>
                <c:pt idx="97">
                  <c:v>0.57200300000000004</c:v>
                </c:pt>
                <c:pt idx="98">
                  <c:v>0.57628699999999999</c:v>
                </c:pt>
                <c:pt idx="99">
                  <c:v>0.58078399999999997</c:v>
                </c:pt>
                <c:pt idx="100">
                  <c:v>0.58457599999999998</c:v>
                </c:pt>
                <c:pt idx="101">
                  <c:v>0.58840800000000004</c:v>
                </c:pt>
                <c:pt idx="102">
                  <c:v>0.59154600000000002</c:v>
                </c:pt>
                <c:pt idx="103">
                  <c:v>0.59577999999999998</c:v>
                </c:pt>
                <c:pt idx="104">
                  <c:v>0.59982599999999997</c:v>
                </c:pt>
                <c:pt idx="105">
                  <c:v>0.60255899999999996</c:v>
                </c:pt>
                <c:pt idx="106">
                  <c:v>0.60674499999999998</c:v>
                </c:pt>
                <c:pt idx="107">
                  <c:v>0.61011400000000005</c:v>
                </c:pt>
                <c:pt idx="108">
                  <c:v>0.61307</c:v>
                </c:pt>
                <c:pt idx="109">
                  <c:v>0.61591899999999999</c:v>
                </c:pt>
                <c:pt idx="110">
                  <c:v>0.61946599999999996</c:v>
                </c:pt>
                <c:pt idx="111">
                  <c:v>0.62267399999999995</c:v>
                </c:pt>
                <c:pt idx="112">
                  <c:v>0.62559600000000004</c:v>
                </c:pt>
                <c:pt idx="113">
                  <c:v>0.62899799999999995</c:v>
                </c:pt>
                <c:pt idx="114">
                  <c:v>0.63147600000000004</c:v>
                </c:pt>
                <c:pt idx="115">
                  <c:v>0.63477499999999998</c:v>
                </c:pt>
                <c:pt idx="116">
                  <c:v>0.63784799999999997</c:v>
                </c:pt>
                <c:pt idx="117">
                  <c:v>0.64085999999999999</c:v>
                </c:pt>
                <c:pt idx="118">
                  <c:v>0.64298699999999998</c:v>
                </c:pt>
                <c:pt idx="119">
                  <c:v>0.64534800000000003</c:v>
                </c:pt>
                <c:pt idx="120">
                  <c:v>0.648594</c:v>
                </c:pt>
                <c:pt idx="121">
                  <c:v>0.65104899999999999</c:v>
                </c:pt>
                <c:pt idx="122">
                  <c:v>0.65402899999999997</c:v>
                </c:pt>
                <c:pt idx="123">
                  <c:v>0.65709399999999996</c:v>
                </c:pt>
                <c:pt idx="124">
                  <c:v>0.65960700000000005</c:v>
                </c:pt>
                <c:pt idx="125">
                  <c:v>0.66200099999999995</c:v>
                </c:pt>
                <c:pt idx="126">
                  <c:v>0.66435500000000003</c:v>
                </c:pt>
                <c:pt idx="127">
                  <c:v>0.66716200000000003</c:v>
                </c:pt>
                <c:pt idx="128">
                  <c:v>0.66928200000000004</c:v>
                </c:pt>
                <c:pt idx="129">
                  <c:v>0.67228500000000002</c:v>
                </c:pt>
                <c:pt idx="130">
                  <c:v>0.67473399999999994</c:v>
                </c:pt>
                <c:pt idx="131">
                  <c:v>0.677288</c:v>
                </c:pt>
                <c:pt idx="132">
                  <c:v>0.679114</c:v>
                </c:pt>
                <c:pt idx="133">
                  <c:v>0.68163600000000002</c:v>
                </c:pt>
                <c:pt idx="134">
                  <c:v>0.68399299999999996</c:v>
                </c:pt>
                <c:pt idx="135">
                  <c:v>0.68545500000000004</c:v>
                </c:pt>
                <c:pt idx="136">
                  <c:v>0.68823500000000004</c:v>
                </c:pt>
                <c:pt idx="137">
                  <c:v>0.68995600000000001</c:v>
                </c:pt>
                <c:pt idx="138">
                  <c:v>0.69252899999999995</c:v>
                </c:pt>
                <c:pt idx="139">
                  <c:v>0.694801</c:v>
                </c:pt>
                <c:pt idx="140">
                  <c:v>0.69714500000000001</c:v>
                </c:pt>
                <c:pt idx="141">
                  <c:v>0.69802399999999998</c:v>
                </c:pt>
                <c:pt idx="142">
                  <c:v>0.70083700000000004</c:v>
                </c:pt>
                <c:pt idx="143">
                  <c:v>0.70268900000000001</c:v>
                </c:pt>
                <c:pt idx="144">
                  <c:v>0.70497399999999999</c:v>
                </c:pt>
                <c:pt idx="145">
                  <c:v>0.70683799999999997</c:v>
                </c:pt>
                <c:pt idx="146">
                  <c:v>0.70804999999999996</c:v>
                </c:pt>
                <c:pt idx="147">
                  <c:v>0.71014500000000003</c:v>
                </c:pt>
                <c:pt idx="148">
                  <c:v>0.71185500000000002</c:v>
                </c:pt>
                <c:pt idx="149">
                  <c:v>0.71426800000000001</c:v>
                </c:pt>
                <c:pt idx="150">
                  <c:v>0.71634200000000003</c:v>
                </c:pt>
                <c:pt idx="151">
                  <c:v>0.71757000000000004</c:v>
                </c:pt>
                <c:pt idx="152">
                  <c:v>0.71960599999999997</c:v>
                </c:pt>
                <c:pt idx="153">
                  <c:v>0.72161799999999998</c:v>
                </c:pt>
                <c:pt idx="154">
                  <c:v>0.72292699999999999</c:v>
                </c:pt>
                <c:pt idx="155">
                  <c:v>0.72445000000000004</c:v>
                </c:pt>
                <c:pt idx="156">
                  <c:v>0.72651399999999999</c:v>
                </c:pt>
                <c:pt idx="157">
                  <c:v>0.72761900000000002</c:v>
                </c:pt>
                <c:pt idx="158">
                  <c:v>0.72952300000000003</c:v>
                </c:pt>
                <c:pt idx="159">
                  <c:v>0.73129999999999995</c:v>
                </c:pt>
                <c:pt idx="160">
                  <c:v>0.73246199999999995</c:v>
                </c:pt>
                <c:pt idx="161">
                  <c:v>0.73450199999999999</c:v>
                </c:pt>
                <c:pt idx="162">
                  <c:v>0.73578399999999999</c:v>
                </c:pt>
                <c:pt idx="163">
                  <c:v>0.73745499999999997</c:v>
                </c:pt>
                <c:pt idx="164">
                  <c:v>0.73912100000000003</c:v>
                </c:pt>
                <c:pt idx="165">
                  <c:v>0.74114000000000002</c:v>
                </c:pt>
                <c:pt idx="166">
                  <c:v>0.74229999999999996</c:v>
                </c:pt>
                <c:pt idx="167">
                  <c:v>0.74374600000000002</c:v>
                </c:pt>
                <c:pt idx="168">
                  <c:v>0.74502900000000005</c:v>
                </c:pt>
                <c:pt idx="169">
                  <c:v>0.74699899999999997</c:v>
                </c:pt>
                <c:pt idx="170">
                  <c:v>0.74778999999999995</c:v>
                </c:pt>
                <c:pt idx="171">
                  <c:v>0.74921700000000002</c:v>
                </c:pt>
                <c:pt idx="172">
                  <c:v>0.75078500000000004</c:v>
                </c:pt>
                <c:pt idx="173">
                  <c:v>0.75197400000000003</c:v>
                </c:pt>
                <c:pt idx="174">
                  <c:v>0.75378199999999995</c:v>
                </c:pt>
                <c:pt idx="175">
                  <c:v>0.75465700000000002</c:v>
                </c:pt>
                <c:pt idx="176">
                  <c:v>0.75618600000000002</c:v>
                </c:pt>
                <c:pt idx="177">
                  <c:v>0.7571</c:v>
                </c:pt>
                <c:pt idx="178">
                  <c:v>0.75911099999999998</c:v>
                </c:pt>
                <c:pt idx="179">
                  <c:v>0.76020200000000004</c:v>
                </c:pt>
                <c:pt idx="180">
                  <c:v>0.76170199999999999</c:v>
                </c:pt>
                <c:pt idx="181">
                  <c:v>0.76287899999999997</c:v>
                </c:pt>
                <c:pt idx="182">
                  <c:v>0.76383900000000005</c:v>
                </c:pt>
                <c:pt idx="183">
                  <c:v>0.76531499999999997</c:v>
                </c:pt>
                <c:pt idx="184">
                  <c:v>0.76623300000000005</c:v>
                </c:pt>
                <c:pt idx="185">
                  <c:v>0.76741899999999996</c:v>
                </c:pt>
                <c:pt idx="186">
                  <c:v>0.76892400000000005</c:v>
                </c:pt>
                <c:pt idx="187">
                  <c:v>0.770146</c:v>
                </c:pt>
                <c:pt idx="188">
                  <c:v>0.77110999999999996</c:v>
                </c:pt>
                <c:pt idx="189">
                  <c:v>0.77246599999999999</c:v>
                </c:pt>
                <c:pt idx="190">
                  <c:v>0.77375899999999997</c:v>
                </c:pt>
                <c:pt idx="191">
                  <c:v>0.77441199999999999</c:v>
                </c:pt>
                <c:pt idx="192">
                  <c:v>0.77575400000000005</c:v>
                </c:pt>
                <c:pt idx="193">
                  <c:v>0.777092</c:v>
                </c:pt>
                <c:pt idx="194">
                  <c:v>0.77762699999999996</c:v>
                </c:pt>
                <c:pt idx="195">
                  <c:v>0.779532</c:v>
                </c:pt>
                <c:pt idx="196">
                  <c:v>0.78041400000000005</c:v>
                </c:pt>
                <c:pt idx="197">
                  <c:v>0.78148099999999998</c:v>
                </c:pt>
                <c:pt idx="198">
                  <c:v>0.782667</c:v>
                </c:pt>
                <c:pt idx="199">
                  <c:v>0.78309399999999996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1.4543918015036569E-19</c:v>
                </c:pt>
                <c:pt idx="1">
                  <c:v>2.1243969299850161E-15</c:v>
                </c:pt>
                <c:pt idx="2">
                  <c:v>5.4670810330500146E-13</c:v>
                </c:pt>
                <c:pt idx="3">
                  <c:v>2.6716455336876931E-11</c:v>
                </c:pt>
                <c:pt idx="4">
                  <c:v>5.2194528472314547E-10</c:v>
                </c:pt>
                <c:pt idx="5">
                  <c:v>5.6776543546364593E-9</c:v>
                </c:pt>
                <c:pt idx="6">
                  <c:v>4.1032414236123093E-8</c:v>
                </c:pt>
                <c:pt idx="7">
                  <c:v>2.1895372474983819E-7</c:v>
                </c:pt>
                <c:pt idx="8">
                  <c:v>9.2374120861229378E-7</c:v>
                </c:pt>
                <c:pt idx="9">
                  <c:v>3.2298124386103719E-6</c:v>
                </c:pt>
                <c:pt idx="10">
                  <c:v>9.6831417356204973E-6</c:v>
                </c:pt>
                <c:pt idx="11">
                  <c:v>2.5537115239426989E-5</c:v>
                </c:pt>
                <c:pt idx="12">
                  <c:v>6.0429275922741578E-5</c:v>
                </c:pt>
                <c:pt idx="13">
                  <c:v>1.3033869872104589E-4</c:v>
                </c:pt>
                <c:pt idx="14">
                  <c:v>2.5952372216693048E-4</c:v>
                </c:pt>
                <c:pt idx="15">
                  <c:v>4.8205704784068371E-4</c:v>
                </c:pt>
                <c:pt idx="16">
                  <c:v>8.4258043296230674E-4</c:v>
                </c:pt>
                <c:pt idx="17">
                  <c:v>1.3959960097047869E-3</c:v>
                </c:pt>
                <c:pt idx="18">
                  <c:v>2.2059722480461809E-3</c:v>
                </c:pt>
                <c:pt idx="19">
                  <c:v>3.3423318620479951E-3</c:v>
                </c:pt>
                <c:pt idx="20">
                  <c:v>4.877565749747315E-3</c:v>
                </c:pt>
                <c:pt idx="21">
                  <c:v>6.8828471107489596E-3</c:v>
                </c:pt>
                <c:pt idx="22">
                  <c:v>9.423981900747452E-3</c:v>
                </c:pt>
                <c:pt idx="23">
                  <c:v>1.25577203207786E-2</c:v>
                </c:pt>
                <c:pt idx="24">
                  <c:v>1.6328778806749749E-2</c:v>
                </c:pt>
                <c:pt idx="25">
                  <c:v>2.0767803845229572E-2</c:v>
                </c:pt>
                <c:pt idx="26">
                  <c:v>2.5890373860162789E-2</c:v>
                </c:pt>
                <c:pt idx="27">
                  <c:v>3.1697008103781919E-2</c:v>
                </c:pt>
                <c:pt idx="28">
                  <c:v>3.8174050461461308E-2</c:v>
                </c:pt>
                <c:pt idx="29">
                  <c:v>4.5295231192442192E-2</c:v>
                </c:pt>
                <c:pt idx="30">
                  <c:v>5.3023682150492808E-2</c:v>
                </c:pt>
                <c:pt idx="31">
                  <c:v>6.1314185658347717E-2</c:v>
                </c:pt>
                <c:pt idx="32">
                  <c:v>7.0115464931130314E-2</c:v>
                </c:pt>
                <c:pt idx="33">
                  <c:v>7.9372364793364278E-2</c:v>
                </c:pt>
                <c:pt idx="34">
                  <c:v>8.9027816552490646E-2</c:v>
                </c:pt>
                <c:pt idx="35">
                  <c:v>9.9024523648786861E-2</c:v>
                </c:pt>
                <c:pt idx="36">
                  <c:v>0.1093063409919412</c:v>
                </c:pt>
                <c:pt idx="37">
                  <c:v>0.1198193488644055</c:v>
                </c:pt>
                <c:pt idx="38">
                  <c:v>0.13051264175909641</c:v>
                </c:pt>
                <c:pt idx="39">
                  <c:v>0.14133886443482871</c:v>
                </c:pt>
                <c:pt idx="40">
                  <c:v>0.15225453326156771</c:v>
                </c:pt>
                <c:pt idx="41">
                  <c:v>0.1632201821696169</c:v>
                </c:pt>
                <c:pt idx="42">
                  <c:v>0.17420037067764729</c:v>
                </c:pt>
                <c:pt idx="43">
                  <c:v>0.18516358777596689</c:v>
                </c:pt>
                <c:pt idx="44">
                  <c:v>0.19608208082110951</c:v>
                </c:pt>
                <c:pt idx="45">
                  <c:v>0.20693163372191639</c:v>
                </c:pt>
                <c:pt idx="46">
                  <c:v>0.21769131400153349</c:v>
                </c:pt>
                <c:pt idx="47">
                  <c:v>0.22834320405970079</c:v>
                </c:pt>
                <c:pt idx="48">
                  <c:v>0.2388721282595733</c:v>
                </c:pt>
                <c:pt idx="49">
                  <c:v>0.24926538435784321</c:v>
                </c:pt>
                <c:pt idx="50">
                  <c:v>0.25951248526458248</c:v>
                </c:pt>
                <c:pt idx="51">
                  <c:v>0.26960491510657131</c:v>
                </c:pt>
                <c:pt idx="52">
                  <c:v>0.27953590200671752</c:v>
                </c:pt>
                <c:pt idx="53">
                  <c:v>0.28930020881059881</c:v>
                </c:pt>
                <c:pt idx="54">
                  <c:v>0.29889394212039461</c:v>
                </c:pt>
                <c:pt idx="55">
                  <c:v>0.30831437937446871</c:v>
                </c:pt>
                <c:pt idx="56">
                  <c:v>0.31755981328390748</c:v>
                </c:pt>
                <c:pt idx="57">
                  <c:v>0.32662941266035223</c:v>
                </c:pt>
                <c:pt idx="58">
                  <c:v>0.3355230985055721</c:v>
                </c:pt>
                <c:pt idx="59">
                  <c:v>0.3442414341527672</c:v>
                </c:pt>
                <c:pt idx="60">
                  <c:v>0.35278552822924519</c:v>
                </c:pt>
                <c:pt idx="61">
                  <c:v>0.36115694923175268</c:v>
                </c:pt>
                <c:pt idx="62">
                  <c:v>0.36935765055555392</c:v>
                </c:pt>
                <c:pt idx="63">
                  <c:v>0.37738990488596252</c:v>
                </c:pt>
                <c:pt idx="64">
                  <c:v>0.38525624693877208</c:v>
                </c:pt>
                <c:pt idx="65">
                  <c:v>0.39295942361837632</c:v>
                </c:pt>
                <c:pt idx="66">
                  <c:v>0.40050235074538582</c:v>
                </c:pt>
                <c:pt idx="67">
                  <c:v>0.40788807558657147</c:v>
                </c:pt>
                <c:pt idx="68">
                  <c:v>0.41511974449722439</c:v>
                </c:pt>
                <c:pt idx="69">
                  <c:v>0.42220057505845371</c:v>
                </c:pt>
                <c:pt idx="70">
                  <c:v>0.42913383215897011</c:v>
                </c:pt>
                <c:pt idx="71">
                  <c:v>0.43592280753228252</c:v>
                </c:pt>
                <c:pt idx="72">
                  <c:v>0.44257080231600249</c:v>
                </c:pt>
                <c:pt idx="73">
                  <c:v>0.44908111225028408</c:v>
                </c:pt>
                <c:pt idx="74">
                  <c:v>0.45545701517759563</c:v>
                </c:pt>
                <c:pt idx="75">
                  <c:v>0.46170176054640022</c:v>
                </c:pt>
                <c:pt idx="76">
                  <c:v>0.46781856065726751</c:v>
                </c:pt>
                <c:pt idx="77">
                  <c:v>0.47381058342184562</c:v>
                </c:pt>
                <c:pt idx="78">
                  <c:v>0.47968094643338027</c:v>
                </c:pt>
                <c:pt idx="79">
                  <c:v>0.48543271217242367</c:v>
                </c:pt>
                <c:pt idx="80">
                  <c:v>0.49106888419338401</c:v>
                </c:pt>
                <c:pt idx="81">
                  <c:v>0.49659240415695582</c:v>
                </c:pt>
                <c:pt idx="82">
                  <c:v>0.50200614959050471</c:v>
                </c:pt>
                <c:pt idx="83">
                  <c:v>0.50731293227345575</c:v>
                </c:pt>
                <c:pt idx="84">
                  <c:v>0.51251549715787204</c:v>
                </c:pt>
                <c:pt idx="85">
                  <c:v>0.51761652174592554</c:v>
                </c:pt>
                <c:pt idx="86">
                  <c:v>0.52261861585606395</c:v>
                </c:pt>
                <c:pt idx="87">
                  <c:v>0.52752432171851094</c:v>
                </c:pt>
                <c:pt idx="88">
                  <c:v>0.53233611434847894</c:v>
                </c:pt>
                <c:pt idx="89">
                  <c:v>0.53705640215224537</c:v>
                </c:pt>
                <c:pt idx="90">
                  <c:v>0.54168752772715734</c:v>
                </c:pt>
                <c:pt idx="91">
                  <c:v>0.54623176882181657</c:v>
                </c:pt>
                <c:pt idx="92">
                  <c:v>0.55069133942720705</c:v>
                </c:pt>
                <c:pt idx="93">
                  <c:v>0.55506839097349325</c:v>
                </c:pt>
                <c:pt idx="94">
                  <c:v>0.55936501361065738</c:v>
                </c:pt>
                <c:pt idx="95">
                  <c:v>0.56358323755416251</c:v>
                </c:pt>
                <c:pt idx="96">
                  <c:v>0.56772503447945599</c:v>
                </c:pt>
                <c:pt idx="97">
                  <c:v>0.57179231895142335</c:v>
                </c:pt>
                <c:pt idx="98">
                  <c:v>0.5757869498768996</c:v>
                </c:pt>
                <c:pt idx="99">
                  <c:v>0.57971073197009015</c:v>
                </c:pt>
                <c:pt idx="100">
                  <c:v>0.58356541722227173</c:v>
                </c:pt>
                <c:pt idx="101">
                  <c:v>0.58735270636846448</c:v>
                </c:pt>
                <c:pt idx="102">
                  <c:v>0.59107425034491667</c:v>
                </c:pt>
                <c:pt idx="103">
                  <c:v>0.59473165173224185</c:v>
                </c:pt>
                <c:pt idx="104">
                  <c:v>0.59832646617991858</c:v>
                </c:pt>
                <c:pt idx="105">
                  <c:v>0.60186020380861116</c:v>
                </c:pt>
                <c:pt idx="106">
                  <c:v>0.60533433058742681</c:v>
                </c:pt>
                <c:pt idx="107">
                  <c:v>0.60875026968378554</c:v>
                </c:pt>
                <c:pt idx="108">
                  <c:v>0.61210940278406856</c:v>
                </c:pt>
                <c:pt idx="109">
                  <c:v>0.61541307138363177</c:v>
                </c:pt>
                <c:pt idx="110">
                  <c:v>0.61866257804512936</c:v>
                </c:pt>
                <c:pt idx="111">
                  <c:v>0.62185918762440673</c:v>
                </c:pt>
                <c:pt idx="112">
                  <c:v>0.62500412846348996</c:v>
                </c:pt>
                <c:pt idx="113">
                  <c:v>0.62809859355041597</c:v>
                </c:pt>
                <c:pt idx="114">
                  <c:v>0.63114374164585441</c:v>
                </c:pt>
                <c:pt idx="115">
                  <c:v>0.63414069837662523</c:v>
                </c:pt>
                <c:pt idx="116">
                  <c:v>0.63709055729635578</c:v>
                </c:pt>
                <c:pt idx="117">
                  <c:v>0.63999438091364136</c:v>
                </c:pt>
                <c:pt idx="118">
                  <c:v>0.64285320168816074</c:v>
                </c:pt>
                <c:pt idx="119">
                  <c:v>0.64566802299528436</c:v>
                </c:pt>
                <c:pt idx="120">
                  <c:v>0.64843982005977108</c:v>
                </c:pt>
                <c:pt idx="121">
                  <c:v>0.65116954085920409</c:v>
                </c:pt>
                <c:pt idx="122">
                  <c:v>0.65385810699785696</c:v>
                </c:pt>
                <c:pt idx="123">
                  <c:v>0.65650641455170622</c:v>
                </c:pt>
                <c:pt idx="124">
                  <c:v>0.65911533488533947</c:v>
                </c:pt>
                <c:pt idx="125">
                  <c:v>0.66168571544151289</c:v>
                </c:pt>
                <c:pt idx="126">
                  <c:v>0.66421838050412763</c:v>
                </c:pt>
                <c:pt idx="127">
                  <c:v>0.6667141319353993</c:v>
                </c:pt>
                <c:pt idx="128">
                  <c:v>0.66917374988799061</c:v>
                </c:pt>
                <c:pt idx="129">
                  <c:v>0.67159799349287874</c:v>
                </c:pt>
                <c:pt idx="130">
                  <c:v>0.67398760152371684</c:v>
                </c:pt>
                <c:pt idx="131">
                  <c:v>0.67634329303844598</c:v>
                </c:pt>
                <c:pt idx="132">
                  <c:v>0.67866576799889555</c:v>
                </c:pt>
                <c:pt idx="133">
                  <c:v>0.68095570786910287</c:v>
                </c:pt>
                <c:pt idx="134">
                  <c:v>0.68321377619306489</c:v>
                </c:pt>
                <c:pt idx="135">
                  <c:v>0.68544061915261845</c:v>
                </c:pt>
                <c:pt idx="136">
                  <c:v>0.68763686610613262</c:v>
                </c:pt>
                <c:pt idx="137">
                  <c:v>0.68980313010867489</c:v>
                </c:pt>
                <c:pt idx="138">
                  <c:v>0.69194000841429726</c:v>
                </c:pt>
                <c:pt idx="139">
                  <c:v>0.69404808296107079</c:v>
                </c:pt>
                <c:pt idx="140">
                  <c:v>0.69612792083947805</c:v>
                </c:pt>
                <c:pt idx="141">
                  <c:v>0.69818007474475374</c:v>
                </c:pt>
                <c:pt idx="142">
                  <c:v>0.7002050834137451</c:v>
                </c:pt>
                <c:pt idx="143">
                  <c:v>0.70220347204685052</c:v>
                </c:pt>
                <c:pt idx="144">
                  <c:v>0.70417575271556732</c:v>
                </c:pt>
                <c:pt idx="145">
                  <c:v>0.7061224247561706</c:v>
                </c:pt>
                <c:pt idx="146">
                  <c:v>0.70804397515002315</c:v>
                </c:pt>
                <c:pt idx="147">
                  <c:v>0.70994087889100055</c:v>
                </c:pt>
                <c:pt idx="148">
                  <c:v>0.71181359934049693</c:v>
                </c:pt>
                <c:pt idx="149">
                  <c:v>0.71366258857046372</c:v>
                </c:pt>
                <c:pt idx="150">
                  <c:v>0.71548828769491524</c:v>
                </c:pt>
                <c:pt idx="151">
                  <c:v>0.71729112719031818</c:v>
                </c:pt>
                <c:pt idx="152">
                  <c:v>0.71907152720527201</c:v>
                </c:pt>
                <c:pt idx="153">
                  <c:v>0.72082989785986518</c:v>
                </c:pt>
                <c:pt idx="154">
                  <c:v>0.7225666395350866</c:v>
                </c:pt>
                <c:pt idx="155">
                  <c:v>0.72428214315264794</c:v>
                </c:pt>
                <c:pt idx="156">
                  <c:v>0.72597679044556807</c:v>
                </c:pt>
                <c:pt idx="157">
                  <c:v>0.72765095421985315</c:v>
                </c:pt>
                <c:pt idx="158">
                  <c:v>0.72930499860759257</c:v>
                </c:pt>
                <c:pt idx="159">
                  <c:v>0.73093927931178315</c:v>
                </c:pt>
                <c:pt idx="160">
                  <c:v>0.73255414384317885</c:v>
                </c:pt>
                <c:pt idx="161">
                  <c:v>0.73414993174945165</c:v>
                </c:pt>
                <c:pt idx="162">
                  <c:v>0.73572697483694194</c:v>
                </c:pt>
                <c:pt idx="163">
                  <c:v>0.73728559738526234</c:v>
                </c:pt>
                <c:pt idx="164">
                  <c:v>0.73882611635501194</c:v>
                </c:pt>
                <c:pt idx="165">
                  <c:v>0.7403488415888454</c:v>
                </c:pt>
                <c:pt idx="166">
                  <c:v>0.74185407600613451</c:v>
                </c:pt>
                <c:pt idx="167">
                  <c:v>0.74334211579145004</c:v>
                </c:pt>
                <c:pt idx="168">
                  <c:v>0.74481325057708125</c:v>
                </c:pt>
                <c:pt idx="169">
                  <c:v>0.7462677636198064</c:v>
                </c:pt>
                <c:pt idx="170">
                  <c:v>0.74770593197211399</c:v>
                </c:pt>
                <c:pt idx="171">
                  <c:v>0.74912802664807099</c:v>
                </c:pt>
                <c:pt idx="172">
                  <c:v>0.75053431278402694</c:v>
                </c:pt>
                <c:pt idx="173">
                  <c:v>0.75192504979433206</c:v>
                </c:pt>
                <c:pt idx="174">
                  <c:v>0.75330049152224543</c:v>
                </c:pt>
                <c:pt idx="175">
                  <c:v>0.75466088638619622</c:v>
                </c:pt>
                <c:pt idx="176">
                  <c:v>0.75600647752156569</c:v>
                </c:pt>
                <c:pt idx="177">
                  <c:v>0.7573375029181374</c:v>
                </c:pt>
                <c:pt idx="178">
                  <c:v>0.75865419555336921</c:v>
                </c:pt>
                <c:pt idx="179">
                  <c:v>0.75995678352162932</c:v>
                </c:pt>
                <c:pt idx="180">
                  <c:v>0.76124549015953247</c:v>
                </c:pt>
                <c:pt idx="181">
                  <c:v>0.76252053416751298</c:v>
                </c:pt>
                <c:pt idx="182">
                  <c:v>0.76378212972775872</c:v>
                </c:pt>
                <c:pt idx="183">
                  <c:v>0.76503048661863038</c:v>
                </c:pt>
                <c:pt idx="184">
                  <c:v>0.7662658103256863</c:v>
                </c:pt>
                <c:pt idx="185">
                  <c:v>0.76748830214942432</c:v>
                </c:pt>
                <c:pt idx="186">
                  <c:v>0.7686981593098523</c:v>
                </c:pt>
                <c:pt idx="187">
                  <c:v>0.76989557504799266</c:v>
                </c:pt>
                <c:pt idx="188">
                  <c:v>0.77108073872442351</c:v>
                </c:pt>
                <c:pt idx="189">
                  <c:v>0.77225383591495278</c:v>
                </c:pt>
                <c:pt idx="190">
                  <c:v>0.77341504850352316</c:v>
                </c:pt>
                <c:pt idx="191">
                  <c:v>0.77456455477243524</c:v>
                </c:pt>
                <c:pt idx="192">
                  <c:v>0.77570252948998131</c:v>
                </c:pt>
                <c:pt idx="193">
                  <c:v>0.77682914399556846</c:v>
                </c:pt>
                <c:pt idx="194">
                  <c:v>0.77794456628242037</c:v>
                </c:pt>
                <c:pt idx="195">
                  <c:v>0.77904896107792809</c:v>
                </c:pt>
                <c:pt idx="196">
                  <c:v>0.78014248992173296</c:v>
                </c:pt>
                <c:pt idx="197">
                  <c:v>0.78122531124160965</c:v>
                </c:pt>
                <c:pt idx="198">
                  <c:v>0.78229758042722308</c:v>
                </c:pt>
                <c:pt idx="199">
                  <c:v>0.78335944990182582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6.0470000000000003E-3</c:v>
                </c:pt>
                <c:pt idx="1">
                  <c:v>1.4907E-2</c:v>
                </c:pt>
                <c:pt idx="2">
                  <c:v>2.6863000000000001E-2</c:v>
                </c:pt>
                <c:pt idx="3">
                  <c:v>4.2005000000000001E-2</c:v>
                </c:pt>
                <c:pt idx="4">
                  <c:v>5.9721000000000003E-2</c:v>
                </c:pt>
                <c:pt idx="5">
                  <c:v>8.1966999999999998E-2</c:v>
                </c:pt>
                <c:pt idx="6">
                  <c:v>0.107949</c:v>
                </c:pt>
                <c:pt idx="7">
                  <c:v>0.13684299999999999</c:v>
                </c:pt>
                <c:pt idx="8">
                  <c:v>0.168513</c:v>
                </c:pt>
                <c:pt idx="9">
                  <c:v>0.20042599999999999</c:v>
                </c:pt>
                <c:pt idx="10">
                  <c:v>0.236235</c:v>
                </c:pt>
                <c:pt idx="11">
                  <c:v>0.27112900000000001</c:v>
                </c:pt>
                <c:pt idx="12">
                  <c:v>0.305537</c:v>
                </c:pt>
                <c:pt idx="13">
                  <c:v>0.33992299999999998</c:v>
                </c:pt>
                <c:pt idx="14">
                  <c:v>0.37184200000000001</c:v>
                </c:pt>
                <c:pt idx="15">
                  <c:v>0.40555799999999997</c:v>
                </c:pt>
                <c:pt idx="16">
                  <c:v>0.43466199999999999</c:v>
                </c:pt>
                <c:pt idx="17">
                  <c:v>0.46157900000000002</c:v>
                </c:pt>
                <c:pt idx="18">
                  <c:v>0.48526399999999997</c:v>
                </c:pt>
                <c:pt idx="19">
                  <c:v>0.50936599999999999</c:v>
                </c:pt>
                <c:pt idx="20">
                  <c:v>0.53167900000000001</c:v>
                </c:pt>
                <c:pt idx="21">
                  <c:v>0.54921699999999996</c:v>
                </c:pt>
                <c:pt idx="22">
                  <c:v>0.564836</c:v>
                </c:pt>
                <c:pt idx="23">
                  <c:v>0.58184599999999997</c:v>
                </c:pt>
                <c:pt idx="24">
                  <c:v>0.59455999999999998</c:v>
                </c:pt>
                <c:pt idx="25">
                  <c:v>0.60489099999999996</c:v>
                </c:pt>
                <c:pt idx="26">
                  <c:v>0.61492899999999995</c:v>
                </c:pt>
                <c:pt idx="27">
                  <c:v>0.62293600000000005</c:v>
                </c:pt>
                <c:pt idx="28">
                  <c:v>0.62866299999999997</c:v>
                </c:pt>
                <c:pt idx="29">
                  <c:v>0.63239400000000001</c:v>
                </c:pt>
                <c:pt idx="30">
                  <c:v>0.63656000000000001</c:v>
                </c:pt>
                <c:pt idx="31">
                  <c:v>0.63829499999999995</c:v>
                </c:pt>
                <c:pt idx="32">
                  <c:v>0.63923099999999999</c:v>
                </c:pt>
                <c:pt idx="33">
                  <c:v>0.63910299999999998</c:v>
                </c:pt>
                <c:pt idx="34">
                  <c:v>0.63712400000000002</c:v>
                </c:pt>
                <c:pt idx="35">
                  <c:v>0.63525900000000002</c:v>
                </c:pt>
                <c:pt idx="36">
                  <c:v>0.63247299999999995</c:v>
                </c:pt>
                <c:pt idx="37">
                  <c:v>0.62897499999999995</c:v>
                </c:pt>
                <c:pt idx="38">
                  <c:v>0.62490199999999996</c:v>
                </c:pt>
                <c:pt idx="39">
                  <c:v>0.62116400000000005</c:v>
                </c:pt>
                <c:pt idx="40">
                  <c:v>0.61638999999999999</c:v>
                </c:pt>
                <c:pt idx="41">
                  <c:v>0.61114199999999996</c:v>
                </c:pt>
                <c:pt idx="42">
                  <c:v>0.60470599999999997</c:v>
                </c:pt>
                <c:pt idx="43">
                  <c:v>0.59992100000000004</c:v>
                </c:pt>
                <c:pt idx="44">
                  <c:v>0.593615</c:v>
                </c:pt>
                <c:pt idx="45">
                  <c:v>0.58817699999999995</c:v>
                </c:pt>
                <c:pt idx="46">
                  <c:v>0.58142300000000002</c:v>
                </c:pt>
                <c:pt idx="47">
                  <c:v>0.57514299999999996</c:v>
                </c:pt>
                <c:pt idx="48">
                  <c:v>0.56718100000000005</c:v>
                </c:pt>
                <c:pt idx="49">
                  <c:v>0.56099200000000005</c:v>
                </c:pt>
                <c:pt idx="50">
                  <c:v>0.55552400000000002</c:v>
                </c:pt>
                <c:pt idx="51">
                  <c:v>0.54738399999999998</c:v>
                </c:pt>
                <c:pt idx="52">
                  <c:v>0.54261499999999996</c:v>
                </c:pt>
                <c:pt idx="53">
                  <c:v>0.53502099999999997</c:v>
                </c:pt>
                <c:pt idx="54">
                  <c:v>0.53020999999999996</c:v>
                </c:pt>
                <c:pt idx="55">
                  <c:v>0.52252600000000005</c:v>
                </c:pt>
                <c:pt idx="56">
                  <c:v>0.51739299999999999</c:v>
                </c:pt>
                <c:pt idx="57">
                  <c:v>0.51149199999999995</c:v>
                </c:pt>
                <c:pt idx="58">
                  <c:v>0.50494799999999995</c:v>
                </c:pt>
                <c:pt idx="59">
                  <c:v>0.49794500000000003</c:v>
                </c:pt>
                <c:pt idx="60">
                  <c:v>0.49236200000000002</c:v>
                </c:pt>
                <c:pt idx="61">
                  <c:v>0.48656500000000003</c:v>
                </c:pt>
                <c:pt idx="62">
                  <c:v>0.48109499999999999</c:v>
                </c:pt>
                <c:pt idx="63">
                  <c:v>0.47441499999999998</c:v>
                </c:pt>
                <c:pt idx="64">
                  <c:v>0.46970600000000001</c:v>
                </c:pt>
                <c:pt idx="65">
                  <c:v>0.46453499999999998</c:v>
                </c:pt>
                <c:pt idx="66">
                  <c:v>0.458847</c:v>
                </c:pt>
                <c:pt idx="67">
                  <c:v>0.45389400000000002</c:v>
                </c:pt>
                <c:pt idx="68">
                  <c:v>0.44766099999999998</c:v>
                </c:pt>
                <c:pt idx="69">
                  <c:v>0.44356899999999999</c:v>
                </c:pt>
                <c:pt idx="70">
                  <c:v>0.43763099999999999</c:v>
                </c:pt>
                <c:pt idx="71">
                  <c:v>0.432699</c:v>
                </c:pt>
                <c:pt idx="72">
                  <c:v>0.42850899999999997</c:v>
                </c:pt>
                <c:pt idx="73">
                  <c:v>0.42314800000000002</c:v>
                </c:pt>
                <c:pt idx="74">
                  <c:v>0.41845199999999999</c:v>
                </c:pt>
                <c:pt idx="75">
                  <c:v>0.41331699999999999</c:v>
                </c:pt>
                <c:pt idx="76">
                  <c:v>0.408918</c:v>
                </c:pt>
                <c:pt idx="77">
                  <c:v>0.40581</c:v>
                </c:pt>
                <c:pt idx="78">
                  <c:v>0.40040700000000001</c:v>
                </c:pt>
                <c:pt idx="79">
                  <c:v>0.396729</c:v>
                </c:pt>
                <c:pt idx="80">
                  <c:v>0.39236799999999999</c:v>
                </c:pt>
                <c:pt idx="81">
                  <c:v>0.38869700000000001</c:v>
                </c:pt>
                <c:pt idx="82">
                  <c:v>0.38439299999999998</c:v>
                </c:pt>
                <c:pt idx="83">
                  <c:v>0.38009399999999999</c:v>
                </c:pt>
                <c:pt idx="84">
                  <c:v>0.37698700000000002</c:v>
                </c:pt>
                <c:pt idx="85">
                  <c:v>0.37287900000000002</c:v>
                </c:pt>
                <c:pt idx="86">
                  <c:v>0.36897099999999999</c:v>
                </c:pt>
                <c:pt idx="87">
                  <c:v>0.36411399999999999</c:v>
                </c:pt>
                <c:pt idx="88">
                  <c:v>0.36163699999999999</c:v>
                </c:pt>
                <c:pt idx="89">
                  <c:v>0.35861300000000002</c:v>
                </c:pt>
                <c:pt idx="90">
                  <c:v>0.354908</c:v>
                </c:pt>
                <c:pt idx="91">
                  <c:v>0.35029700000000003</c:v>
                </c:pt>
                <c:pt idx="92">
                  <c:v>0.34777799999999998</c:v>
                </c:pt>
                <c:pt idx="93">
                  <c:v>0.34412199999999998</c:v>
                </c:pt>
                <c:pt idx="94">
                  <c:v>0.34108300000000003</c:v>
                </c:pt>
                <c:pt idx="95">
                  <c:v>0.33841199999999999</c:v>
                </c:pt>
                <c:pt idx="96">
                  <c:v>0.33616099999999999</c:v>
                </c:pt>
                <c:pt idx="97">
                  <c:v>0.332098</c:v>
                </c:pt>
                <c:pt idx="98">
                  <c:v>0.32933899999999999</c:v>
                </c:pt>
                <c:pt idx="99">
                  <c:v>0.32602500000000001</c:v>
                </c:pt>
                <c:pt idx="100">
                  <c:v>0.32281799999999999</c:v>
                </c:pt>
                <c:pt idx="101">
                  <c:v>0.31975300000000001</c:v>
                </c:pt>
                <c:pt idx="102">
                  <c:v>0.317886</c:v>
                </c:pt>
                <c:pt idx="103">
                  <c:v>0.31440800000000002</c:v>
                </c:pt>
                <c:pt idx="104">
                  <c:v>0.31187900000000002</c:v>
                </c:pt>
                <c:pt idx="105">
                  <c:v>0.30864399999999997</c:v>
                </c:pt>
                <c:pt idx="106">
                  <c:v>0.30562</c:v>
                </c:pt>
                <c:pt idx="107">
                  <c:v>0.30329200000000001</c:v>
                </c:pt>
                <c:pt idx="108">
                  <c:v>0.30111199999999999</c:v>
                </c:pt>
                <c:pt idx="109">
                  <c:v>0.299263</c:v>
                </c:pt>
                <c:pt idx="110">
                  <c:v>0.29661599999999999</c:v>
                </c:pt>
                <c:pt idx="111">
                  <c:v>0.29372599999999999</c:v>
                </c:pt>
                <c:pt idx="112">
                  <c:v>0.29162199999999999</c:v>
                </c:pt>
                <c:pt idx="113">
                  <c:v>0.28904400000000002</c:v>
                </c:pt>
                <c:pt idx="114">
                  <c:v>0.286852</c:v>
                </c:pt>
                <c:pt idx="115">
                  <c:v>0.28429700000000002</c:v>
                </c:pt>
                <c:pt idx="116">
                  <c:v>0.28212700000000002</c:v>
                </c:pt>
                <c:pt idx="117">
                  <c:v>0.27990799999999999</c:v>
                </c:pt>
                <c:pt idx="118">
                  <c:v>0.27827499999999999</c:v>
                </c:pt>
                <c:pt idx="119">
                  <c:v>0.27627800000000002</c:v>
                </c:pt>
                <c:pt idx="120">
                  <c:v>0.27422600000000003</c:v>
                </c:pt>
                <c:pt idx="121">
                  <c:v>0.272148</c:v>
                </c:pt>
                <c:pt idx="122">
                  <c:v>0.27024999999999999</c:v>
                </c:pt>
                <c:pt idx="123">
                  <c:v>0.26741900000000002</c:v>
                </c:pt>
                <c:pt idx="124">
                  <c:v>0.26543899999999998</c:v>
                </c:pt>
                <c:pt idx="125">
                  <c:v>0.26391300000000001</c:v>
                </c:pt>
                <c:pt idx="126">
                  <c:v>0.262133</c:v>
                </c:pt>
                <c:pt idx="127">
                  <c:v>0.25946599999999997</c:v>
                </c:pt>
                <c:pt idx="128">
                  <c:v>0.258519</c:v>
                </c:pt>
                <c:pt idx="129">
                  <c:v>0.256048</c:v>
                </c:pt>
                <c:pt idx="130">
                  <c:v>0.25382300000000002</c:v>
                </c:pt>
                <c:pt idx="131">
                  <c:v>0.25188199999999999</c:v>
                </c:pt>
                <c:pt idx="132">
                  <c:v>0.25068600000000002</c:v>
                </c:pt>
                <c:pt idx="133">
                  <c:v>0.248419</c:v>
                </c:pt>
                <c:pt idx="134">
                  <c:v>0.24695400000000001</c:v>
                </c:pt>
                <c:pt idx="135">
                  <c:v>0.245697</c:v>
                </c:pt>
                <c:pt idx="136">
                  <c:v>0.24363199999999999</c:v>
                </c:pt>
                <c:pt idx="137">
                  <c:v>0.24224000000000001</c:v>
                </c:pt>
                <c:pt idx="138">
                  <c:v>0.24021300000000001</c:v>
                </c:pt>
                <c:pt idx="139">
                  <c:v>0.23896100000000001</c:v>
                </c:pt>
                <c:pt idx="140">
                  <c:v>0.23693700000000001</c:v>
                </c:pt>
                <c:pt idx="141">
                  <c:v>0.23608199999999999</c:v>
                </c:pt>
                <c:pt idx="142">
                  <c:v>0.234296</c:v>
                </c:pt>
                <c:pt idx="143">
                  <c:v>0.232071</c:v>
                </c:pt>
                <c:pt idx="144">
                  <c:v>0.23099800000000001</c:v>
                </c:pt>
                <c:pt idx="145">
                  <c:v>0.22892899999999999</c:v>
                </c:pt>
                <c:pt idx="146">
                  <c:v>0.228578</c:v>
                </c:pt>
                <c:pt idx="147">
                  <c:v>0.22639400000000001</c:v>
                </c:pt>
                <c:pt idx="148">
                  <c:v>0.22551299999999999</c:v>
                </c:pt>
                <c:pt idx="149">
                  <c:v>0.22345599999999999</c:v>
                </c:pt>
                <c:pt idx="150">
                  <c:v>0.222082</c:v>
                </c:pt>
                <c:pt idx="151">
                  <c:v>0.221445</c:v>
                </c:pt>
                <c:pt idx="152">
                  <c:v>0.22001100000000001</c:v>
                </c:pt>
                <c:pt idx="153">
                  <c:v>0.217806</c:v>
                </c:pt>
                <c:pt idx="154">
                  <c:v>0.21728</c:v>
                </c:pt>
                <c:pt idx="155">
                  <c:v>0.21582399999999999</c:v>
                </c:pt>
                <c:pt idx="156">
                  <c:v>0.214284</c:v>
                </c:pt>
                <c:pt idx="157">
                  <c:v>0.21310599999999999</c:v>
                </c:pt>
                <c:pt idx="158">
                  <c:v>0.21177299999999999</c:v>
                </c:pt>
                <c:pt idx="159">
                  <c:v>0.21057300000000001</c:v>
                </c:pt>
                <c:pt idx="160">
                  <c:v>0.20919299999999999</c:v>
                </c:pt>
                <c:pt idx="161">
                  <c:v>0.20796500000000001</c:v>
                </c:pt>
                <c:pt idx="162">
                  <c:v>0.20750399999999999</c:v>
                </c:pt>
                <c:pt idx="163">
                  <c:v>0.20604</c:v>
                </c:pt>
                <c:pt idx="164">
                  <c:v>0.20467099999999999</c:v>
                </c:pt>
                <c:pt idx="165">
                  <c:v>0.203179</c:v>
                </c:pt>
                <c:pt idx="166">
                  <c:v>0.20235400000000001</c:v>
                </c:pt>
                <c:pt idx="167">
                  <c:v>0.20077400000000001</c:v>
                </c:pt>
                <c:pt idx="168">
                  <c:v>0.19975999999999999</c:v>
                </c:pt>
                <c:pt idx="169">
                  <c:v>0.19846</c:v>
                </c:pt>
                <c:pt idx="170">
                  <c:v>0.197466</c:v>
                </c:pt>
                <c:pt idx="171">
                  <c:v>0.196489</c:v>
                </c:pt>
                <c:pt idx="172">
                  <c:v>0.19516900000000001</c:v>
                </c:pt>
                <c:pt idx="173">
                  <c:v>0.194711</c:v>
                </c:pt>
                <c:pt idx="174">
                  <c:v>0.193083</c:v>
                </c:pt>
                <c:pt idx="175">
                  <c:v>0.19215699999999999</c:v>
                </c:pt>
                <c:pt idx="176">
                  <c:v>0.19120200000000001</c:v>
                </c:pt>
                <c:pt idx="177">
                  <c:v>0.19010099999999999</c:v>
                </c:pt>
                <c:pt idx="178">
                  <c:v>0.188781</c:v>
                </c:pt>
                <c:pt idx="179">
                  <c:v>0.18784899999999999</c:v>
                </c:pt>
                <c:pt idx="180">
                  <c:v>0.18662300000000001</c:v>
                </c:pt>
                <c:pt idx="181">
                  <c:v>0.18643699999999999</c:v>
                </c:pt>
                <c:pt idx="182">
                  <c:v>0.18538399999999999</c:v>
                </c:pt>
                <c:pt idx="183">
                  <c:v>0.18418300000000001</c:v>
                </c:pt>
                <c:pt idx="184">
                  <c:v>0.18324799999999999</c:v>
                </c:pt>
                <c:pt idx="185">
                  <c:v>0.18220900000000001</c:v>
                </c:pt>
                <c:pt idx="186">
                  <c:v>0.18140700000000001</c:v>
                </c:pt>
                <c:pt idx="187">
                  <c:v>0.18015700000000001</c:v>
                </c:pt>
                <c:pt idx="188">
                  <c:v>0.179284</c:v>
                </c:pt>
                <c:pt idx="189">
                  <c:v>0.17833099999999999</c:v>
                </c:pt>
                <c:pt idx="190">
                  <c:v>0.177563</c:v>
                </c:pt>
                <c:pt idx="191">
                  <c:v>0.17674699999999999</c:v>
                </c:pt>
                <c:pt idx="192">
                  <c:v>0.175815</c:v>
                </c:pt>
                <c:pt idx="193">
                  <c:v>0.174984</c:v>
                </c:pt>
                <c:pt idx="194">
                  <c:v>0.174322</c:v>
                </c:pt>
                <c:pt idx="195">
                  <c:v>0.17311299999999999</c:v>
                </c:pt>
                <c:pt idx="196">
                  <c:v>0.172453</c:v>
                </c:pt>
                <c:pt idx="197">
                  <c:v>0.171596</c:v>
                </c:pt>
                <c:pt idx="198">
                  <c:v>0.17061999999999999</c:v>
                </c:pt>
                <c:pt idx="199">
                  <c:v>0.17025100000000001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Sheet1!$G$2:$G$200</c:f>
              <c:numCache>
                <c:formatCode>General</c:formatCode>
                <c:ptCount val="199"/>
                <c:pt idx="0">
                  <c:v>6.0525638031151408E-3</c:v>
                </c:pt>
                <c:pt idx="1">
                  <c:v>1.456773472945294E-2</c:v>
                </c:pt>
                <c:pt idx="2">
                  <c:v>2.6002424697565311E-2</c:v>
                </c:pt>
                <c:pt idx="3">
                  <c:v>4.0749467827228658E-2</c:v>
                </c:pt>
                <c:pt idx="4">
                  <c:v>5.9078064080081087E-2</c:v>
                </c:pt>
                <c:pt idx="5">
                  <c:v>8.107787336018013E-2</c:v>
                </c:pt>
                <c:pt idx="6">
                  <c:v>0.1066204279331575</c:v>
                </c:pt>
                <c:pt idx="7">
                  <c:v>0.13534998430940701</c:v>
                </c:pt>
                <c:pt idx="8">
                  <c:v>0.16670939121862671</c:v>
                </c:pt>
                <c:pt idx="9">
                  <c:v>0.19999693907793181</c:v>
                </c:pt>
                <c:pt idx="10">
                  <c:v>0.23444143356472399</c:v>
                </c:pt>
                <c:pt idx="11">
                  <c:v>0.26927866266079059</c:v>
                </c:pt>
                <c:pt idx="12">
                  <c:v>0.30381432063787311</c:v>
                </c:pt>
                <c:pt idx="13">
                  <c:v>0.3374646563421303</c:v>
                </c:pt>
                <c:pt idx="14">
                  <c:v>0.36977340153288729</c:v>
                </c:pt>
                <c:pt idx="15">
                  <c:v>0.40040911774031113</c:v>
                </c:pt>
                <c:pt idx="16">
                  <c:v>0.42914977240779367</c:v>
                </c:pt>
                <c:pt idx="17">
                  <c:v>0.45586141403026681</c:v>
                </c:pt>
                <c:pt idx="18">
                  <c:v>0.48047630252878393</c:v>
                </c:pt>
                <c:pt idx="19">
                  <c:v>0.50297382189563544</c:v>
                </c:pt>
                <c:pt idx="20">
                  <c:v>0.52336566282940578</c:v>
                </c:pt>
                <c:pt idx="21">
                  <c:v>0.54168542847968215</c:v>
                </c:pt>
                <c:pt idx="22">
                  <c:v>0.55798202738368974</c:v>
                </c:pt>
                <c:pt idx="23">
                  <c:v>0.57231587728026068</c:v>
                </c:pt>
                <c:pt idx="24">
                  <c:v>0.58475691318797662</c:v>
                </c:pt>
                <c:pt idx="25">
                  <c:v>0.59538354322883202</c:v>
                </c:pt>
                <c:pt idx="26">
                  <c:v>0.60428192465179098</c:v>
                </c:pt>
                <c:pt idx="27">
                  <c:v>0.61154517033085132</c:v>
                </c:pt>
                <c:pt idx="28">
                  <c:v>0.61727230073477202</c:v>
                </c:pt>
                <c:pt idx="29">
                  <c:v>0.62156690844778129</c:v>
                </c:pt>
                <c:pt idx="30">
                  <c:v>0.6245355984034584</c:v>
                </c:pt>
                <c:pt idx="31">
                  <c:v>0.62628631394540357</c:v>
                </c:pt>
                <c:pt idx="32">
                  <c:v>0.62692666859224255</c:v>
                </c:pt>
                <c:pt idx="33">
                  <c:v>0.6265623890330394</c:v>
                </c:pt>
                <c:pt idx="34">
                  <c:v>0.62529594803597544</c:v>
                </c:pt>
                <c:pt idx="35">
                  <c:v>0.62322543549830001</c:v>
                </c:pt>
                <c:pt idx="36">
                  <c:v>0.62044368764018154</c:v>
                </c:pt>
                <c:pt idx="37">
                  <c:v>0.61703767149518363</c:v>
                </c:pt>
                <c:pt idx="38">
                  <c:v>0.61308810547473558</c:v>
                </c:pt>
                <c:pt idx="39">
                  <c:v>0.60866928663826159</c:v>
                </c:pt>
                <c:pt idx="40">
                  <c:v>0.6038490904051429</c:v>
                </c:pt>
                <c:pt idx="41">
                  <c:v>0.59868910753855198</c:v>
                </c:pt>
                <c:pt idx="42">
                  <c:v>0.5932448850651667</c:v>
                </c:pt>
                <c:pt idx="43">
                  <c:v>0.5875662412906224</c:v>
                </c:pt>
                <c:pt idx="44">
                  <c:v>0.58169762938439429</c:v>
                </c:pt>
                <c:pt idx="45">
                  <c:v>0.57567852853292623</c:v>
                </c:pt>
                <c:pt idx="46">
                  <c:v>0.56954384599700481</c:v>
                </c:pt>
                <c:pt idx="47">
                  <c:v>0.56332431732445332</c:v>
                </c:pt>
                <c:pt idx="48">
                  <c:v>0.55704689534948715</c:v>
                </c:pt>
                <c:pt idx="49">
                  <c:v>0.55073512142601688</c:v>
                </c:pt>
                <c:pt idx="50">
                  <c:v>0.54440947461676426</c:v>
                </c:pt>
                <c:pt idx="51">
                  <c:v>0.53808769634582498</c:v>
                </c:pt>
                <c:pt idx="52">
                  <c:v>0.5317850893853856</c:v>
                </c:pt>
                <c:pt idx="53">
                  <c:v>0.52551479105690913</c:v>
                </c:pt>
                <c:pt idx="54">
                  <c:v>0.5192880212491251</c:v>
                </c:pt>
                <c:pt idx="55">
                  <c:v>0.51311430634889288</c:v>
                </c:pt>
                <c:pt idx="56">
                  <c:v>0.50700168049742533</c:v>
                </c:pt>
                <c:pt idx="57">
                  <c:v>0.50095686576623599</c:v>
                </c:pt>
                <c:pt idx="58">
                  <c:v>0.49498543292918729</c:v>
                </c:pt>
                <c:pt idx="59">
                  <c:v>0.48909194451700938</c:v>
                </c:pt>
                <c:pt idx="60">
                  <c:v>0.4832800818002862</c:v>
                </c:pt>
                <c:pt idx="61">
                  <c:v>0.47755275727291191</c:v>
                </c:pt>
                <c:pt idx="62">
                  <c:v>0.47191221411299761</c:v>
                </c:pt>
                <c:pt idx="63">
                  <c:v>0.4663601139915049</c:v>
                </c:pt>
                <c:pt idx="64">
                  <c:v>0.46089761448730199</c:v>
                </c:pt>
                <c:pt idx="65">
                  <c:v>0.45552543725562872</c:v>
                </c:pt>
                <c:pt idx="66">
                  <c:v>0.45024392798844282</c:v>
                </c:pt>
                <c:pt idx="67">
                  <c:v>0.44505310910190782</c:v>
                </c:pt>
                <c:pt idx="68">
                  <c:v>0.4399527259896665</c:v>
                </c:pt>
                <c:pt idx="69">
                  <c:v>0.43494228759122849</c:v>
                </c:pt>
                <c:pt idx="70">
                  <c:v>0.43002110194299459</c:v>
                </c:pt>
                <c:pt idx="71">
                  <c:v>0.42518830730510621</c:v>
                </c:pt>
                <c:pt idx="72">
                  <c:v>0.4204428993901812</c:v>
                </c:pt>
                <c:pt idx="73">
                  <c:v>0.41578375515966448</c:v>
                </c:pt>
                <c:pt idx="74">
                  <c:v>0.41120965359955231</c:v>
                </c:pt>
                <c:pt idx="75">
                  <c:v>0.40671929383910249</c:v>
                </c:pt>
                <c:pt idx="76">
                  <c:v>0.4023113109333315</c:v>
                </c:pt>
                <c:pt idx="77">
                  <c:v>0.39798428959212462</c:v>
                </c:pt>
                <c:pt idx="78">
                  <c:v>0.39373677610513502</c:v>
                </c:pt>
                <c:pt idx="79">
                  <c:v>0.38956728868191942</c:v>
                </c:pt>
                <c:pt idx="80">
                  <c:v>0.38547432640049129</c:v>
                </c:pt>
                <c:pt idx="81">
                  <c:v>0.38145637693430468</c:v>
                </c:pt>
                <c:pt idx="82">
                  <c:v>0.37751192320726867</c:v>
                </c:pt>
                <c:pt idx="83">
                  <c:v>0.37363944910840202</c:v>
                </c:pt>
                <c:pt idx="84">
                  <c:v>0.36983744438190758</c:v>
                </c:pt>
                <c:pt idx="85">
                  <c:v>0.36610440879451472</c:v>
                </c:pt>
                <c:pt idx="86">
                  <c:v>0.36243885566966988</c:v>
                </c:pt>
                <c:pt idx="87">
                  <c:v>0.35883931486738241</c:v>
                </c:pt>
                <c:pt idx="88">
                  <c:v>0.35530433527903998</c:v>
                </c:pt>
                <c:pt idx="89">
                  <c:v>0.35183248689816687</c:v>
                </c:pt>
                <c:pt idx="90">
                  <c:v>0.34842236252076519</c:v>
                </c:pt>
                <c:pt idx="91">
                  <c:v>0.34507257912241462</c:v>
                </c:pt>
                <c:pt idx="92">
                  <c:v>0.34178177895364131</c:v>
                </c:pt>
                <c:pt idx="93">
                  <c:v>0.33854863039005489</c:v>
                </c:pt>
                <c:pt idx="94">
                  <c:v>0.33537182856937009</c:v>
                </c:pt>
                <c:pt idx="95">
                  <c:v>0.33225009584354959</c:v>
                </c:pt>
                <c:pt idx="96">
                  <c:v>0.32918218207090488</c:v>
                </c:pt>
                <c:pt idx="97">
                  <c:v>0.3261668647699863</c:v>
                </c:pt>
                <c:pt idx="98">
                  <c:v>0.32320294915445541</c:v>
                </c:pt>
                <c:pt idx="99">
                  <c:v>0.32028926806580738</c:v>
                </c:pt>
                <c:pt idx="100">
                  <c:v>0.31742468181875522</c:v>
                </c:pt>
                <c:pt idx="101">
                  <c:v>0.31460807797228502</c:v>
                </c:pt>
                <c:pt idx="102">
                  <c:v>0.31183837103779949</c:v>
                </c:pt>
                <c:pt idx="103">
                  <c:v>0.30911450213436109</c:v>
                </c:pt>
                <c:pt idx="104">
                  <c:v>0.30643543859980799</c:v>
                </c:pt>
                <c:pt idx="105">
                  <c:v>0.30380017356543049</c:v>
                </c:pt>
                <c:pt idx="106">
                  <c:v>0.30120772550092562</c:v>
                </c:pt>
                <c:pt idx="107">
                  <c:v>0.29865713773550517</c:v>
                </c:pt>
                <c:pt idx="108">
                  <c:v>0.2961474779602824</c:v>
                </c:pt>
                <c:pt idx="109">
                  <c:v>0.29367783771640021</c:v>
                </c:pt>
                <c:pt idx="110">
                  <c:v>0.2912473318727874</c:v>
                </c:pt>
                <c:pt idx="111">
                  <c:v>0.28885509809691418</c:v>
                </c:pt>
                <c:pt idx="112">
                  <c:v>0.28650029632145918</c:v>
                </c:pt>
                <c:pt idx="113">
                  <c:v>0.28418210820941892</c:v>
                </c:pt>
                <c:pt idx="114">
                  <c:v>0.28189973661981821</c:v>
                </c:pt>
                <c:pt idx="115">
                  <c:v>0.27965240507588868</c:v>
                </c:pt>
                <c:pt idx="116">
                  <c:v>0.27743935723730218</c:v>
                </c:pt>
                <c:pt idx="117">
                  <c:v>0.27525985637780398</c:v>
                </c:pt>
                <c:pt idx="118">
                  <c:v>0.2731131848693904</c:v>
                </c:pt>
                <c:pt idx="119">
                  <c:v>0.27099864367397741</c:v>
                </c:pt>
                <c:pt idx="120">
                  <c:v>0.26891555184335653</c:v>
                </c:pt>
                <c:pt idx="121">
                  <c:v>0.26686324602808431</c:v>
                </c:pt>
                <c:pt idx="122">
                  <c:v>0.26484107999582751</c:v>
                </c:pt>
                <c:pt idx="123">
                  <c:v>0.2628484241595847</c:v>
                </c:pt>
                <c:pt idx="124">
                  <c:v>0.26088466511609659</c:v>
                </c:pt>
                <c:pt idx="125">
                  <c:v>0.258949205194687</c:v>
                </c:pt>
                <c:pt idx="126">
                  <c:v>0.25704146201669797</c:v>
                </c:pt>
                <c:pt idx="127">
                  <c:v>0.25516086806561838</c:v>
                </c:pt>
                <c:pt idx="128">
                  <c:v>0.25330687026795712</c:v>
                </c:pt>
                <c:pt idx="129">
                  <c:v>0.25147892958485679</c:v>
                </c:pt>
                <c:pt idx="130">
                  <c:v>0.24967652061441459</c:v>
                </c:pt>
                <c:pt idx="131">
                  <c:v>0.247899131204629</c:v>
                </c:pt>
                <c:pt idx="132">
                  <c:v>0.24614626207687551</c:v>
                </c:pt>
                <c:pt idx="133">
                  <c:v>0.24441742645977821</c:v>
                </c:pt>
                <c:pt idx="134">
                  <c:v>0.2427121497333303</c:v>
                </c:pt>
                <c:pt idx="135">
                  <c:v>0.2410299690830971</c:v>
                </c:pt>
                <c:pt idx="136">
                  <c:v>0.23937043316431919</c:v>
                </c:pt>
                <c:pt idx="137">
                  <c:v>0.23773310177572379</c:v>
                </c:pt>
                <c:pt idx="138">
                  <c:v>0.236117545542844</c:v>
                </c:pt>
                <c:pt idx="139">
                  <c:v>0.23452334561063401</c:v>
                </c:pt>
                <c:pt idx="140">
                  <c:v>0.23295009334516811</c:v>
                </c:pt>
                <c:pt idx="141">
                  <c:v>0.23139739004420329</c:v>
                </c:pt>
                <c:pt idx="142">
                  <c:v>0.22986484665638779</c:v>
                </c:pt>
                <c:pt idx="143">
                  <c:v>0.22835208350888819</c:v>
                </c:pt>
                <c:pt idx="144">
                  <c:v>0.22685873004321899</c:v>
                </c:pt>
                <c:pt idx="145">
                  <c:v>0.2253844245590477</c:v>
                </c:pt>
                <c:pt idx="146">
                  <c:v>0.2239288139657587</c:v>
                </c:pt>
                <c:pt idx="147">
                  <c:v>0.2224915535415547</c:v>
                </c:pt>
                <c:pt idx="148">
                  <c:v>0.22107230669988279</c:v>
                </c:pt>
                <c:pt idx="149">
                  <c:v>0.21967074476297049</c:v>
                </c:pt>
                <c:pt idx="150">
                  <c:v>0.21828654674226239</c:v>
                </c:pt>
                <c:pt idx="151">
                  <c:v>0.2169193991255545</c:v>
                </c:pt>
                <c:pt idx="152">
                  <c:v>0.21556899567062049</c:v>
                </c:pt>
                <c:pt idx="153">
                  <c:v>0.21423503720513859</c:v>
                </c:pt>
                <c:pt idx="154">
                  <c:v>0.21291723143271779</c:v>
                </c:pt>
                <c:pt idx="155">
                  <c:v>0.21161529274484481</c:v>
                </c:pt>
                <c:pt idx="156">
                  <c:v>0.2103289420385602</c:v>
                </c:pt>
                <c:pt idx="157">
                  <c:v>0.2090579065396877</c:v>
                </c:pt>
                <c:pt idx="158">
                  <c:v>0.2078019196314442</c:v>
                </c:pt>
                <c:pt idx="159">
                  <c:v>0.20656072068825609</c:v>
                </c:pt>
                <c:pt idx="160">
                  <c:v>0.20533405491462101</c:v>
                </c:pt>
                <c:pt idx="161">
                  <c:v>0.20412167318885269</c:v>
                </c:pt>
                <c:pt idx="162">
                  <c:v>0.20292333191155421</c:v>
                </c:pt>
                <c:pt idx="163">
                  <c:v>0.20173879285866739</c:v>
                </c:pt>
                <c:pt idx="164">
                  <c:v>0.20056782303895249</c:v>
                </c:pt>
                <c:pt idx="165">
                  <c:v>0.19941019455575579</c:v>
                </c:pt>
                <c:pt idx="166">
                  <c:v>0.19826568447292839</c:v>
                </c:pt>
                <c:pt idx="167">
                  <c:v>0.1971340746847596</c:v>
                </c:pt>
                <c:pt idx="168">
                  <c:v>0.19601515178980031</c:v>
                </c:pt>
                <c:pt idx="169">
                  <c:v>0.19490870696844501</c:v>
                </c:pt>
                <c:pt idx="170">
                  <c:v>0.19381453586415809</c:v>
                </c:pt>
                <c:pt idx="171">
                  <c:v>0.19273243846822169</c:v>
                </c:pt>
                <c:pt idx="172">
                  <c:v>0.1916622190078931</c:v>
                </c:pt>
                <c:pt idx="173">
                  <c:v>0.1906036858378633</c:v>
                </c:pt>
                <c:pt idx="174">
                  <c:v>0.18955665133490801</c:v>
                </c:pt>
                <c:pt idx="175">
                  <c:v>0.1885209317956317</c:v>
                </c:pt>
                <c:pt idx="176">
                  <c:v>0.1874963473372003</c:v>
                </c:pt>
                <c:pt idx="177">
                  <c:v>0.18648272180097189</c:v>
                </c:pt>
                <c:pt idx="178">
                  <c:v>0.1854798826589289</c:v>
                </c:pt>
                <c:pt idx="179">
                  <c:v>0.18448766092282209</c:v>
                </c:pt>
                <c:pt idx="180">
                  <c:v>0.18350589105594359</c:v>
                </c:pt>
                <c:pt idx="181">
                  <c:v>0.18253441088743799</c:v>
                </c:pt>
                <c:pt idx="182">
                  <c:v>0.1815730615290774</c:v>
                </c:pt>
                <c:pt idx="183">
                  <c:v>0.1806216872944181</c:v>
                </c:pt>
                <c:pt idx="184">
                  <c:v>0.1796801356202643</c:v>
                </c:pt>
                <c:pt idx="185">
                  <c:v>0.17874825699036501</c:v>
                </c:pt>
                <c:pt idx="186">
                  <c:v>0.1778259048612747</c:v>
                </c:pt>
                <c:pt idx="187">
                  <c:v>0.17691293559030891</c:v>
                </c:pt>
                <c:pt idx="188">
                  <c:v>0.176009208365527</c:v>
                </c:pt>
                <c:pt idx="189">
                  <c:v>0.17511458513768199</c:v>
                </c:pt>
                <c:pt idx="190">
                  <c:v>0.1742289305540714</c:v>
                </c:pt>
                <c:pt idx="191">
                  <c:v>0.17335211189423411</c:v>
                </c:pt>
                <c:pt idx="192">
                  <c:v>0.1724839990074305</c:v>
                </c:pt>
                <c:pt idx="193">
                  <c:v>0.17162446425185651</c:v>
                </c:pt>
                <c:pt idx="194">
                  <c:v>0.1707733824355305</c:v>
                </c:pt>
                <c:pt idx="195">
                  <c:v>0.1699306307588086</c:v>
                </c:pt>
                <c:pt idx="196">
                  <c:v>0.1690960887584719</c:v>
                </c:pt>
                <c:pt idx="197">
                  <c:v>0.1682696382533416</c:v>
                </c:pt>
                <c:pt idx="198">
                  <c:v>0.1674511632913715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0.1094457979052227</c:v>
                </c:pt>
                <c:pt idx="1">
                  <c:v>0.24076964305271559</c:v>
                </c:pt>
                <c:pt idx="2">
                  <c:v>0.39646176791330978</c:v>
                </c:pt>
                <c:pt idx="3">
                  <c:v>0.58045951920433581</c:v>
                </c:pt>
                <c:pt idx="4">
                  <c:v>0.79293409158647965</c:v>
                </c:pt>
                <c:pt idx="5">
                  <c:v>1.0388702117446069</c:v>
                </c:pt>
                <c:pt idx="6">
                  <c:v>1.317754324638446</c:v>
                </c:pt>
                <c:pt idx="7">
                  <c:v>1.62085063575011</c:v>
                </c:pt>
                <c:pt idx="8">
                  <c:v>1.948186689416564</c:v>
                </c:pt>
                <c:pt idx="9">
                  <c:v>2.2888266391775671</c:v>
                </c:pt>
                <c:pt idx="10">
                  <c:v>2.6663807455846831</c:v>
                </c:pt>
                <c:pt idx="11">
                  <c:v>3.04724627942355</c:v>
                </c:pt>
                <c:pt idx="12">
                  <c:v>3.4288667939034281</c:v>
                </c:pt>
                <c:pt idx="13">
                  <c:v>3.816399528349895</c:v>
                </c:pt>
                <c:pt idx="14">
                  <c:v>4.1939443892636881</c:v>
                </c:pt>
                <c:pt idx="15">
                  <c:v>4.6083930544238374</c:v>
                </c:pt>
                <c:pt idx="16">
                  <c:v>4.9805996844885874</c:v>
                </c:pt>
                <c:pt idx="17">
                  <c:v>5.3513755187377372</c:v>
                </c:pt>
                <c:pt idx="18">
                  <c:v>5.6958722897337291</c:v>
                </c:pt>
                <c:pt idx="19">
                  <c:v>6.0608867528740591</c:v>
                </c:pt>
                <c:pt idx="20">
                  <c:v>6.4142500713084409</c:v>
                </c:pt>
                <c:pt idx="21">
                  <c:v>6.7468148835577644</c:v>
                </c:pt>
                <c:pt idx="22">
                  <c:v>7.069380935082906</c:v>
                </c:pt>
                <c:pt idx="23">
                  <c:v>7.4028527808024052</c:v>
                </c:pt>
                <c:pt idx="24">
                  <c:v>7.7108007640598188</c:v>
                </c:pt>
                <c:pt idx="25">
                  <c:v>7.9940116773634307</c:v>
                </c:pt>
                <c:pt idx="26">
                  <c:v>8.2810992911072994</c:v>
                </c:pt>
                <c:pt idx="27">
                  <c:v>8.5631248397649404</c:v>
                </c:pt>
                <c:pt idx="28">
                  <c:v>8.8093884004162621</c:v>
                </c:pt>
                <c:pt idx="29">
                  <c:v>9.0596654675066031</c:v>
                </c:pt>
                <c:pt idx="30">
                  <c:v>9.2996040062349508</c:v>
                </c:pt>
                <c:pt idx="31">
                  <c:v>9.5077856375414758</c:v>
                </c:pt>
                <c:pt idx="32">
                  <c:v>9.7213583351422361</c:v>
                </c:pt>
                <c:pt idx="33">
                  <c:v>9.9150844374148139</c:v>
                </c:pt>
                <c:pt idx="34">
                  <c:v>10.11704047775857</c:v>
                </c:pt>
                <c:pt idx="35">
                  <c:v>10.288092997858801</c:v>
                </c:pt>
                <c:pt idx="36">
                  <c:v>10.451462956272771</c:v>
                </c:pt>
                <c:pt idx="37">
                  <c:v>10.623687388942271</c:v>
                </c:pt>
                <c:pt idx="38">
                  <c:v>10.764888236272199</c:v>
                </c:pt>
                <c:pt idx="39">
                  <c:v>10.91253636654773</c:v>
                </c:pt>
                <c:pt idx="40">
                  <c:v>11.04039906908549</c:v>
                </c:pt>
                <c:pt idx="41">
                  <c:v>11.158537179955889</c:v>
                </c:pt>
                <c:pt idx="42">
                  <c:v>11.2809409299437</c:v>
                </c:pt>
                <c:pt idx="43">
                  <c:v>11.38843841547013</c:v>
                </c:pt>
                <c:pt idx="44">
                  <c:v>11.48070465918879</c:v>
                </c:pt>
                <c:pt idx="45">
                  <c:v>11.57633315149692</c:v>
                </c:pt>
                <c:pt idx="46">
                  <c:v>11.66694537294747</c:v>
                </c:pt>
                <c:pt idx="47">
                  <c:v>11.753400014543111</c:v>
                </c:pt>
                <c:pt idx="48">
                  <c:v>11.850668098471949</c:v>
                </c:pt>
                <c:pt idx="49">
                  <c:v>11.906055108048481</c:v>
                </c:pt>
                <c:pt idx="50">
                  <c:v>11.98378505627598</c:v>
                </c:pt>
                <c:pt idx="51">
                  <c:v>12.052371852426489</c:v>
                </c:pt>
                <c:pt idx="52">
                  <c:v>12.10108537554343</c:v>
                </c:pt>
                <c:pt idx="53">
                  <c:v>12.172744449107959</c:v>
                </c:pt>
                <c:pt idx="54">
                  <c:v>12.21840369917825</c:v>
                </c:pt>
                <c:pt idx="55">
                  <c:v>12.27970064621481</c:v>
                </c:pt>
                <c:pt idx="56">
                  <c:v>12.32690863641222</c:v>
                </c:pt>
                <c:pt idx="57">
                  <c:v>12.380073004085469</c:v>
                </c:pt>
                <c:pt idx="58">
                  <c:v>12.42865183079976</c:v>
                </c:pt>
                <c:pt idx="59">
                  <c:v>12.46151177019715</c:v>
                </c:pt>
                <c:pt idx="60">
                  <c:v>12.506063013652019</c:v>
                </c:pt>
                <c:pt idx="61">
                  <c:v>12.556869966275571</c:v>
                </c:pt>
                <c:pt idx="62">
                  <c:v>12.585892662440621</c:v>
                </c:pt>
                <c:pt idx="63">
                  <c:v>12.625234751902919</c:v>
                </c:pt>
                <c:pt idx="64">
                  <c:v>12.654130522285969</c:v>
                </c:pt>
                <c:pt idx="65">
                  <c:v>12.687372050092669</c:v>
                </c:pt>
                <c:pt idx="66">
                  <c:v>12.722411474403531</c:v>
                </c:pt>
                <c:pt idx="67">
                  <c:v>12.74711109189586</c:v>
                </c:pt>
                <c:pt idx="68">
                  <c:v>12.774848343538141</c:v>
                </c:pt>
                <c:pt idx="69">
                  <c:v>12.809445129522199</c:v>
                </c:pt>
                <c:pt idx="70">
                  <c:v>12.825404718418151</c:v>
                </c:pt>
                <c:pt idx="71">
                  <c:v>12.852045603526941</c:v>
                </c:pt>
                <c:pt idx="72">
                  <c:v>12.88125102522473</c:v>
                </c:pt>
                <c:pt idx="73">
                  <c:v>12.90455392119067</c:v>
                </c:pt>
                <c:pt idx="74">
                  <c:v>12.92688313509996</c:v>
                </c:pt>
                <c:pt idx="75">
                  <c:v>12.946728939102909</c:v>
                </c:pt>
                <c:pt idx="76">
                  <c:v>12.968162357221541</c:v>
                </c:pt>
                <c:pt idx="77">
                  <c:v>12.988939343338769</c:v>
                </c:pt>
                <c:pt idx="78">
                  <c:v>13.00976645175024</c:v>
                </c:pt>
                <c:pt idx="79">
                  <c:v>13.025035150456111</c:v>
                </c:pt>
                <c:pt idx="80">
                  <c:v>13.041854045859051</c:v>
                </c:pt>
                <c:pt idx="81">
                  <c:v>13.056394401428131</c:v>
                </c:pt>
                <c:pt idx="82">
                  <c:v>13.07651495020083</c:v>
                </c:pt>
                <c:pt idx="83">
                  <c:v>13.0937815867312</c:v>
                </c:pt>
                <c:pt idx="84">
                  <c:v>13.110019934660381</c:v>
                </c:pt>
                <c:pt idx="85">
                  <c:v>13.12377799152298</c:v>
                </c:pt>
                <c:pt idx="86">
                  <c:v>13.139414563304531</c:v>
                </c:pt>
                <c:pt idx="87">
                  <c:v>13.153701069452341</c:v>
                </c:pt>
                <c:pt idx="88">
                  <c:v>13.16464543753133</c:v>
                </c:pt>
                <c:pt idx="89">
                  <c:v>13.182340893152359</c:v>
                </c:pt>
                <c:pt idx="90">
                  <c:v>13.195428630975901</c:v>
                </c:pt>
                <c:pt idx="91">
                  <c:v>13.207270683520511</c:v>
                </c:pt>
                <c:pt idx="92">
                  <c:v>13.21558120777703</c:v>
                </c:pt>
                <c:pt idx="93">
                  <c:v>13.231041873583891</c:v>
                </c:pt>
                <c:pt idx="94">
                  <c:v>13.24124769027976</c:v>
                </c:pt>
                <c:pt idx="95">
                  <c:v>13.250706717931561</c:v>
                </c:pt>
                <c:pt idx="96">
                  <c:v>13.257907516064019</c:v>
                </c:pt>
                <c:pt idx="97">
                  <c:v>13.267805279347311</c:v>
                </c:pt>
                <c:pt idx="98">
                  <c:v>13.280020096046471</c:v>
                </c:pt>
                <c:pt idx="99">
                  <c:v>13.29025144761289</c:v>
                </c:pt>
                <c:pt idx="100">
                  <c:v>13.30087338155629</c:v>
                </c:pt>
                <c:pt idx="101">
                  <c:v>13.3134674354159</c:v>
                </c:pt>
                <c:pt idx="102">
                  <c:v>13.31436886765043</c:v>
                </c:pt>
                <c:pt idx="103">
                  <c:v>13.326218862426851</c:v>
                </c:pt>
                <c:pt idx="104">
                  <c:v>13.34007515736482</c:v>
                </c:pt>
                <c:pt idx="105">
                  <c:v>13.347181452212739</c:v>
                </c:pt>
                <c:pt idx="106">
                  <c:v>13.35182517886185</c:v>
                </c:pt>
                <c:pt idx="107">
                  <c:v>13.363681228684539</c:v>
                </c:pt>
                <c:pt idx="108">
                  <c:v>13.367175105375271</c:v>
                </c:pt>
                <c:pt idx="109">
                  <c:v>13.37227154231323</c:v>
                </c:pt>
                <c:pt idx="110">
                  <c:v>13.38357584549332</c:v>
                </c:pt>
                <c:pt idx="111">
                  <c:v>13.390151600545829</c:v>
                </c:pt>
                <c:pt idx="112">
                  <c:v>13.39754546915014</c:v>
                </c:pt>
                <c:pt idx="113">
                  <c:v>13.4074520048983</c:v>
                </c:pt>
                <c:pt idx="114">
                  <c:v>13.409981029250959</c:v>
                </c:pt>
                <c:pt idx="115">
                  <c:v>13.415391406204661</c:v>
                </c:pt>
                <c:pt idx="116">
                  <c:v>13.4242051119467</c:v>
                </c:pt>
                <c:pt idx="117">
                  <c:v>13.43150777995937</c:v>
                </c:pt>
                <c:pt idx="118">
                  <c:v>13.43384694576263</c:v>
                </c:pt>
                <c:pt idx="119">
                  <c:v>13.441219825837489</c:v>
                </c:pt>
                <c:pt idx="120">
                  <c:v>13.447792805082191</c:v>
                </c:pt>
                <c:pt idx="121">
                  <c:v>13.45483592402581</c:v>
                </c:pt>
                <c:pt idx="122">
                  <c:v>13.463539793445239</c:v>
                </c:pt>
                <c:pt idx="123">
                  <c:v>13.466224456207049</c:v>
                </c:pt>
                <c:pt idx="124">
                  <c:v>13.469823825584241</c:v>
                </c:pt>
                <c:pt idx="125">
                  <c:v>13.47794154657633</c:v>
                </c:pt>
                <c:pt idx="126">
                  <c:v>13.48463094615566</c:v>
                </c:pt>
                <c:pt idx="127">
                  <c:v>13.492423236142701</c:v>
                </c:pt>
                <c:pt idx="128">
                  <c:v>13.488873597881129</c:v>
                </c:pt>
                <c:pt idx="129">
                  <c:v>13.49779528669459</c:v>
                </c:pt>
                <c:pt idx="130">
                  <c:v>13.502149743996551</c:v>
                </c:pt>
                <c:pt idx="131">
                  <c:v>13.5052253538547</c:v>
                </c:pt>
                <c:pt idx="132">
                  <c:v>13.517012361157891</c:v>
                </c:pt>
                <c:pt idx="133">
                  <c:v>13.51561860068877</c:v>
                </c:pt>
                <c:pt idx="134">
                  <c:v>13.519343582406719</c:v>
                </c:pt>
                <c:pt idx="135">
                  <c:v>13.526834730240999</c:v>
                </c:pt>
                <c:pt idx="136">
                  <c:v>13.530712604299881</c:v>
                </c:pt>
                <c:pt idx="137">
                  <c:v>13.531100550550301</c:v>
                </c:pt>
                <c:pt idx="138">
                  <c:v>13.536065433291689</c:v>
                </c:pt>
                <c:pt idx="139">
                  <c:v>13.54108921809013</c:v>
                </c:pt>
                <c:pt idx="140">
                  <c:v>13.546082332401181</c:v>
                </c:pt>
                <c:pt idx="141">
                  <c:v>13.54691608494257</c:v>
                </c:pt>
                <c:pt idx="142">
                  <c:v>13.555355100291591</c:v>
                </c:pt>
                <c:pt idx="143">
                  <c:v>13.55694971676307</c:v>
                </c:pt>
                <c:pt idx="144">
                  <c:v>13.56187558280687</c:v>
                </c:pt>
                <c:pt idx="145">
                  <c:v>13.564959135434879</c:v>
                </c:pt>
                <c:pt idx="146">
                  <c:v>13.5673191447124</c:v>
                </c:pt>
                <c:pt idx="147">
                  <c:v>13.570326964222881</c:v>
                </c:pt>
                <c:pt idx="148">
                  <c:v>13.57504115817131</c:v>
                </c:pt>
                <c:pt idx="149">
                  <c:v>13.57980474207722</c:v>
                </c:pt>
                <c:pt idx="150">
                  <c:v>13.58278941217513</c:v>
                </c:pt>
                <c:pt idx="151">
                  <c:v>13.58605582228436</c:v>
                </c:pt>
                <c:pt idx="152">
                  <c:v>13.59210879322791</c:v>
                </c:pt>
                <c:pt idx="153">
                  <c:v>13.591004079597219</c:v>
                </c:pt>
                <c:pt idx="154">
                  <c:v>13.597190574695871</c:v>
                </c:pt>
                <c:pt idx="155">
                  <c:v>13.599500707064781</c:v>
                </c:pt>
                <c:pt idx="156">
                  <c:v>13.59901577129453</c:v>
                </c:pt>
                <c:pt idx="157">
                  <c:v>13.60477899897281</c:v>
                </c:pt>
                <c:pt idx="158">
                  <c:v>13.608338465543479</c:v>
                </c:pt>
                <c:pt idx="159">
                  <c:v>13.6122960322739</c:v>
                </c:pt>
                <c:pt idx="160">
                  <c:v>13.61560212482882</c:v>
                </c:pt>
                <c:pt idx="161">
                  <c:v>13.616977010781531</c:v>
                </c:pt>
                <c:pt idx="162">
                  <c:v>13.621228524611791</c:v>
                </c:pt>
                <c:pt idx="163">
                  <c:v>13.624499953157191</c:v>
                </c:pt>
                <c:pt idx="164">
                  <c:v>13.62548885087493</c:v>
                </c:pt>
                <c:pt idx="165">
                  <c:v>13.62835140130136</c:v>
                </c:pt>
                <c:pt idx="166">
                  <c:v>13.63014366291433</c:v>
                </c:pt>
                <c:pt idx="167">
                  <c:v>13.63019479788251</c:v>
                </c:pt>
                <c:pt idx="168">
                  <c:v>13.636216521165601</c:v>
                </c:pt>
                <c:pt idx="169">
                  <c:v>13.63728465015576</c:v>
                </c:pt>
                <c:pt idx="170">
                  <c:v>13.637937850789379</c:v>
                </c:pt>
                <c:pt idx="171">
                  <c:v>13.64182372403036</c:v>
                </c:pt>
                <c:pt idx="172">
                  <c:v>13.6419035034562</c:v>
                </c:pt>
                <c:pt idx="173">
                  <c:v>13.645564694880861</c:v>
                </c:pt>
                <c:pt idx="174">
                  <c:v>13.64457635291037</c:v>
                </c:pt>
                <c:pt idx="175">
                  <c:v>13.647628460921499</c:v>
                </c:pt>
                <c:pt idx="176">
                  <c:v>13.652152643185939</c:v>
                </c:pt>
                <c:pt idx="177">
                  <c:v>13.65746518090228</c:v>
                </c:pt>
                <c:pt idx="178">
                  <c:v>13.655529597553461</c:v>
                </c:pt>
                <c:pt idx="179">
                  <c:v>13.65987164049959</c:v>
                </c:pt>
                <c:pt idx="180">
                  <c:v>13.663018437897749</c:v>
                </c:pt>
                <c:pt idx="181">
                  <c:v>13.665300004006941</c:v>
                </c:pt>
                <c:pt idx="182">
                  <c:v>13.667111187999691</c:v>
                </c:pt>
                <c:pt idx="183">
                  <c:v>13.66688615889489</c:v>
                </c:pt>
                <c:pt idx="184">
                  <c:v>13.668046570916889</c:v>
                </c:pt>
                <c:pt idx="185">
                  <c:v>13.673634406419451</c:v>
                </c:pt>
                <c:pt idx="186">
                  <c:v>13.675257635438831</c:v>
                </c:pt>
                <c:pt idx="187">
                  <c:v>13.676107895883369</c:v>
                </c:pt>
                <c:pt idx="188">
                  <c:v>13.67458730784131</c:v>
                </c:pt>
                <c:pt idx="189">
                  <c:v>13.680449083282539</c:v>
                </c:pt>
                <c:pt idx="190">
                  <c:v>13.68232331889914</c:v>
                </c:pt>
                <c:pt idx="191">
                  <c:v>13.68135844808935</c:v>
                </c:pt>
                <c:pt idx="192">
                  <c:v>13.686678625846289</c:v>
                </c:pt>
                <c:pt idx="193">
                  <c:v>13.683849461456131</c:v>
                </c:pt>
                <c:pt idx="194">
                  <c:v>13.691363850351211</c:v>
                </c:pt>
                <c:pt idx="195">
                  <c:v>13.691983291119779</c:v>
                </c:pt>
                <c:pt idx="196">
                  <c:v>13.68981689543689</c:v>
                </c:pt>
                <c:pt idx="197">
                  <c:v>13.695240690255339</c:v>
                </c:pt>
                <c:pt idx="198">
                  <c:v>13.69804230055518</c:v>
                </c:pt>
                <c:pt idx="199">
                  <c:v>13.698605175580891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F-42E1-972E-D5B59386218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0.1095643448058706</c:v>
                </c:pt>
                <c:pt idx="1">
                  <c:v>0.240530972425853</c:v>
                </c:pt>
                <c:pt idx="2">
                  <c:v>0.39625412930334408</c:v>
                </c:pt>
                <c:pt idx="3">
                  <c:v>0.57973446855084687</c:v>
                </c:pt>
                <c:pt idx="4">
                  <c:v>0.79322677324645563</c:v>
                </c:pt>
                <c:pt idx="5">
                  <c:v>1.037856081491245</c:v>
                </c:pt>
                <c:pt idx="6">
                  <c:v>1.3133307857602969</c:v>
                </c:pt>
                <c:pt idx="7">
                  <c:v>1.617836126066466</c:v>
                </c:pt>
                <c:pt idx="8">
                  <c:v>1.9481533567517111</c:v>
                </c:pt>
                <c:pt idx="9">
                  <c:v>2.2999890752280061</c:v>
                </c:pt>
                <c:pt idx="10">
                  <c:v>2.6684403008138959</c:v>
                </c:pt>
                <c:pt idx="11">
                  <c:v>3.048489117962077</c:v>
                </c:pt>
                <c:pt idx="12">
                  <c:v>3.4354269671952</c:v>
                </c:pt>
                <c:pt idx="13">
                  <c:v>3.8251446977108952</c:v>
                </c:pt>
                <c:pt idx="14">
                  <c:v>4.2142706241003003</c:v>
                </c:pt>
                <c:pt idx="15">
                  <c:v>4.6001766652337173</c:v>
                </c:pt>
                <c:pt idx="16">
                  <c:v>4.9808931163111243</c:v>
                </c:pt>
                <c:pt idx="17">
                  <c:v>5.3549762696985912</c:v>
                </c:pt>
                <c:pt idx="18">
                  <c:v>5.7213657689346906</c:v>
                </c:pt>
                <c:pt idx="19">
                  <c:v>6.0792567276281142</c:v>
                </c:pt>
                <c:pt idx="20">
                  <c:v>6.4279998956832776</c:v>
                </c:pt>
                <c:pt idx="21">
                  <c:v>6.7670338322454651</c:v>
                </c:pt>
                <c:pt idx="22">
                  <c:v>7.0958467734939434</c:v>
                </c:pt>
                <c:pt idx="23">
                  <c:v>7.4139623811267699</c:v>
                </c:pt>
                <c:pt idx="24">
                  <c:v>7.720942203637355</c:v>
                </c:pt>
                <c:pt idx="25">
                  <c:v>8.0163978191935676</c:v>
                </c:pt>
                <c:pt idx="26">
                  <c:v>8.3000066780723696</c:v>
                </c:pt>
                <c:pt idx="27">
                  <c:v>8.571527157708239</c:v>
                </c:pt>
                <c:pt idx="28">
                  <c:v>8.8308099323684885</c:v>
                </c:pt>
                <c:pt idx="29">
                  <c:v>9.0778042002182531</c:v>
                </c:pt>
                <c:pt idx="30">
                  <c:v>9.3125584624359234</c:v>
                </c:pt>
                <c:pt idx="31">
                  <c:v>9.5352163579459184</c:v>
                </c:pt>
                <c:pt idx="32">
                  <c:v>9.7460085346781291</c:v>
                </c:pt>
                <c:pt idx="33">
                  <c:v>9.9452417372161612</c:v>
                </c:pt>
                <c:pt idx="34">
                  <c:v>10.13328628371854</c:v>
                </c:pt>
                <c:pt idx="35">
                  <c:v>10.310562966105129</c:v>
                </c:pt>
                <c:pt idx="36">
                  <c:v>10.47753020079662</c:v>
                </c:pt>
                <c:pt idx="37">
                  <c:v>10.634672031482831</c:v>
                </c:pt>
                <c:pt idx="38">
                  <c:v>10.782487372935</c:v>
                </c:pt>
                <c:pt idx="39">
                  <c:v>10.92148070400177</c:v>
                </c:pt>
                <c:pt idx="40">
                  <c:v>11.05215427599453</c:v>
                </c:pt>
                <c:pt idx="41">
                  <c:v>11.175001799674829</c:v>
                </c:pt>
                <c:pt idx="42">
                  <c:v>11.29050350570931</c:v>
                </c:pt>
                <c:pt idx="43">
                  <c:v>11.399122433481789</c:v>
                </c:pt>
                <c:pt idx="44">
                  <c:v>11.50130178486082</c:v>
                </c:pt>
                <c:pt idx="45">
                  <c:v>11.59746317674221</c:v>
                </c:pt>
                <c:pt idx="46">
                  <c:v>11.68800563371282</c:v>
                </c:pt>
                <c:pt idx="47">
                  <c:v>11.77330517591284</c:v>
                </c:pt>
                <c:pt idx="48">
                  <c:v>11.853714874058589</c:v>
                </c:pt>
                <c:pt idx="49">
                  <c:v>11.92956526148428</c:v>
                </c:pt>
                <c:pt idx="50">
                  <c:v>12.00116501055717</c:v>
                </c:pt>
                <c:pt idx="51">
                  <c:v>12.068801797059731</c:v>
                </c:pt>
                <c:pt idx="52">
                  <c:v>12.13274329065926</c:v>
                </c:pt>
                <c:pt idx="53">
                  <c:v>12.1932382222243</c:v>
                </c:pt>
                <c:pt idx="54">
                  <c:v>12.25051748950079</c:v>
                </c:pt>
                <c:pt idx="55">
                  <c:v>12.304795271642989</c:v>
                </c:pt>
                <c:pt idx="56">
                  <c:v>12.35627013047791</c:v>
                </c:pt>
                <c:pt idx="57">
                  <c:v>12.405126082363809</c:v>
                </c:pt>
                <c:pt idx="58">
                  <c:v>12.45153362928562</c:v>
                </c:pt>
                <c:pt idx="59">
                  <c:v>12.495650741601359</c:v>
                </c:pt>
                <c:pt idx="60">
                  <c:v>12.537623787788689</c:v>
                </c:pt>
                <c:pt idx="61">
                  <c:v>12.57758840879044</c:v>
                </c:pt>
                <c:pt idx="62">
                  <c:v>12.61567033625408</c:v>
                </c:pt>
                <c:pt idx="63">
                  <c:v>12.651986155213271</c:v>
                </c:pt>
                <c:pt idx="64">
                  <c:v>12.686644012661761</c:v>
                </c:pt>
                <c:pt idx="65">
                  <c:v>12.71974427409741</c:v>
                </c:pt>
                <c:pt idx="66">
                  <c:v>12.751380130528201</c:v>
                </c:pt>
                <c:pt idx="67">
                  <c:v>12.78163815868265</c:v>
                </c:pt>
                <c:pt idx="68">
                  <c:v>12.81059883729456</c:v>
                </c:pt>
                <c:pt idx="69">
                  <c:v>12.838337022366719</c:v>
                </c:pt>
                <c:pt idx="70">
                  <c:v>12.864922384286499</c:v>
                </c:pt>
                <c:pt idx="71">
                  <c:v>12.89041980958654</c:v>
                </c:pt>
                <c:pt idx="72">
                  <c:v>12.914889770030589</c:v>
                </c:pt>
                <c:pt idx="73">
                  <c:v>12.93838866157161</c:v>
                </c:pt>
                <c:pt idx="74">
                  <c:v>12.96096911558222</c:v>
                </c:pt>
                <c:pt idx="75">
                  <c:v>12.98268028460526</c:v>
                </c:pt>
                <c:pt idx="76">
                  <c:v>13.003568104719051</c:v>
                </c:pt>
                <c:pt idx="77">
                  <c:v>13.02367553645994</c:v>
                </c:pt>
                <c:pt idx="78">
                  <c:v>13.04304278609872</c:v>
                </c:pt>
                <c:pt idx="79">
                  <c:v>13.061707508926681</c:v>
                </c:pt>
                <c:pt idx="80">
                  <c:v>13.07970499607441</c:v>
                </c:pt>
                <c:pt idx="81">
                  <c:v>13.097068346261549</c:v>
                </c:pt>
                <c:pt idx="82">
                  <c:v>13.11382862375878</c:v>
                </c:pt>
                <c:pt idx="83">
                  <c:v>13.130015003735229</c:v>
                </c:pt>
                <c:pt idx="84">
                  <c:v>13.14565490606369</c:v>
                </c:pt>
                <c:pt idx="85">
                  <c:v>13.1607741185639</c:v>
                </c:pt>
                <c:pt idx="86">
                  <c:v>13.175396910578799</c:v>
                </c:pt>
                <c:pt idx="87">
                  <c:v>13.18954613770056</c:v>
                </c:pt>
                <c:pt idx="88">
                  <c:v>13.203243338391671</c:v>
                </c:pt>
                <c:pt idx="89">
                  <c:v>13.21650882318121</c:v>
                </c:pt>
                <c:pt idx="90">
                  <c:v>13.22936175705618</c:v>
                </c:pt>
                <c:pt idx="91">
                  <c:v>13.24182023561395</c:v>
                </c:pt>
                <c:pt idx="92">
                  <c:v>13.253901355491569</c:v>
                </c:pt>
                <c:pt idx="93">
                  <c:v>13.26562127954314</c:v>
                </c:pt>
                <c:pt idx="94">
                  <c:v>13.276995297194469</c:v>
                </c:pt>
                <c:pt idx="95">
                  <c:v>13.28803788036765</c:v>
                </c:pt>
                <c:pt idx="96">
                  <c:v>13.298762735333259</c:v>
                </c:pt>
                <c:pt idx="97">
                  <c:v>13.309182850817461</c:v>
                </c:pt>
                <c:pt idx="98">
                  <c:v>13.31931054266283</c:v>
                </c:pt>
                <c:pt idx="99">
                  <c:v>13.329157495315879</c:v>
                </c:pt>
                <c:pt idx="100">
                  <c:v>13.338734800391389</c:v>
                </c:pt>
                <c:pt idx="101">
                  <c:v>13.348052992541829</c:v>
                </c:pt>
                <c:pt idx="102">
                  <c:v>13.35712208284116</c:v>
                </c:pt>
                <c:pt idx="103">
                  <c:v>13.365951589874641</c:v>
                </c:pt>
                <c:pt idx="104">
                  <c:v>13.37455056871012</c:v>
                </c:pt>
                <c:pt idx="105">
                  <c:v>13.38292763791177</c:v>
                </c:pt>
                <c:pt idx="106">
                  <c:v>13.39109100474386</c:v>
                </c:pt>
                <c:pt idx="107">
                  <c:v>13.399048488700069</c:v>
                </c:pt>
                <c:pt idx="108">
                  <c:v>13.406807543482669</c:v>
                </c:pt>
                <c:pt idx="109">
                  <c:v>13.41437527754592</c:v>
                </c:pt>
                <c:pt idx="110">
                  <c:v>13.421758473308801</c:v>
                </c:pt>
                <c:pt idx="111">
                  <c:v>13.42896360513353</c:v>
                </c:pt>
                <c:pt idx="112">
                  <c:v>13.43599685615907</c:v>
                </c:pt>
                <c:pt idx="113">
                  <c:v>13.4428641340713</c:v>
                </c:pt>
                <c:pt idx="114">
                  <c:v>13.449571085885459</c:v>
                </c:pt>
                <c:pt idx="115">
                  <c:v>13.45612311181042</c:v>
                </c:pt>
                <c:pt idx="116">
                  <c:v>13.462525378258871</c:v>
                </c:pt>
                <c:pt idx="117">
                  <c:v>13.468782830062819</c:v>
                </c:pt>
                <c:pt idx="118">
                  <c:v>13.47490020194901</c:v>
                </c:pt>
                <c:pt idx="119">
                  <c:v>13.480882029324791</c:v>
                </c:pt>
                <c:pt idx="120">
                  <c:v>13.486732658421269</c:v>
                </c:pt>
                <c:pt idx="121">
                  <c:v>13.492456255836951</c:v>
                </c:pt>
                <c:pt idx="122">
                  <c:v>13.49805681752181</c:v>
                </c:pt>
                <c:pt idx="123">
                  <c:v>13.503538177239051</c:v>
                </c:pt>
                <c:pt idx="124">
                  <c:v>13.50890401453867</c:v>
                </c:pt>
                <c:pt idx="125">
                  <c:v>13.514157862274899</c:v>
                </c:pt>
                <c:pt idx="126">
                  <c:v>13.519303113696891</c:v>
                </c:pt>
                <c:pt idx="127">
                  <c:v>13.524343029140219</c:v>
                </c:pt>
                <c:pt idx="128">
                  <c:v>13.529280742344531</c:v>
                </c:pt>
                <c:pt idx="129">
                  <c:v>13.53411926642115</c:v>
                </c:pt>
                <c:pt idx="130">
                  <c:v>13.53886149949251</c:v>
                </c:pt>
                <c:pt idx="131">
                  <c:v>13.543510230023969</c:v>
                </c:pt>
                <c:pt idx="132">
                  <c:v>13.54806814186705</c:v>
                </c:pt>
                <c:pt idx="133">
                  <c:v>13.552537819031739</c:v>
                </c:pt>
                <c:pt idx="134">
                  <c:v>13.556921750204539</c:v>
                </c:pt>
                <c:pt idx="135">
                  <c:v>13.561222333027541</c:v>
                </c:pt>
                <c:pt idx="136">
                  <c:v>13.56544187815294</c:v>
                </c:pt>
                <c:pt idx="137">
                  <c:v>13.56958261308635</c:v>
                </c:pt>
                <c:pt idx="138">
                  <c:v>13.5736466858315</c:v>
                </c:pt>
                <c:pt idx="139">
                  <c:v>13.57763616834794</c:v>
                </c:pt>
                <c:pt idx="140">
                  <c:v>13.5815530598327</c:v>
                </c:pt>
                <c:pt idx="141">
                  <c:v>13.58539928983611</c:v>
                </c:pt>
                <c:pt idx="142">
                  <c:v>13.58917672122125</c:v>
                </c:pt>
                <c:pt idx="143">
                  <c:v>13.59288715297618</c:v>
                </c:pt>
                <c:pt idx="144">
                  <c:v>13.596532322887001</c:v>
                </c:pt>
                <c:pt idx="145">
                  <c:v>13.6001139100799</c:v>
                </c:pt>
                <c:pt idx="146">
                  <c:v>13.603633537439221</c:v>
                </c:pt>
                <c:pt idx="147">
                  <c:v>13.607092773908709</c:v>
                </c:pt>
                <c:pt idx="148">
                  <c:v>13.610493136682249</c:v>
                </c:pt>
                <c:pt idx="149">
                  <c:v>13.613836093290031</c:v>
                </c:pt>
                <c:pt idx="150">
                  <c:v>13.617123063586179</c:v>
                </c:pt>
                <c:pt idx="151">
                  <c:v>13.62035542164279</c:v>
                </c:pt>
                <c:pt idx="152">
                  <c:v>13.62353449755566</c:v>
                </c:pt>
                <c:pt idx="153">
                  <c:v>13.626661579166271</c:v>
                </c:pt>
                <c:pt idx="154">
                  <c:v>13.62973791370462</c:v>
                </c:pt>
                <c:pt idx="155">
                  <c:v>13.632764709356859</c:v>
                </c:pt>
                <c:pt idx="156">
                  <c:v>13.635743136761819</c:v>
                </c:pt>
                <c:pt idx="157">
                  <c:v>13.63867433044013</c:v>
                </c:pt>
                <c:pt idx="158">
                  <c:v>13.6415593901592</c:v>
                </c:pt>
                <c:pt idx="159">
                  <c:v>13.644399382237671</c:v>
                </c:pt>
                <c:pt idx="160">
                  <c:v>13.647195340792139</c:v>
                </c:pt>
                <c:pt idx="161">
                  <c:v>13.649948268929201</c:v>
                </c:pt>
                <c:pt idx="162">
                  <c:v>13.652659139885539</c:v>
                </c:pt>
                <c:pt idx="163">
                  <c:v>13.655328898118681</c:v>
                </c:pt>
                <c:pt idx="164">
                  <c:v>13.657958460350789</c:v>
                </c:pt>
                <c:pt idx="165">
                  <c:v>13.660548716567879</c:v>
                </c:pt>
                <c:pt idx="166">
                  <c:v>13.66310053097663</c:v>
                </c:pt>
                <c:pt idx="167">
                  <c:v>13.665614742920811</c:v>
                </c:pt>
                <c:pt idx="168">
                  <c:v>13.66809216775928</c:v>
                </c:pt>
                <c:pt idx="169">
                  <c:v>13.670533597707561</c:v>
                </c:pt>
                <c:pt idx="170">
                  <c:v>13.6729398026444</c:v>
                </c:pt>
                <c:pt idx="171">
                  <c:v>13.67531153088532</c:v>
                </c:pt>
                <c:pt idx="172">
                  <c:v>13.677649509924541</c:v>
                </c:pt>
                <c:pt idx="173">
                  <c:v>13.679954447146709</c:v>
                </c:pt>
                <c:pt idx="174">
                  <c:v>13.682227030510051</c:v>
                </c:pt>
                <c:pt idx="175">
                  <c:v>13.68446792920197</c:v>
                </c:pt>
                <c:pt idx="176">
                  <c:v>13.686677794268711</c:v>
                </c:pt>
                <c:pt idx="177">
                  <c:v>13.68885725921991</c:v>
                </c:pt>
                <c:pt idx="178">
                  <c:v>13.691006940609499</c:v>
                </c:pt>
                <c:pt idx="179">
                  <c:v>13.693127438593789</c:v>
                </c:pt>
                <c:pt idx="180">
                  <c:v>13.69521933746792</c:v>
                </c:pt>
                <c:pt idx="181">
                  <c:v>13.69728320618149</c:v>
                </c:pt>
                <c:pt idx="182">
                  <c:v>13.69931959883453</c:v>
                </c:pt>
                <c:pt idx="183">
                  <c:v>13.70132905515438</c:v>
                </c:pt>
                <c:pt idx="184">
                  <c:v>13.703312100954539</c:v>
                </c:pt>
                <c:pt idx="185">
                  <c:v>13.70526924857622</c:v>
                </c:pt>
                <c:pt idx="186">
                  <c:v>13.70720099731327</c:v>
                </c:pt>
                <c:pt idx="187">
                  <c:v>13.70910783382134</c:v>
                </c:pt>
                <c:pt idx="188">
                  <c:v>13.710990232511779</c:v>
                </c:pt>
                <c:pt idx="189">
                  <c:v>13.71284865593107</c:v>
                </c:pt>
                <c:pt idx="190">
                  <c:v>13.71468355512636</c:v>
                </c:pt>
                <c:pt idx="191">
                  <c:v>13.716495369997631</c:v>
                </c:pt>
                <c:pt idx="192">
                  <c:v>13.71828452963716</c:v>
                </c:pt>
                <c:pt idx="193">
                  <c:v>13.720051452656699</c:v>
                </c:pt>
                <c:pt idx="194">
                  <c:v>13.72179654750297</c:v>
                </c:pt>
                <c:pt idx="195">
                  <c:v>13.72352021276188</c:v>
                </c:pt>
                <c:pt idx="196">
                  <c:v>13.725222837452019</c:v>
                </c:pt>
                <c:pt idx="197">
                  <c:v>13.72690480130777</c:v>
                </c:pt>
                <c:pt idx="198">
                  <c:v>13.72856647505248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F-42E1-972E-D5B59386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220</xdr:row>
      <xdr:rowOff>0</xdr:rowOff>
    </xdr:from>
    <xdr:to>
      <xdr:col>8</xdr:col>
      <xdr:colOff>0</xdr:colOff>
      <xdr:row>234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B1:E203" totalsRowShown="0" headerRowDxfId="20" dataDxfId="19">
  <autoFilter ref="B1:E203" xr:uid="{00000000-0009-0000-0100-000006000000}"/>
  <tableColumns count="4">
    <tableColumn id="1" xr3:uid="{00000000-0010-0000-0000-000001000000}" name="Pb Simulation" dataDxfId="18"/>
    <tableColumn id="2" xr3:uid="{00000000-0010-0000-0000-000002000000}" name="Pb Analytic" dataDxfId="17"/>
    <tableColumn id="3" xr3:uid="{00000000-0010-0000-0000-000003000000}" name="Absolute Error" dataDxfId="16">
      <calculatedColumnFormula>B2-C2</calculatedColumnFormula>
    </tableColumn>
    <tableColumn id="4" xr3:uid="{00000000-0010-0000-0000-000004000000}" name="Relative Error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F1:I203" totalsRowShown="0" headerRowDxfId="14" dataDxfId="13">
  <autoFilter ref="F1:I203" xr:uid="{00000000-0009-0000-0100-000007000000}"/>
  <tableColumns count="4">
    <tableColumn id="1" xr3:uid="{00000000-0010-0000-0100-000001000000}" name="Pd Simulation" dataDxfId="12"/>
    <tableColumn id="2" xr3:uid="{00000000-0010-0000-0100-000002000000}" name="Pd Analytic" dataDxfId="11">
      <calculatedColumnFormula>ABS(Table7[[#This Row],[Pd Analytic]]-Table7[[#This Row],[Pd Simulation]])</calculatedColumnFormula>
    </tableColumn>
    <tableColumn id="3" xr3:uid="{00000000-0010-0000-0100-000003000000}" name="Absolute Error" dataDxfId="10">
      <calculatedColumnFormula>F2-G2</calculatedColumnFormula>
    </tableColumn>
    <tableColumn id="4" xr3:uid="{00000000-0010-0000-0100-000004000000}" name="Relative Error" dataDxfId="9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1" displayName="Table11" ref="A1:A203" totalsRowShown="0" headerRowDxfId="8" dataDxfId="7">
  <autoFilter ref="A1:A203" xr:uid="{00000000-0009-0000-0100-00000B000000}"/>
  <tableColumns count="1">
    <tableColumn id="1" xr3:uid="{00000000-0010-0000-0200-000001000000}" name="lambda" dataDxfId="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J1:M203" totalsRowShown="0" headerRowDxfId="5" dataDxfId="4">
  <autoFilter ref="J1:M203" xr:uid="{00000000-0009-0000-0100-000002000000}"/>
  <tableColumns count="4">
    <tableColumn id="1" xr3:uid="{00000000-0010-0000-0300-000001000000}" name="Nc Simulation" dataDxfId="3"/>
    <tableColumn id="2" xr3:uid="{00000000-0010-0000-0300-000002000000}" name="Nc Analytic" dataDxfId="2"/>
    <tableColumn id="3" xr3:uid="{00000000-0010-0000-0300-000003000000}" name="Absolute Error" dataDxfId="1">
      <calculatedColumnFormula>J2 - K2</calculatedColumnFormula>
    </tableColumn>
    <tableColumn id="4" xr3:uid="{00000000-0010-0000-0300-000004000000}" name="Relative Error" dataDxfId="0">
      <calculatedColumnFormula>100*IF(Table2[[#This Row],[Nc Analytic]]&gt;0, Table2[[#This Row],[Absolute Error]]/Table2[[#This Row],[Nc Analytic]],1)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tabSelected="1" zoomScale="69" zoomScaleNormal="115"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K2" sqref="K2:K201"/>
    </sheetView>
  </sheetViews>
  <sheetFormatPr defaultColWidth="9.1796875" defaultRowHeight="14.5" x14ac:dyDescent="0.35"/>
  <cols>
    <col min="1" max="1" width="9.6328125" style="1" customWidth="1"/>
    <col min="2" max="2" width="13" style="1" customWidth="1"/>
    <col min="3" max="3" width="15.36328125" style="1" customWidth="1"/>
    <col min="4" max="4" width="15.81640625" style="1" customWidth="1"/>
    <col min="5" max="5" width="15.1796875" style="1" customWidth="1"/>
    <col min="6" max="6" width="13.81640625" style="1" customWidth="1"/>
    <col min="7" max="7" width="15.36328125" style="1" customWidth="1"/>
    <col min="8" max="8" width="15.81640625" style="1" customWidth="1"/>
    <col min="9" max="11" width="15.1796875" style="1" customWidth="1"/>
    <col min="12" max="12" width="14.453125" style="1" customWidth="1"/>
    <col min="13" max="13" width="14" style="1" customWidth="1"/>
    <col min="14" max="16384" width="9.1796875" style="1"/>
  </cols>
  <sheetData>
    <row r="1" spans="1:13" x14ac:dyDescent="0.3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4</v>
      </c>
    </row>
    <row r="2" spans="1:13" x14ac:dyDescent="0.35">
      <c r="A2" s="1">
        <v>0.1</v>
      </c>
      <c r="B2">
        <v>0</v>
      </c>
      <c r="C2">
        <v>1.4543918015036569E-19</v>
      </c>
      <c r="D2" s="2">
        <f>ABS(Table6[[#This Row],[Pb Analytic]]-Table6[[#This Row],[Pb Simulation]])</f>
        <v>1.4543918015036569E-19</v>
      </c>
      <c r="E2" s="1">
        <f>100*IF(Table6[[#This Row],[Pb Analytic]]&gt;0, Table6[[#This Row],[Absolute Error]]/Table6[[#This Row],[Pb Analytic]],1)</f>
        <v>100</v>
      </c>
      <c r="F2">
        <v>6.0470000000000003E-3</v>
      </c>
      <c r="G2">
        <v>6.0525638031151408E-3</v>
      </c>
      <c r="H2" s="2">
        <f>ABS(Table7[[#This Row],[Pd Analytic]]-Table7[[#This Row],[Pd Simulation]])</f>
        <v>5.5638031151404588E-6</v>
      </c>
      <c r="I2" s="1">
        <f>100*IF(Table7[[#This Row],[Pd Analytic]]&gt;0, Table7[[#This Row],[Absolute Error]]/Table7[[#This Row],[Pd Analytic]],1)</f>
        <v>9.1924732991280067E-2</v>
      </c>
      <c r="J2">
        <v>0.1094457979052227</v>
      </c>
      <c r="K2">
        <v>0.1095643448058706</v>
      </c>
      <c r="L2" s="2">
        <f>ABS(Table2[[#This Row],[Nc Analytic]]-Table2[[#This Row],[Nc Simulation]])</f>
        <v>1.1854690064790063E-4</v>
      </c>
      <c r="M2" s="1">
        <f>100*IF(Table2[[#This Row],[Nc Analytic]]&gt;0, Table2[[#This Row],[Absolute Error]]/Table2[[#This Row],[Nc Analytic]],1)</f>
        <v>0.10819842975189199</v>
      </c>
    </row>
    <row r="3" spans="1:13" x14ac:dyDescent="0.35">
      <c r="A3" s="1">
        <v>0.2</v>
      </c>
      <c r="B3">
        <v>0</v>
      </c>
      <c r="C3">
        <v>2.1243969299850161E-15</v>
      </c>
      <c r="D3" s="2">
        <f>ABS(Table6[[#This Row],[Pb Analytic]]-Table6[[#This Row],[Pb Simulation]])</f>
        <v>2.1243969299850161E-15</v>
      </c>
      <c r="E3" s="1">
        <f>100*IF(Table6[[#This Row],[Pb Analytic]]&gt;0, Table6[[#This Row],[Absolute Error]]/Table6[[#This Row],[Pb Analytic]],1)</f>
        <v>100</v>
      </c>
      <c r="F3">
        <v>1.4907E-2</v>
      </c>
      <c r="G3">
        <v>1.456773472945294E-2</v>
      </c>
      <c r="H3" s="2">
        <f>ABS(Table7[[#This Row],[Pd Analytic]]-Table7[[#This Row],[Pd Simulation]])</f>
        <v>3.392652705470605E-4</v>
      </c>
      <c r="I3" s="1">
        <f>100*IF(Table7[[#This Row],[Pd Analytic]]&gt;0, Table7[[#This Row],[Absolute Error]]/Table7[[#This Row],[Pd Analytic]],1)</f>
        <v>2.3288814414030785</v>
      </c>
      <c r="J3">
        <v>0.24076964305271559</v>
      </c>
      <c r="K3">
        <v>0.240530972425853</v>
      </c>
      <c r="L3" s="2">
        <f>ABS(Table2[[#This Row],[Nc Analytic]]-Table2[[#This Row],[Nc Simulation]])</f>
        <v>2.38670626862586E-4</v>
      </c>
      <c r="M3" s="1">
        <f>100*IF(Table2[[#This Row],[Nc Analytic]]&gt;0, Table2[[#This Row],[Absolute Error]]/Table2[[#This Row],[Nc Analytic]],1)</f>
        <v>9.9226567146632028E-2</v>
      </c>
    </row>
    <row r="4" spans="1:13" x14ac:dyDescent="0.35">
      <c r="A4" s="1">
        <v>0.3</v>
      </c>
      <c r="B4">
        <v>0</v>
      </c>
      <c r="C4">
        <v>5.4670810330500146E-13</v>
      </c>
      <c r="D4" s="2">
        <f>ABS(Table6[[#This Row],[Pb Analytic]]-Table6[[#This Row],[Pb Simulation]])</f>
        <v>5.4670810330500146E-13</v>
      </c>
      <c r="E4" s="1">
        <f>100*IF(Table6[[#This Row],[Pb Analytic]]&gt;0, Table6[[#This Row],[Absolute Error]]/Table6[[#This Row],[Pb Analytic]],1)</f>
        <v>100</v>
      </c>
      <c r="F4">
        <v>2.6863000000000001E-2</v>
      </c>
      <c r="G4">
        <v>2.6002424697565311E-2</v>
      </c>
      <c r="H4" s="2">
        <f>ABS(Table7[[#This Row],[Pd Analytic]]-Table7[[#This Row],[Pd Simulation]])</f>
        <v>8.6057530243469071E-4</v>
      </c>
      <c r="I4" s="1">
        <f>100*IF(Table7[[#This Row],[Pd Analytic]]&gt;0, Table7[[#This Row],[Absolute Error]]/Table7[[#This Row],[Pd Analytic]],1)</f>
        <v>3.3095963643547019</v>
      </c>
      <c r="J4">
        <v>0.39646176791330978</v>
      </c>
      <c r="K4">
        <v>0.39625412930334408</v>
      </c>
      <c r="L4" s="2">
        <f>ABS(Table2[[#This Row],[Nc Analytic]]-Table2[[#This Row],[Nc Simulation]])</f>
        <v>2.0763860996569905E-4</v>
      </c>
      <c r="M4" s="1">
        <f>100*IF(Table2[[#This Row],[Nc Analytic]]&gt;0, Table2[[#This Row],[Absolute Error]]/Table2[[#This Row],[Nc Analytic]],1)</f>
        <v>5.2400364970517602E-2</v>
      </c>
    </row>
    <row r="5" spans="1:13" x14ac:dyDescent="0.35">
      <c r="A5" s="1">
        <v>0.4</v>
      </c>
      <c r="B5">
        <v>0</v>
      </c>
      <c r="C5">
        <v>2.6716455336876931E-11</v>
      </c>
      <c r="D5" s="2">
        <f>ABS(Table6[[#This Row],[Pb Analytic]]-Table6[[#This Row],[Pb Simulation]])</f>
        <v>2.6716455336876931E-11</v>
      </c>
      <c r="E5" s="1">
        <f>100*IF(Table6[[#This Row],[Pb Analytic]]&gt;0, Table6[[#This Row],[Absolute Error]]/Table6[[#This Row],[Pb Analytic]],1)</f>
        <v>100</v>
      </c>
      <c r="F5">
        <v>4.2005000000000001E-2</v>
      </c>
      <c r="G5">
        <v>4.0749467827228658E-2</v>
      </c>
      <c r="H5" s="2">
        <f>ABS(Table7[[#This Row],[Pd Analytic]]-Table7[[#This Row],[Pd Simulation]])</f>
        <v>1.2555321727713425E-3</v>
      </c>
      <c r="I5" s="1">
        <f>100*IF(Table7[[#This Row],[Pd Analytic]]&gt;0, Table7[[#This Row],[Absolute Error]]/Table7[[#This Row],[Pd Analytic]],1)</f>
        <v>3.0811007841736773</v>
      </c>
      <c r="J5">
        <v>0.58045951920433581</v>
      </c>
      <c r="K5">
        <v>0.57973446855084687</v>
      </c>
      <c r="L5" s="2">
        <f>ABS(Table2[[#This Row],[Nc Analytic]]-Table2[[#This Row],[Nc Simulation]])</f>
        <v>7.2505065348893449E-4</v>
      </c>
      <c r="M5" s="1">
        <f>100*IF(Table2[[#This Row],[Nc Analytic]]&gt;0, Table2[[#This Row],[Absolute Error]]/Table2[[#This Row],[Nc Analytic]],1)</f>
        <v>0.12506599017673251</v>
      </c>
    </row>
    <row r="6" spans="1:13" x14ac:dyDescent="0.35">
      <c r="A6" s="1">
        <v>0.5</v>
      </c>
      <c r="B6">
        <v>0</v>
      </c>
      <c r="C6">
        <v>5.2194528472314547E-10</v>
      </c>
      <c r="D6" s="2">
        <f>ABS(Table6[[#This Row],[Pb Analytic]]-Table6[[#This Row],[Pb Simulation]])</f>
        <v>5.2194528472314547E-10</v>
      </c>
      <c r="E6" s="1">
        <f>100*IF(Table6[[#This Row],[Pb Analytic]]&gt;0, Table6[[#This Row],[Absolute Error]]/Table6[[#This Row],[Pb Analytic]],1)</f>
        <v>100</v>
      </c>
      <c r="F6">
        <v>5.9721000000000003E-2</v>
      </c>
      <c r="G6">
        <v>5.9078064080081087E-2</v>
      </c>
      <c r="H6" s="2">
        <f>ABS(Table7[[#This Row],[Pd Analytic]]-Table7[[#This Row],[Pd Simulation]])</f>
        <v>6.4293591991891608E-4</v>
      </c>
      <c r="I6" s="1">
        <f>100*IF(Table7[[#This Row],[Pd Analytic]]&gt;0, Table7[[#This Row],[Absolute Error]]/Table7[[#This Row],[Pd Analytic]],1)</f>
        <v>1.0882819705253173</v>
      </c>
      <c r="J6">
        <v>0.79293409158647965</v>
      </c>
      <c r="K6">
        <v>0.79322677324645563</v>
      </c>
      <c r="L6" s="2">
        <f>ABS(Table2[[#This Row],[Nc Analytic]]-Table2[[#This Row],[Nc Simulation]])</f>
        <v>2.9268165997597961E-4</v>
      </c>
      <c r="M6" s="1">
        <f>100*IF(Table2[[#This Row],[Nc Analytic]]&gt;0, Table2[[#This Row],[Absolute Error]]/Table2[[#This Row],[Nc Analytic]],1)</f>
        <v>3.6897602280633483E-2</v>
      </c>
    </row>
    <row r="7" spans="1:13" x14ac:dyDescent="0.35">
      <c r="A7" s="1">
        <v>0.6</v>
      </c>
      <c r="B7">
        <v>0</v>
      </c>
      <c r="C7">
        <v>5.6776543546364593E-9</v>
      </c>
      <c r="D7" s="2">
        <f>ABS(Table6[[#This Row],[Pb Analytic]]-Table6[[#This Row],[Pb Simulation]])</f>
        <v>5.6776543546364593E-9</v>
      </c>
      <c r="E7" s="1">
        <f>100*IF(Table6[[#This Row],[Pb Analytic]]&gt;0, Table6[[#This Row],[Absolute Error]]/Table6[[#This Row],[Pb Analytic]],1)</f>
        <v>100</v>
      </c>
      <c r="F7">
        <v>8.1966999999999998E-2</v>
      </c>
      <c r="G7">
        <v>8.107787336018013E-2</v>
      </c>
      <c r="H7" s="2">
        <f>ABS(Table7[[#This Row],[Pd Analytic]]-Table7[[#This Row],[Pd Simulation]])</f>
        <v>8.8912663981986773E-4</v>
      </c>
      <c r="I7" s="1">
        <f>100*IF(Table7[[#This Row],[Pd Analytic]]&gt;0, Table7[[#This Row],[Absolute Error]]/Table7[[#This Row],[Pd Analytic]],1)</f>
        <v>1.0966329073161725</v>
      </c>
      <c r="J7">
        <v>1.0388702117446069</v>
      </c>
      <c r="K7">
        <v>1.037856081491245</v>
      </c>
      <c r="L7" s="2">
        <f>ABS(Table2[[#This Row],[Nc Analytic]]-Table2[[#This Row],[Nc Simulation]])</f>
        <v>1.0141302533619445E-3</v>
      </c>
      <c r="M7" s="1">
        <f>100*IF(Table2[[#This Row],[Nc Analytic]]&gt;0, Table2[[#This Row],[Absolute Error]]/Table2[[#This Row],[Nc Analytic]],1)</f>
        <v>9.7713957787363928E-2</v>
      </c>
    </row>
    <row r="8" spans="1:13" x14ac:dyDescent="0.35">
      <c r="A8" s="1">
        <v>0.7</v>
      </c>
      <c r="B8">
        <v>0</v>
      </c>
      <c r="C8">
        <v>4.1032414236123093E-8</v>
      </c>
      <c r="D8" s="2">
        <f>ABS(Table6[[#This Row],[Pb Analytic]]-Table6[[#This Row],[Pb Simulation]])</f>
        <v>4.1032414236123093E-8</v>
      </c>
      <c r="E8" s="1">
        <f>100*IF(Table6[[#This Row],[Pb Analytic]]&gt;0, Table6[[#This Row],[Absolute Error]]/Table6[[#This Row],[Pb Analytic]],1)</f>
        <v>100</v>
      </c>
      <c r="F8">
        <v>0.107949</v>
      </c>
      <c r="G8">
        <v>0.1066204279331575</v>
      </c>
      <c r="H8" s="2">
        <f>ABS(Table7[[#This Row],[Pd Analytic]]-Table7[[#This Row],[Pd Simulation]])</f>
        <v>1.3285720668425038E-3</v>
      </c>
      <c r="I8" s="1">
        <f>100*IF(Table7[[#This Row],[Pd Analytic]]&gt;0, Table7[[#This Row],[Absolute Error]]/Table7[[#This Row],[Pd Analytic]],1)</f>
        <v>1.2460764720203643</v>
      </c>
      <c r="J8">
        <v>1.317754324638446</v>
      </c>
      <c r="K8">
        <v>1.3133307857602969</v>
      </c>
      <c r="L8" s="2">
        <f>ABS(Table2[[#This Row],[Nc Analytic]]-Table2[[#This Row],[Nc Simulation]])</f>
        <v>4.4235388781490581E-3</v>
      </c>
      <c r="M8" s="1">
        <f>100*IF(Table2[[#This Row],[Nc Analytic]]&gt;0, Table2[[#This Row],[Absolute Error]]/Table2[[#This Row],[Nc Analytic]],1)</f>
        <v>0.33681833442960363</v>
      </c>
    </row>
    <row r="9" spans="1:13" x14ac:dyDescent="0.35">
      <c r="A9" s="1">
        <v>0.8</v>
      </c>
      <c r="B9">
        <v>0</v>
      </c>
      <c r="C9">
        <v>2.1895372474983819E-7</v>
      </c>
      <c r="D9" s="2">
        <f>ABS(Table6[[#This Row],[Pb Analytic]]-Table6[[#This Row],[Pb Simulation]])</f>
        <v>2.1895372474983819E-7</v>
      </c>
      <c r="E9" s="1">
        <f>100*IF(Table6[[#This Row],[Pb Analytic]]&gt;0, Table6[[#This Row],[Absolute Error]]/Table6[[#This Row],[Pb Analytic]],1)</f>
        <v>100</v>
      </c>
      <c r="F9">
        <v>0.13684299999999999</v>
      </c>
      <c r="G9">
        <v>0.13534998430940701</v>
      </c>
      <c r="H9" s="2">
        <f>ABS(Table7[[#This Row],[Pd Analytic]]-Table7[[#This Row],[Pd Simulation]])</f>
        <v>1.4930156905929859E-3</v>
      </c>
      <c r="I9" s="1">
        <f>100*IF(Table7[[#This Row],[Pd Analytic]]&gt;0, Table7[[#This Row],[Absolute Error]]/Table7[[#This Row],[Pd Analytic]],1)</f>
        <v>1.1030778453435102</v>
      </c>
      <c r="J9">
        <v>1.62085063575011</v>
      </c>
      <c r="K9">
        <v>1.617836126066466</v>
      </c>
      <c r="L9" s="2">
        <f>ABS(Table2[[#This Row],[Nc Analytic]]-Table2[[#This Row],[Nc Simulation]])</f>
        <v>3.0145096836440288E-3</v>
      </c>
      <c r="M9" s="1">
        <f>100*IF(Table2[[#This Row],[Nc Analytic]]&gt;0, Table2[[#This Row],[Absolute Error]]/Table2[[#This Row],[Nc Analytic]],1)</f>
        <v>0.18632972988267804</v>
      </c>
    </row>
    <row r="10" spans="1:13" x14ac:dyDescent="0.35">
      <c r="A10" s="1">
        <v>0.9</v>
      </c>
      <c r="B10">
        <v>9.9999999999999995E-7</v>
      </c>
      <c r="C10">
        <v>9.2374120861229378E-7</v>
      </c>
      <c r="D10" s="2">
        <f>ABS(Table6[[#This Row],[Pb Analytic]]-Table6[[#This Row],[Pb Simulation]])</f>
        <v>7.6258791387706175E-8</v>
      </c>
      <c r="E10" s="1">
        <f>100*IF(Table6[[#This Row],[Pb Analytic]]&gt;0, Table6[[#This Row],[Absolute Error]]/Table6[[#This Row],[Pb Analytic]],1)</f>
        <v>8.2554281087305039</v>
      </c>
      <c r="F10">
        <v>0.168513</v>
      </c>
      <c r="G10">
        <v>0.16670939121862671</v>
      </c>
      <c r="H10" s="2">
        <f>ABS(Table7[[#This Row],[Pd Analytic]]-Table7[[#This Row],[Pd Simulation]])</f>
        <v>1.8036087813732837E-3</v>
      </c>
      <c r="I10" s="1">
        <f>100*IF(Table7[[#This Row],[Pd Analytic]]&gt;0, Table7[[#This Row],[Absolute Error]]/Table7[[#This Row],[Pd Analytic]],1)</f>
        <v>1.08188792976155</v>
      </c>
      <c r="J10">
        <v>1.948186689416564</v>
      </c>
      <c r="K10">
        <v>1.9481533567517111</v>
      </c>
      <c r="L10" s="2">
        <f>ABS(Table2[[#This Row],[Nc Analytic]]-Table2[[#This Row],[Nc Simulation]])</f>
        <v>3.3332664852947502E-5</v>
      </c>
      <c r="M10" s="1">
        <f>100*IF(Table2[[#This Row],[Nc Analytic]]&gt;0, Table2[[#This Row],[Absolute Error]]/Table2[[#This Row],[Nc Analytic]],1)</f>
        <v>1.7109877278103675E-3</v>
      </c>
    </row>
    <row r="11" spans="1:13" x14ac:dyDescent="0.35">
      <c r="A11" s="1">
        <v>1</v>
      </c>
      <c r="B11">
        <v>5.0000000000000004E-6</v>
      </c>
      <c r="C11">
        <v>3.2298124386103719E-6</v>
      </c>
      <c r="D11" s="2">
        <f>ABS(Table6[[#This Row],[Pb Analytic]]-Table6[[#This Row],[Pb Simulation]])</f>
        <v>1.7701875613896285E-6</v>
      </c>
      <c r="E11" s="1">
        <f>100*IF(Table6[[#This Row],[Pb Analytic]]&gt;0, Table6[[#This Row],[Absolute Error]]/Table6[[#This Row],[Pb Analytic]],1)</f>
        <v>54.807751070252621</v>
      </c>
      <c r="F11">
        <v>0.20042599999999999</v>
      </c>
      <c r="G11">
        <v>0.19999693907793181</v>
      </c>
      <c r="H11" s="2">
        <f>ABS(Table7[[#This Row],[Pd Analytic]]-Table7[[#This Row],[Pd Simulation]])</f>
        <v>4.2906092206818069E-4</v>
      </c>
      <c r="I11" s="1">
        <f>100*IF(Table7[[#This Row],[Pd Analytic]]&gt;0, Table7[[#This Row],[Absolute Error]]/Table7[[#This Row],[Pd Analytic]],1)</f>
        <v>0.21453374438945319</v>
      </c>
      <c r="J11">
        <v>2.2888266391775671</v>
      </c>
      <c r="K11">
        <v>2.2999890752280061</v>
      </c>
      <c r="L11" s="2">
        <f>ABS(Table2[[#This Row],[Nc Analytic]]-Table2[[#This Row],[Nc Simulation]])</f>
        <v>1.1162436050438984E-2</v>
      </c>
      <c r="M11" s="1">
        <f>100*IF(Table2[[#This Row],[Nc Analytic]]&gt;0, Table2[[#This Row],[Absolute Error]]/Table2[[#This Row],[Nc Analytic]],1)</f>
        <v>0.48532561178936962</v>
      </c>
    </row>
    <row r="12" spans="1:13" x14ac:dyDescent="0.35">
      <c r="A12" s="1">
        <v>1.1000000000000001</v>
      </c>
      <c r="B12">
        <v>3.9999999999999998E-6</v>
      </c>
      <c r="C12">
        <v>9.6831417356204973E-6</v>
      </c>
      <c r="D12" s="2">
        <f>ABS(Table6[[#This Row],[Pb Analytic]]-Table6[[#This Row],[Pb Simulation]])</f>
        <v>5.6831417356204975E-6</v>
      </c>
      <c r="E12" s="1">
        <f>100*IF(Table6[[#This Row],[Pb Analytic]]&gt;0, Table6[[#This Row],[Absolute Error]]/Table6[[#This Row],[Pb Analytic]],1)</f>
        <v>58.691093147118131</v>
      </c>
      <c r="F12">
        <v>0.236235</v>
      </c>
      <c r="G12">
        <v>0.23444143356472399</v>
      </c>
      <c r="H12" s="2">
        <f>ABS(Table7[[#This Row],[Pd Analytic]]-Table7[[#This Row],[Pd Simulation]])</f>
        <v>1.7935664352760061E-3</v>
      </c>
      <c r="I12" s="1">
        <f>100*IF(Table7[[#This Row],[Pd Analytic]]&gt;0, Table7[[#This Row],[Absolute Error]]/Table7[[#This Row],[Pd Analytic]],1)</f>
        <v>0.76503816241203926</v>
      </c>
      <c r="J12">
        <v>2.6663807455846831</v>
      </c>
      <c r="K12">
        <v>2.6684403008138959</v>
      </c>
      <c r="L12" s="2">
        <f>ABS(Table2[[#This Row],[Nc Analytic]]-Table2[[#This Row],[Nc Simulation]])</f>
        <v>2.0595552292128616E-3</v>
      </c>
      <c r="M12" s="1">
        <f>100*IF(Table2[[#This Row],[Nc Analytic]]&gt;0, Table2[[#This Row],[Absolute Error]]/Table2[[#This Row],[Nc Analytic]],1)</f>
        <v>7.7181986368017319E-2</v>
      </c>
    </row>
    <row r="13" spans="1:13" x14ac:dyDescent="0.35">
      <c r="A13" s="1">
        <v>1.2</v>
      </c>
      <c r="B13">
        <v>2.4000000000000001E-5</v>
      </c>
      <c r="C13">
        <v>2.5537115239426989E-5</v>
      </c>
      <c r="D13" s="2">
        <f>ABS(Table6[[#This Row],[Pb Analytic]]-Table6[[#This Row],[Pb Simulation]])</f>
        <v>1.5371152394269884E-6</v>
      </c>
      <c r="E13" s="1">
        <f>100*IF(Table6[[#This Row],[Pb Analytic]]&gt;0, Table6[[#This Row],[Absolute Error]]/Table6[[#This Row],[Pb Analytic]],1)</f>
        <v>6.0191420409687542</v>
      </c>
      <c r="F13">
        <v>0.27112900000000001</v>
      </c>
      <c r="G13">
        <v>0.26927866266079059</v>
      </c>
      <c r="H13" s="2">
        <f>ABS(Table7[[#This Row],[Pd Analytic]]-Table7[[#This Row],[Pd Simulation]])</f>
        <v>1.850337339209418E-3</v>
      </c>
      <c r="I13" s="1">
        <f>100*IF(Table7[[#This Row],[Pd Analytic]]&gt;0, Table7[[#This Row],[Absolute Error]]/Table7[[#This Row],[Pd Analytic]],1)</f>
        <v>0.68714591825653915</v>
      </c>
      <c r="J13">
        <v>3.04724627942355</v>
      </c>
      <c r="K13">
        <v>3.048489117962077</v>
      </c>
      <c r="L13" s="2">
        <f>ABS(Table2[[#This Row],[Nc Analytic]]-Table2[[#This Row],[Nc Simulation]])</f>
        <v>1.2428385385270246E-3</v>
      </c>
      <c r="M13" s="1">
        <f>100*IF(Table2[[#This Row],[Nc Analytic]]&gt;0, Table2[[#This Row],[Absolute Error]]/Table2[[#This Row],[Nc Analytic]],1)</f>
        <v>4.0769000328853576E-2</v>
      </c>
    </row>
    <row r="14" spans="1:13" x14ac:dyDescent="0.35">
      <c r="A14" s="1">
        <v>1.3</v>
      </c>
      <c r="B14">
        <v>5.8999999999999998E-5</v>
      </c>
      <c r="C14">
        <v>6.0429275922741578E-5</v>
      </c>
      <c r="D14" s="2">
        <f>ABS(Table6[[#This Row],[Pb Analytic]]-Table6[[#This Row],[Pb Simulation]])</f>
        <v>1.4292759227415804E-6</v>
      </c>
      <c r="E14" s="1">
        <f>100*IF(Table6[[#This Row],[Pb Analytic]]&gt;0, Table6[[#This Row],[Absolute Error]]/Table6[[#This Row],[Pb Analytic]],1)</f>
        <v>2.3652044491959496</v>
      </c>
      <c r="F14">
        <v>0.305537</v>
      </c>
      <c r="G14">
        <v>0.30381432063787311</v>
      </c>
      <c r="H14" s="2">
        <f>ABS(Table7[[#This Row],[Pd Analytic]]-Table7[[#This Row],[Pd Simulation]])</f>
        <v>1.7226793621268888E-3</v>
      </c>
      <c r="I14" s="1">
        <f>100*IF(Table7[[#This Row],[Pd Analytic]]&gt;0, Table7[[#This Row],[Absolute Error]]/Table7[[#This Row],[Pd Analytic]],1)</f>
        <v>0.56701716973381588</v>
      </c>
      <c r="J14">
        <v>3.4288667939034281</v>
      </c>
      <c r="K14">
        <v>3.4354269671952</v>
      </c>
      <c r="L14" s="2">
        <f>ABS(Table2[[#This Row],[Nc Analytic]]-Table2[[#This Row],[Nc Simulation]])</f>
        <v>6.5601732917719424E-3</v>
      </c>
      <c r="M14" s="1">
        <f>100*IF(Table2[[#This Row],[Nc Analytic]]&gt;0, Table2[[#This Row],[Absolute Error]]/Table2[[#This Row],[Nc Analytic]],1)</f>
        <v>0.19095656389772978</v>
      </c>
    </row>
    <row r="15" spans="1:13" x14ac:dyDescent="0.35">
      <c r="A15" s="1">
        <v>1.4</v>
      </c>
      <c r="B15">
        <v>1.21E-4</v>
      </c>
      <c r="C15">
        <v>1.3033869872104589E-4</v>
      </c>
      <c r="D15" s="2">
        <f>ABS(Table6[[#This Row],[Pb Analytic]]-Table6[[#This Row],[Pb Simulation]])</f>
        <v>9.3386987210458905E-6</v>
      </c>
      <c r="E15" s="1">
        <f>100*IF(Table6[[#This Row],[Pb Analytic]]&gt;0, Table6[[#This Row],[Absolute Error]]/Table6[[#This Row],[Pb Analytic]],1)</f>
        <v>7.164947028535865</v>
      </c>
      <c r="F15">
        <v>0.33992299999999998</v>
      </c>
      <c r="G15">
        <v>0.3374646563421303</v>
      </c>
      <c r="H15" s="2">
        <f>ABS(Table7[[#This Row],[Pd Analytic]]-Table7[[#This Row],[Pd Simulation]])</f>
        <v>2.4583436578696771E-3</v>
      </c>
      <c r="I15" s="1">
        <f>100*IF(Table7[[#This Row],[Pd Analytic]]&gt;0, Table7[[#This Row],[Absolute Error]]/Table7[[#This Row],[Pd Analytic]],1)</f>
        <v>0.72847440811026598</v>
      </c>
      <c r="J15">
        <v>3.816399528349895</v>
      </c>
      <c r="K15">
        <v>3.8251446977108952</v>
      </c>
      <c r="L15" s="2">
        <f>ABS(Table2[[#This Row],[Nc Analytic]]-Table2[[#This Row],[Nc Simulation]])</f>
        <v>8.7451693610001158E-3</v>
      </c>
      <c r="M15" s="1">
        <f>100*IF(Table2[[#This Row],[Nc Analytic]]&gt;0, Table2[[#This Row],[Absolute Error]]/Table2[[#This Row],[Nc Analytic]],1)</f>
        <v>0.22862323002404436</v>
      </c>
    </row>
    <row r="16" spans="1:13" x14ac:dyDescent="0.35">
      <c r="A16" s="1">
        <v>1.5</v>
      </c>
      <c r="B16">
        <v>2.2900000000000001E-4</v>
      </c>
      <c r="C16">
        <v>2.5952372216693048E-4</v>
      </c>
      <c r="D16" s="2">
        <f>ABS(Table6[[#This Row],[Pb Analytic]]-Table6[[#This Row],[Pb Simulation]])</f>
        <v>3.0523722166930469E-5</v>
      </c>
      <c r="E16" s="1">
        <f>100*IF(Table6[[#This Row],[Pb Analytic]]&gt;0, Table6[[#This Row],[Absolute Error]]/Table6[[#This Row],[Pb Analytic]],1)</f>
        <v>11.761438188412326</v>
      </c>
      <c r="F16">
        <v>0.37184200000000001</v>
      </c>
      <c r="G16">
        <v>0.36977340153288729</v>
      </c>
      <c r="H16" s="2">
        <f>ABS(Table7[[#This Row],[Pd Analytic]]-Table7[[#This Row],[Pd Simulation]])</f>
        <v>2.0685984671127144E-3</v>
      </c>
      <c r="I16" s="1">
        <f>100*IF(Table7[[#This Row],[Pd Analytic]]&gt;0, Table7[[#This Row],[Absolute Error]]/Table7[[#This Row],[Pd Analytic]],1)</f>
        <v>0.55942327342566722</v>
      </c>
      <c r="J16">
        <v>4.1939443892636881</v>
      </c>
      <c r="K16">
        <v>4.2142706241003003</v>
      </c>
      <c r="L16" s="2">
        <f>ABS(Table2[[#This Row],[Nc Analytic]]-Table2[[#This Row],[Nc Simulation]])</f>
        <v>2.0326234836612223E-2</v>
      </c>
      <c r="M16" s="1">
        <f>100*IF(Table2[[#This Row],[Nc Analytic]]&gt;0, Table2[[#This Row],[Absolute Error]]/Table2[[#This Row],[Nc Analytic]],1)</f>
        <v>0.48231916385179097</v>
      </c>
    </row>
    <row r="17" spans="1:13" x14ac:dyDescent="0.35">
      <c r="A17" s="1">
        <v>1.6</v>
      </c>
      <c r="B17">
        <v>4.4999999999999999E-4</v>
      </c>
      <c r="C17">
        <v>4.8205704784068371E-4</v>
      </c>
      <c r="D17" s="2">
        <f>ABS(Table6[[#This Row],[Pb Analytic]]-Table6[[#This Row],[Pb Simulation]])</f>
        <v>3.2057047840683721E-5</v>
      </c>
      <c r="E17" s="1">
        <f>100*IF(Table6[[#This Row],[Pb Analytic]]&gt;0, Table6[[#This Row],[Absolute Error]]/Table6[[#This Row],[Pb Analytic]],1)</f>
        <v>6.6500527239005001</v>
      </c>
      <c r="F17">
        <v>0.40555799999999997</v>
      </c>
      <c r="G17">
        <v>0.40040911774031113</v>
      </c>
      <c r="H17" s="2">
        <f>ABS(Table7[[#This Row],[Pd Analytic]]-Table7[[#This Row],[Pd Simulation]])</f>
        <v>5.1488822596888473E-3</v>
      </c>
      <c r="I17" s="1">
        <f>100*IF(Table7[[#This Row],[Pd Analytic]]&gt;0, Table7[[#This Row],[Absolute Error]]/Table7[[#This Row],[Pd Analytic]],1)</f>
        <v>1.2859053481964415</v>
      </c>
      <c r="J17">
        <v>4.6083930544238374</v>
      </c>
      <c r="K17">
        <v>4.6001766652337173</v>
      </c>
      <c r="L17" s="2">
        <f>ABS(Table2[[#This Row],[Nc Analytic]]-Table2[[#This Row],[Nc Simulation]])</f>
        <v>8.2163891901201325E-3</v>
      </c>
      <c r="M17" s="1">
        <f>100*IF(Table2[[#This Row],[Nc Analytic]]&gt;0, Table2[[#This Row],[Absolute Error]]/Table2[[#This Row],[Nc Analytic]],1)</f>
        <v>0.17861029669178347</v>
      </c>
    </row>
    <row r="18" spans="1:13" x14ac:dyDescent="0.35">
      <c r="A18" s="1">
        <v>1.7</v>
      </c>
      <c r="B18">
        <v>8.3100000000000003E-4</v>
      </c>
      <c r="C18">
        <v>8.4258043296230674E-4</v>
      </c>
      <c r="D18" s="2">
        <f>ABS(Table6[[#This Row],[Pb Analytic]]-Table6[[#This Row],[Pb Simulation]])</f>
        <v>1.1580432962306707E-5</v>
      </c>
      <c r="E18" s="1">
        <f>100*IF(Table6[[#This Row],[Pb Analytic]]&gt;0, Table6[[#This Row],[Absolute Error]]/Table6[[#This Row],[Pb Analytic]],1)</f>
        <v>1.3744008891344341</v>
      </c>
      <c r="F18">
        <v>0.43466199999999999</v>
      </c>
      <c r="G18">
        <v>0.42914977240779367</v>
      </c>
      <c r="H18" s="2">
        <f>ABS(Table7[[#This Row],[Pd Analytic]]-Table7[[#This Row],[Pd Simulation]])</f>
        <v>5.5122275922063202E-3</v>
      </c>
      <c r="I18" s="1">
        <f>100*IF(Table7[[#This Row],[Pd Analytic]]&gt;0, Table7[[#This Row],[Absolute Error]]/Table7[[#This Row],[Pd Analytic]],1)</f>
        <v>1.2844531085917485</v>
      </c>
      <c r="J18">
        <v>4.9805996844885874</v>
      </c>
      <c r="K18">
        <v>4.9808931163111243</v>
      </c>
      <c r="L18" s="2">
        <f>ABS(Table2[[#This Row],[Nc Analytic]]-Table2[[#This Row],[Nc Simulation]])</f>
        <v>2.9343182253693811E-4</v>
      </c>
      <c r="M18" s="1">
        <f>100*IF(Table2[[#This Row],[Nc Analytic]]&gt;0, Table2[[#This Row],[Absolute Error]]/Table2[[#This Row],[Nc Analytic]],1)</f>
        <v>5.8911487495289854E-3</v>
      </c>
    </row>
    <row r="19" spans="1:13" x14ac:dyDescent="0.35">
      <c r="A19" s="1">
        <v>1.8</v>
      </c>
      <c r="B19">
        <v>1.4630000000000001E-3</v>
      </c>
      <c r="C19">
        <v>1.3959960097047869E-3</v>
      </c>
      <c r="D19" s="2">
        <f>ABS(Table6[[#This Row],[Pb Analytic]]-Table6[[#This Row],[Pb Simulation]])</f>
        <v>6.7003990295213178E-5</v>
      </c>
      <c r="E19" s="1">
        <f>100*IF(Table6[[#This Row],[Pb Analytic]]&gt;0, Table6[[#This Row],[Absolute Error]]/Table6[[#This Row],[Pb Analytic]],1)</f>
        <v>4.7997264912943844</v>
      </c>
      <c r="F19">
        <v>0.46157900000000002</v>
      </c>
      <c r="G19">
        <v>0.45586141403026681</v>
      </c>
      <c r="H19" s="2">
        <f>ABS(Table7[[#This Row],[Pd Analytic]]-Table7[[#This Row],[Pd Simulation]])</f>
        <v>5.7175859697332077E-3</v>
      </c>
      <c r="I19" s="1">
        <f>100*IF(Table7[[#This Row],[Pd Analytic]]&gt;0, Table7[[#This Row],[Absolute Error]]/Table7[[#This Row],[Pd Analytic]],1)</f>
        <v>1.2542377559846707</v>
      </c>
      <c r="J19">
        <v>5.3513755187377372</v>
      </c>
      <c r="K19">
        <v>5.3549762696985912</v>
      </c>
      <c r="L19" s="2">
        <f>ABS(Table2[[#This Row],[Nc Analytic]]-Table2[[#This Row],[Nc Simulation]])</f>
        <v>3.6007509608539934E-3</v>
      </c>
      <c r="M19" s="1">
        <f>100*IF(Table2[[#This Row],[Nc Analytic]]&gt;0, Table2[[#This Row],[Absolute Error]]/Table2[[#This Row],[Nc Analytic]],1)</f>
        <v>6.7241212276308832E-2</v>
      </c>
    </row>
    <row r="20" spans="1:13" x14ac:dyDescent="0.35">
      <c r="A20" s="1">
        <v>1.9</v>
      </c>
      <c r="B20">
        <v>2.0730000000000002E-3</v>
      </c>
      <c r="C20">
        <v>2.2059722480461809E-3</v>
      </c>
      <c r="D20" s="2">
        <f>ABS(Table6[[#This Row],[Pb Analytic]]-Table6[[#This Row],[Pb Simulation]])</f>
        <v>1.3297224804618068E-4</v>
      </c>
      <c r="E20" s="1">
        <f>100*IF(Table6[[#This Row],[Pb Analytic]]&gt;0, Table6[[#This Row],[Absolute Error]]/Table6[[#This Row],[Pb Analytic]],1)</f>
        <v>6.0278295959504282</v>
      </c>
      <c r="F20">
        <v>0.48526399999999997</v>
      </c>
      <c r="G20">
        <v>0.48047630252878393</v>
      </c>
      <c r="H20" s="2">
        <f>ABS(Table7[[#This Row],[Pd Analytic]]-Table7[[#This Row],[Pd Simulation]])</f>
        <v>4.7876974712160458E-3</v>
      </c>
      <c r="I20" s="1">
        <f>100*IF(Table7[[#This Row],[Pd Analytic]]&gt;0, Table7[[#This Row],[Absolute Error]]/Table7[[#This Row],[Pd Analytic]],1)</f>
        <v>0.99644820067462725</v>
      </c>
      <c r="J20">
        <v>5.6958722897337291</v>
      </c>
      <c r="K20">
        <v>5.7213657689346906</v>
      </c>
      <c r="L20" s="2">
        <f>ABS(Table2[[#This Row],[Nc Analytic]]-Table2[[#This Row],[Nc Simulation]])</f>
        <v>2.5493479200961566E-2</v>
      </c>
      <c r="M20" s="1">
        <f>100*IF(Table2[[#This Row],[Nc Analytic]]&gt;0, Table2[[#This Row],[Absolute Error]]/Table2[[#This Row],[Nc Analytic]],1)</f>
        <v>0.44558380342301407</v>
      </c>
    </row>
    <row r="21" spans="1:13" x14ac:dyDescent="0.35">
      <c r="A21" s="1">
        <v>2</v>
      </c>
      <c r="B21">
        <v>3.2299999999999998E-3</v>
      </c>
      <c r="C21">
        <v>3.3423318620479951E-3</v>
      </c>
      <c r="D21" s="2">
        <f>ABS(Table6[[#This Row],[Pb Analytic]]-Table6[[#This Row],[Pb Simulation]])</f>
        <v>1.1233186204799529E-4</v>
      </c>
      <c r="E21" s="1">
        <f>100*IF(Table6[[#This Row],[Pb Analytic]]&gt;0, Table6[[#This Row],[Absolute Error]]/Table6[[#This Row],[Pb Analytic]],1)</f>
        <v>3.3608829608908009</v>
      </c>
      <c r="F21">
        <v>0.50936599999999999</v>
      </c>
      <c r="G21">
        <v>0.50297382189563544</v>
      </c>
      <c r="H21" s="2">
        <f>ABS(Table7[[#This Row],[Pd Analytic]]-Table7[[#This Row],[Pd Simulation]])</f>
        <v>6.3921781043645431E-3</v>
      </c>
      <c r="I21" s="1">
        <f>100*IF(Table7[[#This Row],[Pd Analytic]]&gt;0, Table7[[#This Row],[Absolute Error]]/Table7[[#This Row],[Pd Analytic]],1)</f>
        <v>1.2708768977823439</v>
      </c>
      <c r="J21">
        <v>6.0608867528740591</v>
      </c>
      <c r="K21">
        <v>6.0792567276281142</v>
      </c>
      <c r="L21" s="2">
        <f>ABS(Table2[[#This Row],[Nc Analytic]]-Table2[[#This Row],[Nc Simulation]])</f>
        <v>1.8369974754055107E-2</v>
      </c>
      <c r="M21" s="1">
        <f>100*IF(Table2[[#This Row],[Nc Analytic]]&gt;0, Table2[[#This Row],[Absolute Error]]/Table2[[#This Row],[Nc Analytic]],1)</f>
        <v>0.30217468314127849</v>
      </c>
    </row>
    <row r="22" spans="1:13" x14ac:dyDescent="0.35">
      <c r="A22" s="1">
        <v>2.1</v>
      </c>
      <c r="B22">
        <v>4.8789999999999997E-3</v>
      </c>
      <c r="C22">
        <v>4.877565749747315E-3</v>
      </c>
      <c r="D22" s="2">
        <f>ABS(Table6[[#This Row],[Pb Analytic]]-Table6[[#This Row],[Pb Simulation]])</f>
        <v>1.4342502526847045E-6</v>
      </c>
      <c r="E22" s="1">
        <f>100*IF(Table6[[#This Row],[Pb Analytic]]&gt;0, Table6[[#This Row],[Absolute Error]]/Table6[[#This Row],[Pb Analytic]],1)</f>
        <v>2.9405041905565428E-2</v>
      </c>
      <c r="F22">
        <v>0.53167900000000001</v>
      </c>
      <c r="G22">
        <v>0.52336566282940578</v>
      </c>
      <c r="H22" s="2">
        <f>ABS(Table7[[#This Row],[Pd Analytic]]-Table7[[#This Row],[Pd Simulation]])</f>
        <v>8.3133371705942372E-3</v>
      </c>
      <c r="I22" s="1">
        <f>100*IF(Table7[[#This Row],[Pd Analytic]]&gt;0, Table7[[#This Row],[Absolute Error]]/Table7[[#This Row],[Pd Analytic]],1)</f>
        <v>1.5884376375880089</v>
      </c>
      <c r="J22">
        <v>6.4142500713084409</v>
      </c>
      <c r="K22">
        <v>6.4279998956832776</v>
      </c>
      <c r="L22" s="2">
        <f>ABS(Table2[[#This Row],[Nc Analytic]]-Table2[[#This Row],[Nc Simulation]])</f>
        <v>1.3749824374836628E-2</v>
      </c>
      <c r="M22" s="1">
        <f>100*IF(Table2[[#This Row],[Nc Analytic]]&gt;0, Table2[[#This Row],[Absolute Error]]/Table2[[#This Row],[Nc Analytic]],1)</f>
        <v>0.21390517420621491</v>
      </c>
    </row>
    <row r="23" spans="1:13" x14ac:dyDescent="0.35">
      <c r="A23" s="1">
        <v>2.2000000000000002</v>
      </c>
      <c r="B23">
        <v>6.5500000000000003E-3</v>
      </c>
      <c r="C23">
        <v>6.8828471107489596E-3</v>
      </c>
      <c r="D23" s="2">
        <f>ABS(Table6[[#This Row],[Pb Analytic]]-Table6[[#This Row],[Pb Simulation]])</f>
        <v>3.3284711074895931E-4</v>
      </c>
      <c r="E23" s="1">
        <f>100*IF(Table6[[#This Row],[Pb Analytic]]&gt;0, Table6[[#This Row],[Absolute Error]]/Table6[[#This Row],[Pb Analytic]],1)</f>
        <v>4.835892841919315</v>
      </c>
      <c r="F23">
        <v>0.54921699999999996</v>
      </c>
      <c r="G23">
        <v>0.54168542847968215</v>
      </c>
      <c r="H23" s="2">
        <f>ABS(Table7[[#This Row],[Pd Analytic]]-Table7[[#This Row],[Pd Simulation]])</f>
        <v>7.5315715203178035E-3</v>
      </c>
      <c r="I23" s="1">
        <f>100*IF(Table7[[#This Row],[Pd Analytic]]&gt;0, Table7[[#This Row],[Absolute Error]]/Table7[[#This Row],[Pd Analytic]],1)</f>
        <v>1.3903958135732466</v>
      </c>
      <c r="J23">
        <v>6.7468148835577644</v>
      </c>
      <c r="K23">
        <v>6.7670338322454651</v>
      </c>
      <c r="L23" s="2">
        <f>ABS(Table2[[#This Row],[Nc Analytic]]-Table2[[#This Row],[Nc Simulation]])</f>
        <v>2.0218948687700689E-2</v>
      </c>
      <c r="M23" s="1">
        <f>100*IF(Table2[[#This Row],[Nc Analytic]]&gt;0, Table2[[#This Row],[Absolute Error]]/Table2[[#This Row],[Nc Analytic]],1)</f>
        <v>0.29878598495186703</v>
      </c>
    </row>
    <row r="24" spans="1:13" x14ac:dyDescent="0.35">
      <c r="A24" s="1">
        <v>2.2999999999999998</v>
      </c>
      <c r="B24">
        <v>9.2659999999999999E-3</v>
      </c>
      <c r="C24">
        <v>9.423981900747452E-3</v>
      </c>
      <c r="D24" s="2">
        <f>ABS(Table6[[#This Row],[Pb Analytic]]-Table6[[#This Row],[Pb Simulation]])</f>
        <v>1.5798190074745207E-4</v>
      </c>
      <c r="E24" s="1">
        <f>100*IF(Table6[[#This Row],[Pb Analytic]]&gt;0, Table6[[#This Row],[Absolute Error]]/Table6[[#This Row],[Pb Analytic]],1)</f>
        <v>1.6763816230899373</v>
      </c>
      <c r="F24">
        <v>0.564836</v>
      </c>
      <c r="G24">
        <v>0.55798202738368974</v>
      </c>
      <c r="H24" s="2">
        <f>ABS(Table7[[#This Row],[Pd Analytic]]-Table7[[#This Row],[Pd Simulation]])</f>
        <v>6.8539726163102666E-3</v>
      </c>
      <c r="I24" s="1">
        <f>100*IF(Table7[[#This Row],[Pd Analytic]]&gt;0, Table7[[#This Row],[Absolute Error]]/Table7[[#This Row],[Pd Analytic]],1)</f>
        <v>1.2283500686299369</v>
      </c>
      <c r="J24">
        <v>7.069380935082906</v>
      </c>
      <c r="K24">
        <v>7.0958467734939434</v>
      </c>
      <c r="L24" s="2">
        <f>ABS(Table2[[#This Row],[Nc Analytic]]-Table2[[#This Row],[Nc Simulation]])</f>
        <v>2.6465838411037446E-2</v>
      </c>
      <c r="M24" s="1">
        <f>100*IF(Table2[[#This Row],[Nc Analytic]]&gt;0, Table2[[#This Row],[Absolute Error]]/Table2[[#This Row],[Nc Analytic]],1)</f>
        <v>0.37297646434388632</v>
      </c>
    </row>
    <row r="25" spans="1:13" x14ac:dyDescent="0.35">
      <c r="A25" s="1">
        <v>2.4</v>
      </c>
      <c r="B25">
        <v>1.2161999999999999E-2</v>
      </c>
      <c r="C25">
        <v>1.25577203207786E-2</v>
      </c>
      <c r="D25" s="2">
        <f>ABS(Table6[[#This Row],[Pb Analytic]]-Table6[[#This Row],[Pb Simulation]])</f>
        <v>3.9572032077860031E-4</v>
      </c>
      <c r="E25" s="1">
        <f>100*IF(Table6[[#This Row],[Pb Analytic]]&gt;0, Table6[[#This Row],[Absolute Error]]/Table6[[#This Row],[Pb Analytic]],1)</f>
        <v>3.15121145136369</v>
      </c>
      <c r="F25">
        <v>0.58184599999999997</v>
      </c>
      <c r="G25">
        <v>0.57231587728026068</v>
      </c>
      <c r="H25" s="2">
        <f>ABS(Table7[[#This Row],[Pd Analytic]]-Table7[[#This Row],[Pd Simulation]])</f>
        <v>9.5301227197392979E-3</v>
      </c>
      <c r="I25" s="1">
        <f>100*IF(Table7[[#This Row],[Pd Analytic]]&gt;0, Table7[[#This Row],[Absolute Error]]/Table7[[#This Row],[Pd Analytic]],1)</f>
        <v>1.6651858000214865</v>
      </c>
      <c r="J25">
        <v>7.4028527808024052</v>
      </c>
      <c r="K25">
        <v>7.4139623811267699</v>
      </c>
      <c r="L25" s="2">
        <f>ABS(Table2[[#This Row],[Nc Analytic]]-Table2[[#This Row],[Nc Simulation]])</f>
        <v>1.1109600324364699E-2</v>
      </c>
      <c r="M25" s="1">
        <f>100*IF(Table2[[#This Row],[Nc Analytic]]&gt;0, Table2[[#This Row],[Absolute Error]]/Table2[[#This Row],[Nc Analytic]],1)</f>
        <v>0.14984700155271449</v>
      </c>
    </row>
    <row r="26" spans="1:13" x14ac:dyDescent="0.35">
      <c r="A26" s="1">
        <v>2.5</v>
      </c>
      <c r="B26">
        <v>1.5671000000000001E-2</v>
      </c>
      <c r="C26">
        <v>1.6328778806749749E-2</v>
      </c>
      <c r="D26" s="2">
        <f>ABS(Table6[[#This Row],[Pb Analytic]]-Table6[[#This Row],[Pb Simulation]])</f>
        <v>6.5777880674974809E-4</v>
      </c>
      <c r="E26" s="1">
        <f>100*IF(Table6[[#This Row],[Pb Analytic]]&gt;0, Table6[[#This Row],[Absolute Error]]/Table6[[#This Row],[Pb Analytic]],1)</f>
        <v>4.0283404811500372</v>
      </c>
      <c r="F26">
        <v>0.59455999999999998</v>
      </c>
      <c r="G26">
        <v>0.58475691318797662</v>
      </c>
      <c r="H26" s="2">
        <f>ABS(Table7[[#This Row],[Pd Analytic]]-Table7[[#This Row],[Pd Simulation]])</f>
        <v>9.8030868120233539E-3</v>
      </c>
      <c r="I26" s="1">
        <f>100*IF(Table7[[#This Row],[Pd Analytic]]&gt;0, Table7[[#This Row],[Absolute Error]]/Table7[[#This Row],[Pd Analytic]],1)</f>
        <v>1.6764379506997025</v>
      </c>
      <c r="J26">
        <v>7.7108007640598188</v>
      </c>
      <c r="K26">
        <v>7.720942203637355</v>
      </c>
      <c r="L26" s="2">
        <f>ABS(Table2[[#This Row],[Nc Analytic]]-Table2[[#This Row],[Nc Simulation]])</f>
        <v>1.0141439577536104E-2</v>
      </c>
      <c r="M26" s="1">
        <f>100*IF(Table2[[#This Row],[Nc Analytic]]&gt;0, Table2[[#This Row],[Absolute Error]]/Table2[[#This Row],[Nc Analytic]],1)</f>
        <v>0.13134976677792573</v>
      </c>
    </row>
    <row r="27" spans="1:13" x14ac:dyDescent="0.35">
      <c r="A27" s="1">
        <v>2.6</v>
      </c>
      <c r="B27">
        <v>2.0139000000000001E-2</v>
      </c>
      <c r="C27">
        <v>2.0767803845229572E-2</v>
      </c>
      <c r="D27" s="2">
        <f>ABS(Table6[[#This Row],[Pb Analytic]]-Table6[[#This Row],[Pb Simulation]])</f>
        <v>6.2880384522957106E-4</v>
      </c>
      <c r="E27" s="1">
        <f>100*IF(Table6[[#This Row],[Pb Analytic]]&gt;0, Table6[[#This Row],[Absolute Error]]/Table6[[#This Row],[Pb Analytic]],1)</f>
        <v>3.0277820896021668</v>
      </c>
      <c r="F27">
        <v>0.60489099999999996</v>
      </c>
      <c r="G27">
        <v>0.59538354322883202</v>
      </c>
      <c r="H27" s="2">
        <f>ABS(Table7[[#This Row],[Pd Analytic]]-Table7[[#This Row],[Pd Simulation]])</f>
        <v>9.5074567711679325E-3</v>
      </c>
      <c r="I27" s="1">
        <f>100*IF(Table7[[#This Row],[Pd Analytic]]&gt;0, Table7[[#This Row],[Absolute Error]]/Table7[[#This Row],[Pd Analytic]],1)</f>
        <v>1.5968625400036962</v>
      </c>
      <c r="J27">
        <v>7.9940116773634307</v>
      </c>
      <c r="K27">
        <v>8.0163978191935676</v>
      </c>
      <c r="L27" s="2">
        <f>ABS(Table2[[#This Row],[Nc Analytic]]-Table2[[#This Row],[Nc Simulation]])</f>
        <v>2.2386141830136985E-2</v>
      </c>
      <c r="M27" s="1">
        <f>100*IF(Table2[[#This Row],[Nc Analytic]]&gt;0, Table2[[#This Row],[Absolute Error]]/Table2[[#This Row],[Nc Analytic]],1)</f>
        <v>0.27925437752774829</v>
      </c>
    </row>
    <row r="28" spans="1:13" x14ac:dyDescent="0.35">
      <c r="A28" s="1">
        <v>2.7</v>
      </c>
      <c r="B28">
        <v>2.5273E-2</v>
      </c>
      <c r="C28">
        <v>2.5890373860162789E-2</v>
      </c>
      <c r="D28" s="2">
        <f>ABS(Table6[[#This Row],[Pb Analytic]]-Table6[[#This Row],[Pb Simulation]])</f>
        <v>6.1737386016278914E-4</v>
      </c>
      <c r="E28" s="1">
        <f>100*IF(Table6[[#This Row],[Pb Analytic]]&gt;0, Table6[[#This Row],[Absolute Error]]/Table6[[#This Row],[Pb Analytic]],1)</f>
        <v>2.3845691201575692</v>
      </c>
      <c r="F28">
        <v>0.61492899999999995</v>
      </c>
      <c r="G28">
        <v>0.60428192465179098</v>
      </c>
      <c r="H28" s="2">
        <f>ABS(Table7[[#This Row],[Pd Analytic]]-Table7[[#This Row],[Pd Simulation]])</f>
        <v>1.0647075348208968E-2</v>
      </c>
      <c r="I28" s="1">
        <f>100*IF(Table7[[#This Row],[Pd Analytic]]&gt;0, Table7[[#This Row],[Absolute Error]]/Table7[[#This Row],[Pd Analytic]],1)</f>
        <v>1.7619384121648509</v>
      </c>
      <c r="J28">
        <v>8.2810992911072994</v>
      </c>
      <c r="K28">
        <v>8.3000066780723696</v>
      </c>
      <c r="L28" s="2">
        <f>ABS(Table2[[#This Row],[Nc Analytic]]-Table2[[#This Row],[Nc Simulation]])</f>
        <v>1.8907386965070216E-2</v>
      </c>
      <c r="M28" s="1">
        <f>100*IF(Table2[[#This Row],[Nc Analytic]]&gt;0, Table2[[#This Row],[Absolute Error]]/Table2[[#This Row],[Nc Analytic]],1)</f>
        <v>0.22779965966800106</v>
      </c>
    </row>
    <row r="29" spans="1:13" x14ac:dyDescent="0.35">
      <c r="A29" s="1">
        <v>2.8</v>
      </c>
      <c r="B29">
        <v>3.0914000000000001E-2</v>
      </c>
      <c r="C29">
        <v>3.1697008103781919E-2</v>
      </c>
      <c r="D29" s="2">
        <f>ABS(Table6[[#This Row],[Pb Analytic]]-Table6[[#This Row],[Pb Simulation]])</f>
        <v>7.8300810378191879E-4</v>
      </c>
      <c r="E29" s="1">
        <f>100*IF(Table6[[#This Row],[Pb Analytic]]&gt;0, Table6[[#This Row],[Absolute Error]]/Table6[[#This Row],[Pb Analytic]],1)</f>
        <v>2.4702902596301963</v>
      </c>
      <c r="F29">
        <v>0.62293600000000005</v>
      </c>
      <c r="G29">
        <v>0.61154517033085132</v>
      </c>
      <c r="H29" s="2">
        <f>ABS(Table7[[#This Row],[Pd Analytic]]-Table7[[#This Row],[Pd Simulation]])</f>
        <v>1.1390829669148728E-2</v>
      </c>
      <c r="I29" s="1">
        <f>100*IF(Table7[[#This Row],[Pd Analytic]]&gt;0, Table7[[#This Row],[Absolute Error]]/Table7[[#This Row],[Pd Analytic]],1)</f>
        <v>1.8626309587215264</v>
      </c>
      <c r="J29">
        <v>8.5631248397649404</v>
      </c>
      <c r="K29">
        <v>8.571527157708239</v>
      </c>
      <c r="L29" s="2">
        <f>ABS(Table2[[#This Row],[Nc Analytic]]-Table2[[#This Row],[Nc Simulation]])</f>
        <v>8.4023179432985984E-3</v>
      </c>
      <c r="M29" s="1">
        <f>100*IF(Table2[[#This Row],[Nc Analytic]]&gt;0, Table2[[#This Row],[Absolute Error]]/Table2[[#This Row],[Nc Analytic]],1)</f>
        <v>9.8025915203949696E-2</v>
      </c>
    </row>
    <row r="30" spans="1:13" x14ac:dyDescent="0.35">
      <c r="A30" s="1">
        <v>2.9</v>
      </c>
      <c r="B30">
        <v>3.7265E-2</v>
      </c>
      <c r="C30">
        <v>3.8174050461461308E-2</v>
      </c>
      <c r="D30" s="2">
        <f>ABS(Table6[[#This Row],[Pb Analytic]]-Table6[[#This Row],[Pb Simulation]])</f>
        <v>9.0905046146130819E-4</v>
      </c>
      <c r="E30" s="1">
        <f>100*IF(Table6[[#This Row],[Pb Analytic]]&gt;0, Table6[[#This Row],[Absolute Error]]/Table6[[#This Row],[Pb Analytic]],1)</f>
        <v>2.3813309053464002</v>
      </c>
      <c r="F30">
        <v>0.62866299999999997</v>
      </c>
      <c r="G30">
        <v>0.61727230073477202</v>
      </c>
      <c r="H30" s="2">
        <f>ABS(Table7[[#This Row],[Pd Analytic]]-Table7[[#This Row],[Pd Simulation]])</f>
        <v>1.1390699265227955E-2</v>
      </c>
      <c r="I30" s="1">
        <f>100*IF(Table7[[#This Row],[Pd Analytic]]&gt;0, Table7[[#This Row],[Absolute Error]]/Table7[[#This Row],[Pd Analytic]],1)</f>
        <v>1.845328107493079</v>
      </c>
      <c r="J30">
        <v>8.8093884004162621</v>
      </c>
      <c r="K30">
        <v>8.8308099323684885</v>
      </c>
      <c r="L30" s="2">
        <f>ABS(Table2[[#This Row],[Nc Analytic]]-Table2[[#This Row],[Nc Simulation]])</f>
        <v>2.1421531952226402E-2</v>
      </c>
      <c r="M30" s="1">
        <f>100*IF(Table2[[#This Row],[Nc Analytic]]&gt;0, Table2[[#This Row],[Absolute Error]]/Table2[[#This Row],[Nc Analytic]],1)</f>
        <v>0.24257720544644301</v>
      </c>
    </row>
    <row r="31" spans="1:13" x14ac:dyDescent="0.35">
      <c r="A31" s="1">
        <v>3</v>
      </c>
      <c r="B31">
        <v>4.4743999999999999E-2</v>
      </c>
      <c r="C31">
        <v>4.5295231192442192E-2</v>
      </c>
      <c r="D31" s="2">
        <f>ABS(Table6[[#This Row],[Pb Analytic]]-Table6[[#This Row],[Pb Simulation]])</f>
        <v>5.5123119244219337E-4</v>
      </c>
      <c r="E31" s="1">
        <f>100*IF(Table6[[#This Row],[Pb Analytic]]&gt;0, Table6[[#This Row],[Absolute Error]]/Table6[[#This Row],[Pb Analytic]],1)</f>
        <v>1.2169740123418775</v>
      </c>
      <c r="F31">
        <v>0.63239400000000001</v>
      </c>
      <c r="G31">
        <v>0.62156690844778129</v>
      </c>
      <c r="H31" s="2">
        <f>ABS(Table7[[#This Row],[Pd Analytic]]-Table7[[#This Row],[Pd Simulation]])</f>
        <v>1.0827091552218726E-2</v>
      </c>
      <c r="I31" s="1">
        <f>100*IF(Table7[[#This Row],[Pd Analytic]]&gt;0, Table7[[#This Row],[Absolute Error]]/Table7[[#This Row],[Pd Analytic]],1)</f>
        <v>1.7419028273652579</v>
      </c>
      <c r="J31">
        <v>9.0596654675066031</v>
      </c>
      <c r="K31">
        <v>9.0778042002182531</v>
      </c>
      <c r="L31" s="2">
        <f>ABS(Table2[[#This Row],[Nc Analytic]]-Table2[[#This Row],[Nc Simulation]])</f>
        <v>1.8138732711650007E-2</v>
      </c>
      <c r="M31" s="1">
        <f>100*IF(Table2[[#This Row],[Nc Analytic]]&gt;0, Table2[[#This Row],[Absolute Error]]/Table2[[#This Row],[Nc Analytic]],1)</f>
        <v>0.19981409944063244</v>
      </c>
    </row>
    <row r="32" spans="1:13" x14ac:dyDescent="0.35">
      <c r="A32" s="1">
        <v>3.1</v>
      </c>
      <c r="B32">
        <v>5.1662E-2</v>
      </c>
      <c r="C32">
        <v>5.3023682150492808E-2</v>
      </c>
      <c r="D32" s="2">
        <f>ABS(Table6[[#This Row],[Pb Analytic]]-Table6[[#This Row],[Pb Simulation]])</f>
        <v>1.3616821504928087E-3</v>
      </c>
      <c r="E32" s="1">
        <f>100*IF(Table6[[#This Row],[Pb Analytic]]&gt;0, Table6[[#This Row],[Absolute Error]]/Table6[[#This Row],[Pb Analytic]],1)</f>
        <v>2.568064108841134</v>
      </c>
      <c r="F32">
        <v>0.63656000000000001</v>
      </c>
      <c r="G32">
        <v>0.6245355984034584</v>
      </c>
      <c r="H32" s="2">
        <f>ABS(Table7[[#This Row],[Pd Analytic]]-Table7[[#This Row],[Pd Simulation]])</f>
        <v>1.2024401596541612E-2</v>
      </c>
      <c r="I32" s="1">
        <f>100*IF(Table7[[#This Row],[Pd Analytic]]&gt;0, Table7[[#This Row],[Absolute Error]]/Table7[[#This Row],[Pd Analytic]],1)</f>
        <v>1.9253348611801127</v>
      </c>
      <c r="J32">
        <v>9.2996040062349508</v>
      </c>
      <c r="K32">
        <v>9.3125584624359234</v>
      </c>
      <c r="L32" s="2">
        <f>ABS(Table2[[#This Row],[Nc Analytic]]-Table2[[#This Row],[Nc Simulation]])</f>
        <v>1.2954456200972686E-2</v>
      </c>
      <c r="M32" s="1">
        <f>100*IF(Table2[[#This Row],[Nc Analytic]]&gt;0, Table2[[#This Row],[Absolute Error]]/Table2[[#This Row],[Nc Analytic]],1)</f>
        <v>0.13910738121244651</v>
      </c>
    </row>
    <row r="33" spans="1:13" x14ac:dyDescent="0.35">
      <c r="A33" s="1">
        <v>3.2</v>
      </c>
      <c r="B33">
        <v>6.0267000000000001E-2</v>
      </c>
      <c r="C33">
        <v>6.1314185658347717E-2</v>
      </c>
      <c r="D33" s="2">
        <f>ABS(Table6[[#This Row],[Pb Analytic]]-Table6[[#This Row],[Pb Simulation]])</f>
        <v>1.0471856583477157E-3</v>
      </c>
      <c r="E33" s="1">
        <f>100*IF(Table6[[#This Row],[Pb Analytic]]&gt;0, Table6[[#This Row],[Absolute Error]]/Table6[[#This Row],[Pb Analytic]],1)</f>
        <v>1.7079011114700258</v>
      </c>
      <c r="F33">
        <v>0.63829499999999995</v>
      </c>
      <c r="G33">
        <v>0.62628631394540357</v>
      </c>
      <c r="H33" s="2">
        <f>ABS(Table7[[#This Row],[Pd Analytic]]-Table7[[#This Row],[Pd Simulation]])</f>
        <v>1.2008686054596374E-2</v>
      </c>
      <c r="I33" s="1">
        <f>100*IF(Table7[[#This Row],[Pd Analytic]]&gt;0, Table7[[#This Row],[Absolute Error]]/Table7[[#This Row],[Pd Analytic]],1)</f>
        <v>1.9174434738874444</v>
      </c>
      <c r="J33">
        <v>9.5077856375414758</v>
      </c>
      <c r="K33">
        <v>9.5352163579459184</v>
      </c>
      <c r="L33" s="2">
        <f>ABS(Table2[[#This Row],[Nc Analytic]]-Table2[[#This Row],[Nc Simulation]])</f>
        <v>2.743072040444261E-2</v>
      </c>
      <c r="M33" s="1">
        <f>100*IF(Table2[[#This Row],[Nc Analytic]]&gt;0, Table2[[#This Row],[Absolute Error]]/Table2[[#This Row],[Nc Analytic]],1)</f>
        <v>0.28767800723875503</v>
      </c>
    </row>
    <row r="34" spans="1:13" x14ac:dyDescent="0.35">
      <c r="A34" s="1">
        <v>3.3</v>
      </c>
      <c r="B34">
        <v>6.8675E-2</v>
      </c>
      <c r="C34">
        <v>7.0115464931130314E-2</v>
      </c>
      <c r="D34" s="2">
        <f>ABS(Table6[[#This Row],[Pb Analytic]]-Table6[[#This Row],[Pb Simulation]])</f>
        <v>1.4404649311303142E-3</v>
      </c>
      <c r="E34" s="1">
        <f>100*IF(Table6[[#This Row],[Pb Analytic]]&gt;0, Table6[[#This Row],[Absolute Error]]/Table6[[#This Row],[Pb Analytic]],1)</f>
        <v>2.0544182835344325</v>
      </c>
      <c r="F34">
        <v>0.63923099999999999</v>
      </c>
      <c r="G34">
        <v>0.62692666859224255</v>
      </c>
      <c r="H34" s="2">
        <f>ABS(Table7[[#This Row],[Pd Analytic]]-Table7[[#This Row],[Pd Simulation]])</f>
        <v>1.2304331407757441E-2</v>
      </c>
      <c r="I34" s="1">
        <f>100*IF(Table7[[#This Row],[Pd Analytic]]&gt;0, Table7[[#This Row],[Absolute Error]]/Table7[[#This Row],[Pd Analytic]],1)</f>
        <v>1.9626428455159981</v>
      </c>
      <c r="J34">
        <v>9.7213583351422361</v>
      </c>
      <c r="K34">
        <v>9.7460085346781291</v>
      </c>
      <c r="L34" s="2">
        <f>ABS(Table2[[#This Row],[Nc Analytic]]-Table2[[#This Row],[Nc Simulation]])</f>
        <v>2.465019953589298E-2</v>
      </c>
      <c r="M34" s="1">
        <f>100*IF(Table2[[#This Row],[Nc Analytic]]&gt;0, Table2[[#This Row],[Absolute Error]]/Table2[[#This Row],[Nc Analytic]],1)</f>
        <v>0.25292610249809383</v>
      </c>
    </row>
    <row r="35" spans="1:13" x14ac:dyDescent="0.35">
      <c r="A35" s="1">
        <v>3.4</v>
      </c>
      <c r="B35">
        <v>7.8353999999999993E-2</v>
      </c>
      <c r="C35">
        <v>7.9372364793364278E-2</v>
      </c>
      <c r="D35" s="2">
        <f>ABS(Table6[[#This Row],[Pb Analytic]]-Table6[[#This Row],[Pb Simulation]])</f>
        <v>1.0183647933642848E-3</v>
      </c>
      <c r="E35" s="1">
        <f>100*IF(Table6[[#This Row],[Pb Analytic]]&gt;0, Table6[[#This Row],[Absolute Error]]/Table6[[#This Row],[Pb Analytic]],1)</f>
        <v>1.2830218628554992</v>
      </c>
      <c r="F35">
        <v>0.63910299999999998</v>
      </c>
      <c r="G35">
        <v>0.6265623890330394</v>
      </c>
      <c r="H35" s="2">
        <f>ABS(Table7[[#This Row],[Pd Analytic]]-Table7[[#This Row],[Pd Simulation]])</f>
        <v>1.2540610966960575E-2</v>
      </c>
      <c r="I35" s="1">
        <f>100*IF(Table7[[#This Row],[Pd Analytic]]&gt;0, Table7[[#This Row],[Absolute Error]]/Table7[[#This Row],[Pd Analytic]],1)</f>
        <v>2.001494374137943</v>
      </c>
      <c r="J35">
        <v>9.9150844374148139</v>
      </c>
      <c r="K35">
        <v>9.9452417372161612</v>
      </c>
      <c r="L35" s="2">
        <f>ABS(Table2[[#This Row],[Nc Analytic]]-Table2[[#This Row],[Nc Simulation]])</f>
        <v>3.0157299801347293E-2</v>
      </c>
      <c r="M35" s="1">
        <f>100*IF(Table2[[#This Row],[Nc Analytic]]&gt;0, Table2[[#This Row],[Absolute Error]]/Table2[[#This Row],[Nc Analytic]],1)</f>
        <v>0.30323345171686922</v>
      </c>
    </row>
    <row r="36" spans="1:13" x14ac:dyDescent="0.35">
      <c r="A36" s="1">
        <v>3.5</v>
      </c>
      <c r="B36">
        <v>8.7654999999999997E-2</v>
      </c>
      <c r="C36">
        <v>8.9027816552490646E-2</v>
      </c>
      <c r="D36" s="2">
        <f>ABS(Table6[[#This Row],[Pb Analytic]]-Table6[[#This Row],[Pb Simulation]])</f>
        <v>1.3728165524906494E-3</v>
      </c>
      <c r="E36" s="1">
        <f>100*IF(Table6[[#This Row],[Pb Analytic]]&gt;0, Table6[[#This Row],[Absolute Error]]/Table6[[#This Row],[Pb Analytic]],1)</f>
        <v>1.5420085605280898</v>
      </c>
      <c r="F36">
        <v>0.63712400000000002</v>
      </c>
      <c r="G36">
        <v>0.62529594803597544</v>
      </c>
      <c r="H36" s="2">
        <f>ABS(Table7[[#This Row],[Pd Analytic]]-Table7[[#This Row],[Pd Simulation]])</f>
        <v>1.1828051964024588E-2</v>
      </c>
      <c r="I36" s="1">
        <f>100*IF(Table7[[#This Row],[Pd Analytic]]&gt;0, Table7[[#This Row],[Absolute Error]]/Table7[[#This Row],[Pd Analytic]],1)</f>
        <v>1.8915926132539211</v>
      </c>
      <c r="J36">
        <v>10.11704047775857</v>
      </c>
      <c r="K36">
        <v>10.13328628371854</v>
      </c>
      <c r="L36" s="2">
        <f>ABS(Table2[[#This Row],[Nc Analytic]]-Table2[[#This Row],[Nc Simulation]])</f>
        <v>1.6245805959970383E-2</v>
      </c>
      <c r="M36" s="1">
        <f>100*IF(Table2[[#This Row],[Nc Analytic]]&gt;0, Table2[[#This Row],[Absolute Error]]/Table2[[#This Row],[Nc Analytic]],1)</f>
        <v>0.16032119793233332</v>
      </c>
    </row>
    <row r="37" spans="1:13" x14ac:dyDescent="0.35">
      <c r="A37" s="1">
        <v>3.6</v>
      </c>
      <c r="B37">
        <v>9.8569000000000004E-2</v>
      </c>
      <c r="C37">
        <v>9.9024523648786861E-2</v>
      </c>
      <c r="D37" s="2">
        <f>ABS(Table6[[#This Row],[Pb Analytic]]-Table6[[#This Row],[Pb Simulation]])</f>
        <v>4.5552364878685692E-4</v>
      </c>
      <c r="E37" s="1">
        <f>100*IF(Table6[[#This Row],[Pb Analytic]]&gt;0, Table6[[#This Row],[Absolute Error]]/Table6[[#This Row],[Pb Analytic]],1)</f>
        <v>0.4600109467857435</v>
      </c>
      <c r="F37">
        <v>0.63525900000000002</v>
      </c>
      <c r="G37">
        <v>0.62322543549830001</v>
      </c>
      <c r="H37" s="2">
        <f>ABS(Table7[[#This Row],[Pd Analytic]]-Table7[[#This Row],[Pd Simulation]])</f>
        <v>1.2033564501700011E-2</v>
      </c>
      <c r="I37" s="1">
        <f>100*IF(Table7[[#This Row],[Pd Analytic]]&gt;0, Table7[[#This Row],[Absolute Error]]/Table7[[#This Row],[Pd Analytic]],1)</f>
        <v>1.9308525962324647</v>
      </c>
      <c r="J37">
        <v>10.288092997858801</v>
      </c>
      <c r="K37">
        <v>10.310562966105129</v>
      </c>
      <c r="L37" s="2">
        <f>ABS(Table2[[#This Row],[Nc Analytic]]-Table2[[#This Row],[Nc Simulation]])</f>
        <v>2.246996824632852E-2</v>
      </c>
      <c r="M37" s="1">
        <f>100*IF(Table2[[#This Row],[Nc Analytic]]&gt;0, Table2[[#This Row],[Absolute Error]]/Table2[[#This Row],[Nc Analytic]],1)</f>
        <v>0.21793153603926507</v>
      </c>
    </row>
    <row r="38" spans="1:13" x14ac:dyDescent="0.35">
      <c r="A38" s="1">
        <v>3.7</v>
      </c>
      <c r="B38">
        <v>0.10810500000000001</v>
      </c>
      <c r="C38">
        <v>0.1093063409919412</v>
      </c>
      <c r="D38" s="2">
        <f>ABS(Table6[[#This Row],[Pb Analytic]]-Table6[[#This Row],[Pb Simulation]])</f>
        <v>1.201340991941191E-3</v>
      </c>
      <c r="E38" s="1">
        <f>100*IF(Table6[[#This Row],[Pb Analytic]]&gt;0, Table6[[#This Row],[Absolute Error]]/Table6[[#This Row],[Pb Analytic]],1)</f>
        <v>1.0990588295602741</v>
      </c>
      <c r="F38">
        <v>0.63247299999999995</v>
      </c>
      <c r="G38">
        <v>0.62044368764018154</v>
      </c>
      <c r="H38" s="2">
        <f>ABS(Table7[[#This Row],[Pd Analytic]]-Table7[[#This Row],[Pd Simulation]])</f>
        <v>1.2029312359818412E-2</v>
      </c>
      <c r="I38" s="1">
        <f>100*IF(Table7[[#This Row],[Pd Analytic]]&gt;0, Table7[[#This Row],[Absolute Error]]/Table7[[#This Row],[Pd Analytic]],1)</f>
        <v>1.9388241994323678</v>
      </c>
      <c r="J38">
        <v>10.451462956272771</v>
      </c>
      <c r="K38">
        <v>10.47753020079662</v>
      </c>
      <c r="L38" s="2">
        <f>ABS(Table2[[#This Row],[Nc Analytic]]-Table2[[#This Row],[Nc Simulation]])</f>
        <v>2.6067244523849453E-2</v>
      </c>
      <c r="M38" s="1">
        <f>100*IF(Table2[[#This Row],[Nc Analytic]]&gt;0, Table2[[#This Row],[Absolute Error]]/Table2[[#This Row],[Nc Analytic]],1)</f>
        <v>0.24879188152440285</v>
      </c>
    </row>
    <row r="39" spans="1:13" x14ac:dyDescent="0.35">
      <c r="A39" s="1">
        <v>3.8</v>
      </c>
      <c r="B39">
        <v>0.118654</v>
      </c>
      <c r="C39">
        <v>0.1198193488644055</v>
      </c>
      <c r="D39" s="2">
        <f>ABS(Table6[[#This Row],[Pb Analytic]]-Table6[[#This Row],[Pb Simulation]])</f>
        <v>1.1653488644055021E-3</v>
      </c>
      <c r="E39" s="1">
        <f>100*IF(Table6[[#This Row],[Pb Analytic]]&gt;0, Table6[[#This Row],[Absolute Error]]/Table6[[#This Row],[Pb Analytic]],1)</f>
        <v>0.97258821338136148</v>
      </c>
      <c r="F39">
        <v>0.62897499999999995</v>
      </c>
      <c r="G39">
        <v>0.61703767149518363</v>
      </c>
      <c r="H39" s="2">
        <f>ABS(Table7[[#This Row],[Pd Analytic]]-Table7[[#This Row],[Pd Simulation]])</f>
        <v>1.1937328504816325E-2</v>
      </c>
      <c r="I39" s="1">
        <f>100*IF(Table7[[#This Row],[Pd Analytic]]&gt;0, Table7[[#This Row],[Absolute Error]]/Table7[[#This Row],[Pd Analytic]],1)</f>
        <v>1.9346190769666003</v>
      </c>
      <c r="J39">
        <v>10.623687388942271</v>
      </c>
      <c r="K39">
        <v>10.634672031482831</v>
      </c>
      <c r="L39" s="2">
        <f>ABS(Table2[[#This Row],[Nc Analytic]]-Table2[[#This Row],[Nc Simulation]])</f>
        <v>1.0984642540559975E-2</v>
      </c>
      <c r="M39" s="1">
        <f>100*IF(Table2[[#This Row],[Nc Analytic]]&gt;0, Table2[[#This Row],[Absolute Error]]/Table2[[#This Row],[Nc Analytic]],1)</f>
        <v>0.10329084440066504</v>
      </c>
    </row>
    <row r="40" spans="1:13" x14ac:dyDescent="0.35">
      <c r="A40" s="1">
        <v>3.9</v>
      </c>
      <c r="B40">
        <v>0.129834</v>
      </c>
      <c r="C40">
        <v>0.13051264175909641</v>
      </c>
      <c r="D40" s="2">
        <f>ABS(Table6[[#This Row],[Pb Analytic]]-Table6[[#This Row],[Pb Simulation]])</f>
        <v>6.7864175909640445E-4</v>
      </c>
      <c r="E40" s="1">
        <f>100*IF(Table6[[#This Row],[Pb Analytic]]&gt;0, Table6[[#This Row],[Absolute Error]]/Table6[[#This Row],[Pb Analytic]],1)</f>
        <v>0.5199816277943855</v>
      </c>
      <c r="F40">
        <v>0.62490199999999996</v>
      </c>
      <c r="G40">
        <v>0.61308810547473558</v>
      </c>
      <c r="H40" s="2">
        <f>ABS(Table7[[#This Row],[Pd Analytic]]-Table7[[#This Row],[Pd Simulation]])</f>
        <v>1.1813894525264379E-2</v>
      </c>
      <c r="I40" s="1">
        <f>100*IF(Table7[[#This Row],[Pd Analytic]]&gt;0, Table7[[#This Row],[Absolute Error]]/Table7[[#This Row],[Pd Analytic]],1)</f>
        <v>1.9269489033907234</v>
      </c>
      <c r="J40">
        <v>10.764888236272199</v>
      </c>
      <c r="K40">
        <v>10.782487372935</v>
      </c>
      <c r="L40" s="2">
        <f>ABS(Table2[[#This Row],[Nc Analytic]]-Table2[[#This Row],[Nc Simulation]])</f>
        <v>1.7599136662800774E-2</v>
      </c>
      <c r="M40" s="1">
        <f>100*IF(Table2[[#This Row],[Nc Analytic]]&gt;0, Table2[[#This Row],[Absolute Error]]/Table2[[#This Row],[Nc Analytic]],1)</f>
        <v>0.16321963619429936</v>
      </c>
    </row>
    <row r="41" spans="1:13" x14ac:dyDescent="0.35">
      <c r="A41" s="1">
        <v>4</v>
      </c>
      <c r="B41">
        <v>0.14116600000000001</v>
      </c>
      <c r="C41">
        <v>0.14133886443482871</v>
      </c>
      <c r="D41" s="2">
        <f>ABS(Table6[[#This Row],[Pb Analytic]]-Table6[[#This Row],[Pb Simulation]])</f>
        <v>1.7286443482869562E-4</v>
      </c>
      <c r="E41" s="1">
        <f>100*IF(Table6[[#This Row],[Pb Analytic]]&gt;0, Table6[[#This Row],[Absolute Error]]/Table6[[#This Row],[Pb Analytic]],1)</f>
        <v>0.12230495520105394</v>
      </c>
      <c r="F41">
        <v>0.62116400000000005</v>
      </c>
      <c r="G41">
        <v>0.60866928663826159</v>
      </c>
      <c r="H41" s="2">
        <f>ABS(Table7[[#This Row],[Pd Analytic]]-Table7[[#This Row],[Pd Simulation]])</f>
        <v>1.2494713361738463E-2</v>
      </c>
      <c r="I41" s="1">
        <f>100*IF(Table7[[#This Row],[Pd Analytic]]&gt;0, Table7[[#This Row],[Absolute Error]]/Table7[[#This Row],[Pd Analytic]],1)</f>
        <v>2.052791825713427</v>
      </c>
      <c r="J41">
        <v>10.91253636654773</v>
      </c>
      <c r="K41">
        <v>10.92148070400177</v>
      </c>
      <c r="L41" s="2">
        <f>ABS(Table2[[#This Row],[Nc Analytic]]-Table2[[#This Row],[Nc Simulation]])</f>
        <v>8.9443374540394416E-3</v>
      </c>
      <c r="M41" s="1">
        <f>100*IF(Table2[[#This Row],[Nc Analytic]]&gt;0, Table2[[#This Row],[Absolute Error]]/Table2[[#This Row],[Nc Analytic]],1)</f>
        <v>8.1896747304256307E-2</v>
      </c>
    </row>
    <row r="42" spans="1:13" x14ac:dyDescent="0.35">
      <c r="A42" s="1">
        <v>4.0999999999999996</v>
      </c>
      <c r="B42">
        <v>0.151562</v>
      </c>
      <c r="C42">
        <v>0.15225453326156771</v>
      </c>
      <c r="D42" s="2">
        <f>ABS(Table6[[#This Row],[Pb Analytic]]-Table6[[#This Row],[Pb Simulation]])</f>
        <v>6.9253326156770711E-4</v>
      </c>
      <c r="E42" s="1">
        <f>100*IF(Table6[[#This Row],[Pb Analytic]]&gt;0, Table6[[#This Row],[Absolute Error]]/Table6[[#This Row],[Pb Analytic]],1)</f>
        <v>0.45485230996568121</v>
      </c>
      <c r="F42">
        <v>0.61638999999999999</v>
      </c>
      <c r="G42">
        <v>0.6038490904051429</v>
      </c>
      <c r="H42" s="2">
        <f>ABS(Table7[[#This Row],[Pd Analytic]]-Table7[[#This Row],[Pd Simulation]])</f>
        <v>1.2540909594857097E-2</v>
      </c>
      <c r="I42" s="1">
        <f>100*IF(Table7[[#This Row],[Pd Analytic]]&gt;0, Table7[[#This Row],[Absolute Error]]/Table7[[#This Row],[Pd Analytic]],1)</f>
        <v>2.0768284318260664</v>
      </c>
      <c r="J42">
        <v>11.04039906908549</v>
      </c>
      <c r="K42">
        <v>11.05215427599453</v>
      </c>
      <c r="L42" s="2">
        <f>ABS(Table2[[#This Row],[Nc Analytic]]-Table2[[#This Row],[Nc Simulation]])</f>
        <v>1.1755206909040083E-2</v>
      </c>
      <c r="M42" s="1">
        <f>100*IF(Table2[[#This Row],[Nc Analytic]]&gt;0, Table2[[#This Row],[Absolute Error]]/Table2[[#This Row],[Nc Analytic]],1)</f>
        <v>0.10636122710096978</v>
      </c>
    </row>
    <row r="43" spans="1:13" x14ac:dyDescent="0.35">
      <c r="A43" s="1">
        <v>4.2</v>
      </c>
      <c r="B43">
        <v>0.16256300000000001</v>
      </c>
      <c r="C43">
        <v>0.1632201821696169</v>
      </c>
      <c r="D43" s="2">
        <f>ABS(Table6[[#This Row],[Pb Analytic]]-Table6[[#This Row],[Pb Simulation]])</f>
        <v>6.5718216961688225E-4</v>
      </c>
      <c r="E43" s="1">
        <f>100*IF(Table6[[#This Row],[Pb Analytic]]&gt;0, Table6[[#This Row],[Absolute Error]]/Table6[[#This Row],[Pb Analytic]],1)</f>
        <v>0.40263536094693525</v>
      </c>
      <c r="F43">
        <v>0.61114199999999996</v>
      </c>
      <c r="G43">
        <v>0.59868910753855198</v>
      </c>
      <c r="H43" s="2">
        <f>ABS(Table7[[#This Row],[Pd Analytic]]-Table7[[#This Row],[Pd Simulation]])</f>
        <v>1.2452892461447984E-2</v>
      </c>
      <c r="I43" s="1">
        <f>100*IF(Table7[[#This Row],[Pd Analytic]]&gt;0, Table7[[#This Row],[Absolute Error]]/Table7[[#This Row],[Pd Analytic]],1)</f>
        <v>2.0800265621412017</v>
      </c>
      <c r="J43">
        <v>11.158537179955889</v>
      </c>
      <c r="K43">
        <v>11.175001799674829</v>
      </c>
      <c r="L43" s="2">
        <f>ABS(Table2[[#This Row],[Nc Analytic]]-Table2[[#This Row],[Nc Simulation]])</f>
        <v>1.6464619718940199E-2</v>
      </c>
      <c r="M43" s="1">
        <f>100*IF(Table2[[#This Row],[Nc Analytic]]&gt;0, Table2[[#This Row],[Absolute Error]]/Table2[[#This Row],[Nc Analytic]],1)</f>
        <v>0.14733438091633494</v>
      </c>
    </row>
    <row r="44" spans="1:13" x14ac:dyDescent="0.35">
      <c r="A44" s="1">
        <v>4.3</v>
      </c>
      <c r="B44">
        <v>0.17352999999999999</v>
      </c>
      <c r="C44">
        <v>0.17420037067764729</v>
      </c>
      <c r="D44" s="2">
        <f>ABS(Table6[[#This Row],[Pb Analytic]]-Table6[[#This Row],[Pb Simulation]])</f>
        <v>6.7037067764730285E-4</v>
      </c>
      <c r="E44" s="1">
        <f>100*IF(Table6[[#This Row],[Pb Analytic]]&gt;0, Table6[[#This Row],[Absolute Error]]/Table6[[#This Row],[Pb Analytic]],1)</f>
        <v>0.38482735429295051</v>
      </c>
      <c r="F44">
        <v>0.60470599999999997</v>
      </c>
      <c r="G44">
        <v>0.5932448850651667</v>
      </c>
      <c r="H44" s="2">
        <f>ABS(Table7[[#This Row],[Pd Analytic]]-Table7[[#This Row],[Pd Simulation]])</f>
        <v>1.1461114934833261E-2</v>
      </c>
      <c r="I44" s="1">
        <f>100*IF(Table7[[#This Row],[Pd Analytic]]&gt;0, Table7[[#This Row],[Absolute Error]]/Table7[[#This Row],[Pd Analytic]],1)</f>
        <v>1.9319365785301765</v>
      </c>
      <c r="J44">
        <v>11.2809409299437</v>
      </c>
      <c r="K44">
        <v>11.29050350570931</v>
      </c>
      <c r="L44" s="2">
        <f>ABS(Table2[[#This Row],[Nc Analytic]]-Table2[[#This Row],[Nc Simulation]])</f>
        <v>9.5625757656101484E-3</v>
      </c>
      <c r="M44" s="1">
        <f>100*IF(Table2[[#This Row],[Nc Analytic]]&gt;0, Table2[[#This Row],[Absolute Error]]/Table2[[#This Row],[Nc Analytic]],1)</f>
        <v>8.4695742406657115E-2</v>
      </c>
    </row>
    <row r="45" spans="1:13" x14ac:dyDescent="0.35">
      <c r="A45" s="1">
        <v>4.4000000000000004</v>
      </c>
      <c r="B45">
        <v>0.18376899999999999</v>
      </c>
      <c r="C45">
        <v>0.18516358777596689</v>
      </c>
      <c r="D45" s="2">
        <f>ABS(Table6[[#This Row],[Pb Analytic]]-Table6[[#This Row],[Pb Simulation]])</f>
        <v>1.3945877759669045E-3</v>
      </c>
      <c r="E45" s="1">
        <f>100*IF(Table6[[#This Row],[Pb Analytic]]&gt;0, Table6[[#This Row],[Absolute Error]]/Table6[[#This Row],[Pb Analytic]],1)</f>
        <v>0.75316523767850296</v>
      </c>
      <c r="F45">
        <v>0.59992100000000004</v>
      </c>
      <c r="G45">
        <v>0.5875662412906224</v>
      </c>
      <c r="H45" s="2">
        <f>ABS(Table7[[#This Row],[Pd Analytic]]-Table7[[#This Row],[Pd Simulation]])</f>
        <v>1.2354758709377633E-2</v>
      </c>
      <c r="I45" s="1">
        <f>100*IF(Table7[[#This Row],[Pd Analytic]]&gt;0, Table7[[#This Row],[Absolute Error]]/Table7[[#This Row],[Pd Analytic]],1)</f>
        <v>2.1027005707883606</v>
      </c>
      <c r="J45">
        <v>11.38843841547013</v>
      </c>
      <c r="K45">
        <v>11.399122433481789</v>
      </c>
      <c r="L45" s="2">
        <f>ABS(Table2[[#This Row],[Nc Analytic]]-Table2[[#This Row],[Nc Simulation]])</f>
        <v>1.0684018011659191E-2</v>
      </c>
      <c r="M45" s="1">
        <f>100*IF(Table2[[#This Row],[Nc Analytic]]&gt;0, Table2[[#This Row],[Absolute Error]]/Table2[[#This Row],[Nc Analytic]],1)</f>
        <v>9.3726671276710069E-2</v>
      </c>
    </row>
    <row r="46" spans="1:13" x14ac:dyDescent="0.35">
      <c r="A46" s="1">
        <v>4.5</v>
      </c>
      <c r="B46">
        <v>0.195018</v>
      </c>
      <c r="C46">
        <v>0.19608208082110951</v>
      </c>
      <c r="D46" s="2">
        <f>ABS(Table6[[#This Row],[Pb Analytic]]-Table6[[#This Row],[Pb Simulation]])</f>
        <v>1.0640808211095087E-3</v>
      </c>
      <c r="E46" s="1">
        <f>100*IF(Table6[[#This Row],[Pb Analytic]]&gt;0, Table6[[#This Row],[Absolute Error]]/Table6[[#This Row],[Pb Analytic]],1)</f>
        <v>0.54267111846915572</v>
      </c>
      <c r="F46">
        <v>0.593615</v>
      </c>
      <c r="G46">
        <v>0.58169762938439429</v>
      </c>
      <c r="H46" s="2">
        <f>ABS(Table7[[#This Row],[Pd Analytic]]-Table7[[#This Row],[Pd Simulation]])</f>
        <v>1.1917370615605716E-2</v>
      </c>
      <c r="I46" s="1">
        <f>100*IF(Table7[[#This Row],[Pd Analytic]]&gt;0, Table7[[#This Row],[Absolute Error]]/Table7[[#This Row],[Pd Analytic]],1)</f>
        <v>2.0487225688400637</v>
      </c>
      <c r="J46">
        <v>11.48070465918879</v>
      </c>
      <c r="K46">
        <v>11.50130178486082</v>
      </c>
      <c r="L46" s="2">
        <f>ABS(Table2[[#This Row],[Nc Analytic]]-Table2[[#This Row],[Nc Simulation]])</f>
        <v>2.0597125672029648E-2</v>
      </c>
      <c r="M46" s="1">
        <f>100*IF(Table2[[#This Row],[Nc Analytic]]&gt;0, Table2[[#This Row],[Absolute Error]]/Table2[[#This Row],[Nc Analytic]],1)</f>
        <v>0.17908516842103625</v>
      </c>
    </row>
    <row r="47" spans="1:13" x14ac:dyDescent="0.35">
      <c r="A47" s="1">
        <v>4.5999999999999996</v>
      </c>
      <c r="B47">
        <v>0.20533199999999999</v>
      </c>
      <c r="C47">
        <v>0.20693163372191639</v>
      </c>
      <c r="D47" s="2">
        <f>ABS(Table6[[#This Row],[Pb Analytic]]-Table6[[#This Row],[Pb Simulation]])</f>
        <v>1.5996337219164047E-3</v>
      </c>
      <c r="E47" s="1">
        <f>100*IF(Table6[[#This Row],[Pb Analytic]]&gt;0, Table6[[#This Row],[Absolute Error]]/Table6[[#This Row],[Pb Analytic]],1)</f>
        <v>0.77302522245876681</v>
      </c>
      <c r="F47">
        <v>0.58817699999999995</v>
      </c>
      <c r="G47">
        <v>0.57567852853292623</v>
      </c>
      <c r="H47" s="2">
        <f>ABS(Table7[[#This Row],[Pd Analytic]]-Table7[[#This Row],[Pd Simulation]])</f>
        <v>1.2498471467073724E-2</v>
      </c>
      <c r="I47" s="1">
        <f>100*IF(Table7[[#This Row],[Pd Analytic]]&gt;0, Table7[[#This Row],[Absolute Error]]/Table7[[#This Row],[Pd Analytic]],1)</f>
        <v>2.1710852233667888</v>
      </c>
      <c r="J47">
        <v>11.57633315149692</v>
      </c>
      <c r="K47">
        <v>11.59746317674221</v>
      </c>
      <c r="L47" s="2">
        <f>ABS(Table2[[#This Row],[Nc Analytic]]-Table2[[#This Row],[Nc Simulation]])</f>
        <v>2.113002524528973E-2</v>
      </c>
      <c r="M47" s="1">
        <f>100*IF(Table2[[#This Row],[Nc Analytic]]&gt;0, Table2[[#This Row],[Absolute Error]]/Table2[[#This Row],[Nc Analytic]],1)</f>
        <v>0.18219523462393322</v>
      </c>
    </row>
    <row r="48" spans="1:13" x14ac:dyDescent="0.35">
      <c r="A48" s="1">
        <v>4.7</v>
      </c>
      <c r="B48">
        <v>0.21742300000000001</v>
      </c>
      <c r="C48">
        <v>0.21769131400153349</v>
      </c>
      <c r="D48" s="2">
        <f>ABS(Table6[[#This Row],[Pb Analytic]]-Table6[[#This Row],[Pb Simulation]])</f>
        <v>2.6831400153348728E-4</v>
      </c>
      <c r="E48" s="1">
        <f>100*IF(Table6[[#This Row],[Pb Analytic]]&gt;0, Table6[[#This Row],[Absolute Error]]/Table6[[#This Row],[Pb Analytic]],1)</f>
        <v>0.12325434423699477</v>
      </c>
      <c r="F48">
        <v>0.58142300000000002</v>
      </c>
      <c r="G48">
        <v>0.56954384599700481</v>
      </c>
      <c r="H48" s="2">
        <f>ABS(Table7[[#This Row],[Pd Analytic]]-Table7[[#This Row],[Pd Simulation]])</f>
        <v>1.1879154002995218E-2</v>
      </c>
      <c r="I48" s="1">
        <f>100*IF(Table7[[#This Row],[Pd Analytic]]&gt;0, Table7[[#This Row],[Absolute Error]]/Table7[[#This Row],[Pd Analytic]],1)</f>
        <v>2.0857312543164039</v>
      </c>
      <c r="J48">
        <v>11.66694537294747</v>
      </c>
      <c r="K48">
        <v>11.68800563371282</v>
      </c>
      <c r="L48" s="2">
        <f>ABS(Table2[[#This Row],[Nc Analytic]]-Table2[[#This Row],[Nc Simulation]])</f>
        <v>2.106026076534917E-2</v>
      </c>
      <c r="M48" s="1">
        <f>100*IF(Table2[[#This Row],[Nc Analytic]]&gt;0, Table2[[#This Row],[Absolute Error]]/Table2[[#This Row],[Nc Analytic]],1)</f>
        <v>0.18018694912845584</v>
      </c>
    </row>
    <row r="49" spans="1:13" x14ac:dyDescent="0.35">
      <c r="A49" s="1">
        <v>4.8</v>
      </c>
      <c r="B49">
        <v>0.227517</v>
      </c>
      <c r="C49">
        <v>0.22834320405970079</v>
      </c>
      <c r="D49" s="2">
        <f>ABS(Table6[[#This Row],[Pb Analytic]]-Table6[[#This Row],[Pb Simulation]])</f>
        <v>8.2620405970079691E-4</v>
      </c>
      <c r="E49" s="1">
        <f>100*IF(Table6[[#This Row],[Pb Analytic]]&gt;0, Table6[[#This Row],[Absolute Error]]/Table6[[#This Row],[Pb Analytic]],1)</f>
        <v>0.36182555250682397</v>
      </c>
      <c r="F49">
        <v>0.57514299999999996</v>
      </c>
      <c r="G49">
        <v>0.56332431732445332</v>
      </c>
      <c r="H49" s="2">
        <f>ABS(Table7[[#This Row],[Pd Analytic]]-Table7[[#This Row],[Pd Simulation]])</f>
        <v>1.1818682675546643E-2</v>
      </c>
      <c r="I49" s="1">
        <f>100*IF(Table7[[#This Row],[Pd Analytic]]&gt;0, Table7[[#This Row],[Absolute Error]]/Table7[[#This Row],[Pd Analytic]],1)</f>
        <v>2.0980245858514097</v>
      </c>
      <c r="J49">
        <v>11.753400014543111</v>
      </c>
      <c r="K49">
        <v>11.77330517591284</v>
      </c>
      <c r="L49" s="2">
        <f>ABS(Table2[[#This Row],[Nc Analytic]]-Table2[[#This Row],[Nc Simulation]])</f>
        <v>1.990516136972964E-2</v>
      </c>
      <c r="M49" s="1">
        <f>100*IF(Table2[[#This Row],[Nc Analytic]]&gt;0, Table2[[#This Row],[Absolute Error]]/Table2[[#This Row],[Nc Analytic]],1)</f>
        <v>0.16907029141191271</v>
      </c>
    </row>
    <row r="50" spans="1:13" x14ac:dyDescent="0.35">
      <c r="A50" s="1">
        <v>4.9000000000000004</v>
      </c>
      <c r="B50">
        <v>0.23979200000000001</v>
      </c>
      <c r="C50">
        <v>0.2388721282595733</v>
      </c>
      <c r="D50" s="2">
        <f>ABS(Table6[[#This Row],[Pb Analytic]]-Table6[[#This Row],[Pb Simulation]])</f>
        <v>9.1987174042670872E-4</v>
      </c>
      <c r="E50" s="1">
        <f>100*IF(Table6[[#This Row],[Pb Analytic]]&gt;0, Table6[[#This Row],[Absolute Error]]/Table6[[#This Row],[Pb Analytic]],1)</f>
        <v>0.38508960720068564</v>
      </c>
      <c r="F50">
        <v>0.56718100000000005</v>
      </c>
      <c r="G50">
        <v>0.55704689534948715</v>
      </c>
      <c r="H50" s="2">
        <f>ABS(Table7[[#This Row],[Pd Analytic]]-Table7[[#This Row],[Pd Simulation]])</f>
        <v>1.0134104650512898E-2</v>
      </c>
      <c r="I50" s="1">
        <f>100*IF(Table7[[#This Row],[Pd Analytic]]&gt;0, Table7[[#This Row],[Absolute Error]]/Table7[[#This Row],[Pd Analytic]],1)</f>
        <v>1.8192552072577004</v>
      </c>
      <c r="J50">
        <v>11.850668098471949</v>
      </c>
      <c r="K50">
        <v>11.853714874058589</v>
      </c>
      <c r="L50" s="2">
        <f>ABS(Table2[[#This Row],[Nc Analytic]]-Table2[[#This Row],[Nc Simulation]])</f>
        <v>3.0467755866396828E-3</v>
      </c>
      <c r="M50" s="1">
        <f>100*IF(Table2[[#This Row],[Nc Analytic]]&gt;0, Table2[[#This Row],[Absolute Error]]/Table2[[#This Row],[Nc Analytic]],1)</f>
        <v>2.5703128673251936E-2</v>
      </c>
    </row>
    <row r="51" spans="1:13" x14ac:dyDescent="0.35">
      <c r="A51" s="1">
        <v>5</v>
      </c>
      <c r="B51">
        <v>0.249533</v>
      </c>
      <c r="C51">
        <v>0.24926538435784321</v>
      </c>
      <c r="D51" s="2">
        <f>ABS(Table6[[#This Row],[Pb Analytic]]-Table6[[#This Row],[Pb Simulation]])</f>
        <v>2.6761564215679878E-4</v>
      </c>
      <c r="E51" s="1">
        <f>100*IF(Table6[[#This Row],[Pb Analytic]]&gt;0, Table6[[#This Row],[Absolute Error]]/Table6[[#This Row],[Pb Analytic]],1)</f>
        <v>0.10736173530321086</v>
      </c>
      <c r="F51">
        <v>0.56099200000000005</v>
      </c>
      <c r="G51">
        <v>0.55073512142601688</v>
      </c>
      <c r="H51" s="2">
        <f>ABS(Table7[[#This Row],[Pd Analytic]]-Table7[[#This Row],[Pd Simulation]])</f>
        <v>1.0256878573983164E-2</v>
      </c>
      <c r="I51" s="1">
        <f>100*IF(Table7[[#This Row],[Pd Analytic]]&gt;0, Table7[[#This Row],[Absolute Error]]/Table7[[#This Row],[Pd Analytic]],1)</f>
        <v>1.8623977616363121</v>
      </c>
      <c r="J51">
        <v>11.906055108048481</v>
      </c>
      <c r="K51">
        <v>11.92956526148428</v>
      </c>
      <c r="L51" s="2">
        <f>ABS(Table2[[#This Row],[Nc Analytic]]-Table2[[#This Row],[Nc Simulation]])</f>
        <v>2.3510153435799097E-2</v>
      </c>
      <c r="M51" s="1">
        <f>100*IF(Table2[[#This Row],[Nc Analytic]]&gt;0, Table2[[#This Row],[Absolute Error]]/Table2[[#This Row],[Nc Analytic]],1)</f>
        <v>0.19707468730401964</v>
      </c>
    </row>
    <row r="52" spans="1:13" x14ac:dyDescent="0.35">
      <c r="A52" s="1">
        <v>5.0999999999999996</v>
      </c>
      <c r="B52">
        <v>0.25933299999999998</v>
      </c>
      <c r="C52">
        <v>0.25951248526458248</v>
      </c>
      <c r="D52" s="2">
        <f>ABS(Table6[[#This Row],[Pb Analytic]]-Table6[[#This Row],[Pb Simulation]])</f>
        <v>1.794852645825018E-4</v>
      </c>
      <c r="E52" s="1">
        <f>100*IF(Table6[[#This Row],[Pb Analytic]]&gt;0, Table6[[#This Row],[Absolute Error]]/Table6[[#This Row],[Pb Analytic]],1)</f>
        <v>6.916247763552108E-2</v>
      </c>
      <c r="F52">
        <v>0.55552400000000002</v>
      </c>
      <c r="G52">
        <v>0.54440947461676426</v>
      </c>
      <c r="H52" s="2">
        <f>ABS(Table7[[#This Row],[Pd Analytic]]-Table7[[#This Row],[Pd Simulation]])</f>
        <v>1.1114525383235763E-2</v>
      </c>
      <c r="I52" s="1">
        <f>100*IF(Table7[[#This Row],[Pd Analytic]]&gt;0, Table7[[#This Row],[Absolute Error]]/Table7[[#This Row],[Pd Analytic]],1)</f>
        <v>2.0415745686755002</v>
      </c>
      <c r="J52">
        <v>11.98378505627598</v>
      </c>
      <c r="K52">
        <v>12.00116501055717</v>
      </c>
      <c r="L52" s="2">
        <f>ABS(Table2[[#This Row],[Nc Analytic]]-Table2[[#This Row],[Nc Simulation]])</f>
        <v>1.7379954281189214E-2</v>
      </c>
      <c r="M52" s="1">
        <f>100*IF(Table2[[#This Row],[Nc Analytic]]&gt;0, Table2[[#This Row],[Absolute Error]]/Table2[[#This Row],[Nc Analytic]],1)</f>
        <v>0.14481889271500256</v>
      </c>
    </row>
    <row r="53" spans="1:13" x14ac:dyDescent="0.35">
      <c r="A53" s="1">
        <v>5.2</v>
      </c>
      <c r="B53">
        <v>0.27083600000000002</v>
      </c>
      <c r="C53">
        <v>0.26960491510657131</v>
      </c>
      <c r="D53" s="2">
        <f>ABS(Table6[[#This Row],[Pb Analytic]]-Table6[[#This Row],[Pb Simulation]])</f>
        <v>1.2310848934287133E-3</v>
      </c>
      <c r="E53" s="1">
        <f>100*IF(Table6[[#This Row],[Pb Analytic]]&gt;0, Table6[[#This Row],[Absolute Error]]/Table6[[#This Row],[Pb Analytic]],1)</f>
        <v>0.45662553775849435</v>
      </c>
      <c r="F53">
        <v>0.54738399999999998</v>
      </c>
      <c r="G53">
        <v>0.53808769634582498</v>
      </c>
      <c r="H53" s="2">
        <f>ABS(Table7[[#This Row],[Pd Analytic]]-Table7[[#This Row],[Pd Simulation]])</f>
        <v>9.2963036541749977E-3</v>
      </c>
      <c r="I53" s="1">
        <f>100*IF(Table7[[#This Row],[Pd Analytic]]&gt;0, Table7[[#This Row],[Absolute Error]]/Table7[[#This Row],[Pd Analytic]],1)</f>
        <v>1.727655866749336</v>
      </c>
      <c r="J53">
        <v>12.052371852426489</v>
      </c>
      <c r="K53">
        <v>12.068801797059731</v>
      </c>
      <c r="L53" s="2">
        <f>ABS(Table2[[#This Row],[Nc Analytic]]-Table2[[#This Row],[Nc Simulation]])</f>
        <v>1.6429944633241433E-2</v>
      </c>
      <c r="M53" s="1">
        <f>100*IF(Table2[[#This Row],[Nc Analytic]]&gt;0, Table2[[#This Row],[Absolute Error]]/Table2[[#This Row],[Nc Analytic]],1)</f>
        <v>0.13613567369417059</v>
      </c>
    </row>
    <row r="54" spans="1:13" x14ac:dyDescent="0.35">
      <c r="A54" s="1">
        <v>5.3</v>
      </c>
      <c r="B54">
        <v>0.27885500000000002</v>
      </c>
      <c r="C54">
        <v>0.27953590200671752</v>
      </c>
      <c r="D54" s="2">
        <f>ABS(Table6[[#This Row],[Pb Analytic]]-Table6[[#This Row],[Pb Simulation]])</f>
        <v>6.8090200671749868E-4</v>
      </c>
      <c r="E54" s="1">
        <f>100*IF(Table6[[#This Row],[Pb Analytic]]&gt;0, Table6[[#This Row],[Absolute Error]]/Table6[[#This Row],[Pb Analytic]],1)</f>
        <v>0.24358302523199182</v>
      </c>
      <c r="F54">
        <v>0.54261499999999996</v>
      </c>
      <c r="G54">
        <v>0.5317850893853856</v>
      </c>
      <c r="H54" s="2">
        <f>ABS(Table7[[#This Row],[Pd Analytic]]-Table7[[#This Row],[Pd Simulation]])</f>
        <v>1.0829910614614358E-2</v>
      </c>
      <c r="I54" s="1">
        <f>100*IF(Table7[[#This Row],[Pd Analytic]]&gt;0, Table7[[#This Row],[Absolute Error]]/Table7[[#This Row],[Pd Analytic]],1)</f>
        <v>2.0365201715473265</v>
      </c>
      <c r="J54">
        <v>12.10108537554343</v>
      </c>
      <c r="K54">
        <v>12.13274329065926</v>
      </c>
      <c r="L54" s="2">
        <f>ABS(Table2[[#This Row],[Nc Analytic]]-Table2[[#This Row],[Nc Simulation]])</f>
        <v>3.1657915115829383E-2</v>
      </c>
      <c r="M54" s="1">
        <f>100*IF(Table2[[#This Row],[Nc Analytic]]&gt;0, Table2[[#This Row],[Absolute Error]]/Table2[[#This Row],[Nc Analytic]],1)</f>
        <v>0.26092957179933196</v>
      </c>
    </row>
    <row r="55" spans="1:13" x14ac:dyDescent="0.35">
      <c r="A55" s="1">
        <v>5.4</v>
      </c>
      <c r="B55">
        <v>0.28952899999999998</v>
      </c>
      <c r="C55">
        <v>0.28930020881059881</v>
      </c>
      <c r="D55" s="2">
        <f>ABS(Table6[[#This Row],[Pb Analytic]]-Table6[[#This Row],[Pb Simulation]])</f>
        <v>2.2879118940116738E-4</v>
      </c>
      <c r="E55" s="1">
        <f>100*IF(Table6[[#This Row],[Pb Analytic]]&gt;0, Table6[[#This Row],[Absolute Error]]/Table6[[#This Row],[Pb Analytic]],1)</f>
        <v>7.9084349901369783E-2</v>
      </c>
      <c r="F55">
        <v>0.53502099999999997</v>
      </c>
      <c r="G55">
        <v>0.52551479105690913</v>
      </c>
      <c r="H55" s="2">
        <f>ABS(Table7[[#This Row],[Pd Analytic]]-Table7[[#This Row],[Pd Simulation]])</f>
        <v>9.5062089430908436E-3</v>
      </c>
      <c r="I55" s="1">
        <f>100*IF(Table7[[#This Row],[Pd Analytic]]&gt;0, Table7[[#This Row],[Absolute Error]]/Table7[[#This Row],[Pd Analytic]],1)</f>
        <v>1.8089327084347271</v>
      </c>
      <c r="J55">
        <v>12.172744449107959</v>
      </c>
      <c r="K55">
        <v>12.1932382222243</v>
      </c>
      <c r="L55" s="2">
        <f>ABS(Table2[[#This Row],[Nc Analytic]]-Table2[[#This Row],[Nc Simulation]])</f>
        <v>2.0493773116340819E-2</v>
      </c>
      <c r="M55" s="1">
        <f>100*IF(Table2[[#This Row],[Nc Analytic]]&gt;0, Table2[[#This Row],[Absolute Error]]/Table2[[#This Row],[Nc Analytic]],1)</f>
        <v>0.16807490137433179</v>
      </c>
    </row>
    <row r="56" spans="1:13" x14ac:dyDescent="0.35">
      <c r="A56" s="1">
        <v>5.5</v>
      </c>
      <c r="B56">
        <v>0.29819400000000001</v>
      </c>
      <c r="C56">
        <v>0.29889394212039461</v>
      </c>
      <c r="D56" s="2">
        <f>ABS(Table6[[#This Row],[Pb Analytic]]-Table6[[#This Row],[Pb Simulation]])</f>
        <v>6.9994212039459214E-4</v>
      </c>
      <c r="E56" s="1">
        <f>100*IF(Table6[[#This Row],[Pb Analytic]]&gt;0, Table6[[#This Row],[Absolute Error]]/Table6[[#This Row],[Pb Analytic]],1)</f>
        <v>0.23417741939803358</v>
      </c>
      <c r="F56">
        <v>0.53020999999999996</v>
      </c>
      <c r="G56">
        <v>0.5192880212491251</v>
      </c>
      <c r="H56" s="2">
        <f>ABS(Table7[[#This Row],[Pd Analytic]]-Table7[[#This Row],[Pd Simulation]])</f>
        <v>1.0921978750874861E-2</v>
      </c>
      <c r="I56" s="1">
        <f>100*IF(Table7[[#This Row],[Pd Analytic]]&gt;0, Table7[[#This Row],[Absolute Error]]/Table7[[#This Row],[Pd Analytic]],1)</f>
        <v>2.1032602917745935</v>
      </c>
      <c r="J56">
        <v>12.21840369917825</v>
      </c>
      <c r="K56">
        <v>12.25051748950079</v>
      </c>
      <c r="L56" s="2">
        <f>ABS(Table2[[#This Row],[Nc Analytic]]-Table2[[#This Row],[Nc Simulation]])</f>
        <v>3.2113790322540581E-2</v>
      </c>
      <c r="M56" s="1">
        <f>100*IF(Table2[[#This Row],[Nc Analytic]]&gt;0, Table2[[#This Row],[Absolute Error]]/Table2[[#This Row],[Nc Analytic]],1)</f>
        <v>0.26214231643735419</v>
      </c>
    </row>
    <row r="57" spans="1:13" x14ac:dyDescent="0.35">
      <c r="A57" s="1">
        <v>5.6</v>
      </c>
      <c r="B57">
        <v>0.30906600000000001</v>
      </c>
      <c r="C57">
        <v>0.30831437937446871</v>
      </c>
      <c r="D57" s="2">
        <f>ABS(Table6[[#This Row],[Pb Analytic]]-Table6[[#This Row],[Pb Simulation]])</f>
        <v>7.5162062553130182E-4</v>
      </c>
      <c r="E57" s="1">
        <f>100*IF(Table6[[#This Row],[Pb Analytic]]&gt;0, Table6[[#This Row],[Absolute Error]]/Table6[[#This Row],[Pb Analytic]],1)</f>
        <v>0.24378383747661914</v>
      </c>
      <c r="F57">
        <v>0.52252600000000005</v>
      </c>
      <c r="G57">
        <v>0.51311430634889288</v>
      </c>
      <c r="H57" s="2">
        <f>ABS(Table7[[#This Row],[Pd Analytic]]-Table7[[#This Row],[Pd Simulation]])</f>
        <v>9.4116936511071669E-3</v>
      </c>
      <c r="I57" s="1">
        <f>100*IF(Table7[[#This Row],[Pd Analytic]]&gt;0, Table7[[#This Row],[Absolute Error]]/Table7[[#This Row],[Pd Analytic]],1)</f>
        <v>1.8342294367266521</v>
      </c>
      <c r="J57">
        <v>12.27970064621481</v>
      </c>
      <c r="K57">
        <v>12.304795271642989</v>
      </c>
      <c r="L57" s="2">
        <f>ABS(Table2[[#This Row],[Nc Analytic]]-Table2[[#This Row],[Nc Simulation]])</f>
        <v>2.509462542817964E-2</v>
      </c>
      <c r="M57" s="1">
        <f>100*IF(Table2[[#This Row],[Nc Analytic]]&gt;0, Table2[[#This Row],[Absolute Error]]/Table2[[#This Row],[Nc Analytic]],1)</f>
        <v>0.20394183628565887</v>
      </c>
    </row>
    <row r="58" spans="1:13" x14ac:dyDescent="0.35">
      <c r="A58" s="1">
        <v>5.7</v>
      </c>
      <c r="B58">
        <v>0.31747999999999998</v>
      </c>
      <c r="C58">
        <v>0.31755981328390748</v>
      </c>
      <c r="D58" s="2">
        <f>ABS(Table6[[#This Row],[Pb Analytic]]-Table6[[#This Row],[Pb Simulation]])</f>
        <v>7.981328390749276E-5</v>
      </c>
      <c r="E58" s="1">
        <f>100*IF(Table6[[#This Row],[Pb Analytic]]&gt;0, Table6[[#This Row],[Absolute Error]]/Table6[[#This Row],[Pb Analytic]],1)</f>
        <v>2.5133307354648624E-2</v>
      </c>
      <c r="F58">
        <v>0.51739299999999999</v>
      </c>
      <c r="G58">
        <v>0.50700168049742533</v>
      </c>
      <c r="H58" s="2">
        <f>ABS(Table7[[#This Row],[Pd Analytic]]-Table7[[#This Row],[Pd Simulation]])</f>
        <v>1.0391319502574659E-2</v>
      </c>
      <c r="I58" s="1">
        <f>100*IF(Table7[[#This Row],[Pd Analytic]]&gt;0, Table7[[#This Row],[Absolute Error]]/Table7[[#This Row],[Pd Analytic]],1)</f>
        <v>2.0495631281497158</v>
      </c>
      <c r="J58">
        <v>12.32690863641222</v>
      </c>
      <c r="K58">
        <v>12.35627013047791</v>
      </c>
      <c r="L58" s="2">
        <f>ABS(Table2[[#This Row],[Nc Analytic]]-Table2[[#This Row],[Nc Simulation]])</f>
        <v>2.9361494065689442E-2</v>
      </c>
      <c r="M58" s="1">
        <f>100*IF(Table2[[#This Row],[Nc Analytic]]&gt;0, Table2[[#This Row],[Absolute Error]]/Table2[[#This Row],[Nc Analytic]],1)</f>
        <v>0.23762424870646476</v>
      </c>
    </row>
    <row r="59" spans="1:13" x14ac:dyDescent="0.35">
      <c r="A59" s="1">
        <v>5.8</v>
      </c>
      <c r="B59">
        <v>0.32625799999999999</v>
      </c>
      <c r="C59">
        <v>0.32662941266035223</v>
      </c>
      <c r="D59" s="2">
        <f>ABS(Table6[[#This Row],[Pb Analytic]]-Table6[[#This Row],[Pb Simulation]])</f>
        <v>3.7141266035223275E-4</v>
      </c>
      <c r="E59" s="1">
        <f>100*IF(Table6[[#This Row],[Pb Analytic]]&gt;0, Table6[[#This Row],[Absolute Error]]/Table6[[#This Row],[Pb Analytic]],1)</f>
        <v>0.11371072106676708</v>
      </c>
      <c r="F59">
        <v>0.51149199999999995</v>
      </c>
      <c r="G59">
        <v>0.50095686576623599</v>
      </c>
      <c r="H59" s="2">
        <f>ABS(Table7[[#This Row],[Pd Analytic]]-Table7[[#This Row],[Pd Simulation]])</f>
        <v>1.0535134233763954E-2</v>
      </c>
      <c r="I59" s="1">
        <f>100*IF(Table7[[#This Row],[Pd Analytic]]&gt;0, Table7[[#This Row],[Absolute Error]]/Table7[[#This Row],[Pd Analytic]],1)</f>
        <v>2.1030022650053897</v>
      </c>
      <c r="J59">
        <v>12.380073004085469</v>
      </c>
      <c r="K59">
        <v>12.405126082363809</v>
      </c>
      <c r="L59" s="2">
        <f>ABS(Table2[[#This Row],[Nc Analytic]]-Table2[[#This Row],[Nc Simulation]])</f>
        <v>2.5053078278340024E-2</v>
      </c>
      <c r="M59" s="1">
        <f>100*IF(Table2[[#This Row],[Nc Analytic]]&gt;0, Table2[[#This Row],[Absolute Error]]/Table2[[#This Row],[Nc Analytic]],1)</f>
        <v>0.20195746590562774</v>
      </c>
    </row>
    <row r="60" spans="1:13" x14ac:dyDescent="0.35">
      <c r="A60" s="1">
        <v>5.9</v>
      </c>
      <c r="B60">
        <v>0.336092</v>
      </c>
      <c r="C60">
        <v>0.3355230985055721</v>
      </c>
      <c r="D60" s="2">
        <f>ABS(Table6[[#This Row],[Pb Analytic]]-Table6[[#This Row],[Pb Simulation]])</f>
        <v>5.6890149442789806E-4</v>
      </c>
      <c r="E60" s="1">
        <f>100*IF(Table6[[#This Row],[Pb Analytic]]&gt;0, Table6[[#This Row],[Absolute Error]]/Table6[[#This Row],[Pb Analytic]],1)</f>
        <v>0.16955658104070892</v>
      </c>
      <c r="F60">
        <v>0.50494799999999995</v>
      </c>
      <c r="G60">
        <v>0.49498543292918729</v>
      </c>
      <c r="H60" s="2">
        <f>ABS(Table7[[#This Row],[Pd Analytic]]-Table7[[#This Row],[Pd Simulation]])</f>
        <v>9.9625670708126668E-3</v>
      </c>
      <c r="I60" s="1">
        <f>100*IF(Table7[[#This Row],[Pd Analytic]]&gt;0, Table7[[#This Row],[Absolute Error]]/Table7[[#This Row],[Pd Analytic]],1)</f>
        <v>2.0126990428499973</v>
      </c>
      <c r="J60">
        <v>12.42865183079976</v>
      </c>
      <c r="K60">
        <v>12.45153362928562</v>
      </c>
      <c r="L60" s="2">
        <f>ABS(Table2[[#This Row],[Nc Analytic]]-Table2[[#This Row],[Nc Simulation]])</f>
        <v>2.2881798485860472E-2</v>
      </c>
      <c r="M60" s="1">
        <f>100*IF(Table2[[#This Row],[Nc Analytic]]&gt;0, Table2[[#This Row],[Absolute Error]]/Table2[[#This Row],[Nc Analytic]],1)</f>
        <v>0.18376690909819487</v>
      </c>
    </row>
    <row r="61" spans="1:13" x14ac:dyDescent="0.35">
      <c r="A61" s="1">
        <v>6</v>
      </c>
      <c r="B61">
        <v>0.344947</v>
      </c>
      <c r="C61">
        <v>0.3442414341527672</v>
      </c>
      <c r="D61" s="2">
        <f>ABS(Table6[[#This Row],[Pb Analytic]]-Table6[[#This Row],[Pb Simulation]])</f>
        <v>7.0556584723280302E-4</v>
      </c>
      <c r="E61" s="1">
        <f>100*IF(Table6[[#This Row],[Pb Analytic]]&gt;0, Table6[[#This Row],[Absolute Error]]/Table6[[#This Row],[Pb Analytic]],1)</f>
        <v>0.20496249934854952</v>
      </c>
      <c r="F61">
        <v>0.49794500000000003</v>
      </c>
      <c r="G61">
        <v>0.48909194451700938</v>
      </c>
      <c r="H61" s="2">
        <f>ABS(Table7[[#This Row],[Pd Analytic]]-Table7[[#This Row],[Pd Simulation]])</f>
        <v>8.853055482990646E-3</v>
      </c>
      <c r="I61" s="1">
        <f>100*IF(Table7[[#This Row],[Pd Analytic]]&gt;0, Table7[[#This Row],[Absolute Error]]/Table7[[#This Row],[Pd Analytic]],1)</f>
        <v>1.8101004488498089</v>
      </c>
      <c r="J61">
        <v>12.46151177019715</v>
      </c>
      <c r="K61">
        <v>12.495650741601359</v>
      </c>
      <c r="L61" s="2">
        <f>ABS(Table2[[#This Row],[Nc Analytic]]-Table2[[#This Row],[Nc Simulation]])</f>
        <v>3.4138971404209073E-2</v>
      </c>
      <c r="M61" s="1">
        <f>100*IF(Table2[[#This Row],[Nc Analytic]]&gt;0, Table2[[#This Row],[Absolute Error]]/Table2[[#This Row],[Nc Analytic]],1)</f>
        <v>0.2732068310020167</v>
      </c>
    </row>
    <row r="62" spans="1:13" x14ac:dyDescent="0.35">
      <c r="A62" s="1">
        <v>6.1</v>
      </c>
      <c r="B62">
        <v>0.35309600000000002</v>
      </c>
      <c r="C62">
        <v>0.35278552822924519</v>
      </c>
      <c r="D62" s="2">
        <f>ABS(Table6[[#This Row],[Pb Analytic]]-Table6[[#This Row],[Pb Simulation]])</f>
        <v>3.1047177075482768E-4</v>
      </c>
      <c r="E62" s="1">
        <f>100*IF(Table6[[#This Row],[Pb Analytic]]&gt;0, Table6[[#This Row],[Absolute Error]]/Table6[[#This Row],[Pb Analytic]],1)</f>
        <v>8.8005812572073128E-2</v>
      </c>
      <c r="F62">
        <v>0.49236200000000002</v>
      </c>
      <c r="G62">
        <v>0.4832800818002862</v>
      </c>
      <c r="H62" s="2">
        <f>ABS(Table7[[#This Row],[Pd Analytic]]-Table7[[#This Row],[Pd Simulation]])</f>
        <v>9.0819181997138232E-3</v>
      </c>
      <c r="I62" s="1">
        <f>100*IF(Table7[[#This Row],[Pd Analytic]]&gt;0, Table7[[#This Row],[Absolute Error]]/Table7[[#This Row],[Pd Analytic]],1)</f>
        <v>1.8792246032326436</v>
      </c>
      <c r="J62">
        <v>12.506063013652019</v>
      </c>
      <c r="K62">
        <v>12.537623787788689</v>
      </c>
      <c r="L62" s="2">
        <f>ABS(Table2[[#This Row],[Nc Analytic]]-Table2[[#This Row],[Nc Simulation]])</f>
        <v>3.1560774136670133E-2</v>
      </c>
      <c r="M62" s="1">
        <f>100*IF(Table2[[#This Row],[Nc Analytic]]&gt;0, Table2[[#This Row],[Absolute Error]]/Table2[[#This Row],[Nc Analytic]],1)</f>
        <v>0.25172851467603841</v>
      </c>
    </row>
    <row r="63" spans="1:13" x14ac:dyDescent="0.35">
      <c r="A63" s="1">
        <v>6.2</v>
      </c>
      <c r="B63">
        <v>0.36182300000000001</v>
      </c>
      <c r="C63">
        <v>0.36115694923175268</v>
      </c>
      <c r="D63" s="2">
        <f>ABS(Table6[[#This Row],[Pb Analytic]]-Table6[[#This Row],[Pb Simulation]])</f>
        <v>6.6605076824732823E-4</v>
      </c>
      <c r="E63" s="1">
        <f>100*IF(Table6[[#This Row],[Pb Analytic]]&gt;0, Table6[[#This Row],[Absolute Error]]/Table6[[#This Row],[Pb Analytic]],1)</f>
        <v>0.18442141835125722</v>
      </c>
      <c r="F63">
        <v>0.48656500000000003</v>
      </c>
      <c r="G63">
        <v>0.47755275727291191</v>
      </c>
      <c r="H63" s="2">
        <f>ABS(Table7[[#This Row],[Pd Analytic]]-Table7[[#This Row],[Pd Simulation]])</f>
        <v>9.0122427270881156E-3</v>
      </c>
      <c r="I63" s="1">
        <f>100*IF(Table7[[#This Row],[Pd Analytic]]&gt;0, Table7[[#This Row],[Absolute Error]]/Table7[[#This Row],[Pd Analytic]],1)</f>
        <v>1.8871721689040104</v>
      </c>
      <c r="J63">
        <v>12.556869966275571</v>
      </c>
      <c r="K63">
        <v>12.57758840879044</v>
      </c>
      <c r="L63" s="2">
        <f>ABS(Table2[[#This Row],[Nc Analytic]]-Table2[[#This Row],[Nc Simulation]])</f>
        <v>2.071844251486965E-2</v>
      </c>
      <c r="M63" s="1">
        <f>100*IF(Table2[[#This Row],[Nc Analytic]]&gt;0, Table2[[#This Row],[Absolute Error]]/Table2[[#This Row],[Nc Analytic]],1)</f>
        <v>0.16472507957399521</v>
      </c>
    </row>
    <row r="64" spans="1:13" x14ac:dyDescent="0.35">
      <c r="A64" s="1">
        <v>6.3</v>
      </c>
      <c r="B64">
        <v>0.369753</v>
      </c>
      <c r="C64">
        <v>0.36935765055555392</v>
      </c>
      <c r="D64" s="2">
        <f>ABS(Table6[[#This Row],[Pb Analytic]]-Table6[[#This Row],[Pb Simulation]])</f>
        <v>3.9534944444608033E-4</v>
      </c>
      <c r="E64" s="1">
        <f>100*IF(Table6[[#This Row],[Pb Analytic]]&gt;0, Table6[[#This Row],[Absolute Error]]/Table6[[#This Row],[Pb Analytic]],1)</f>
        <v>0.10703702599673566</v>
      </c>
      <c r="F64">
        <v>0.48109499999999999</v>
      </c>
      <c r="G64">
        <v>0.47191221411299761</v>
      </c>
      <c r="H64" s="2">
        <f>ABS(Table7[[#This Row],[Pd Analytic]]-Table7[[#This Row],[Pd Simulation]])</f>
        <v>9.1827858870023871E-3</v>
      </c>
      <c r="I64" s="1">
        <f>100*IF(Table7[[#This Row],[Pd Analytic]]&gt;0, Table7[[#This Row],[Absolute Error]]/Table7[[#This Row],[Pd Analytic]],1)</f>
        <v>1.945867390667622</v>
      </c>
      <c r="J64">
        <v>12.585892662440621</v>
      </c>
      <c r="K64">
        <v>12.61567033625408</v>
      </c>
      <c r="L64" s="2">
        <f>ABS(Table2[[#This Row],[Nc Analytic]]-Table2[[#This Row],[Nc Simulation]])</f>
        <v>2.9777673813459415E-2</v>
      </c>
      <c r="M64" s="1">
        <f>100*IF(Table2[[#This Row],[Nc Analytic]]&gt;0, Table2[[#This Row],[Absolute Error]]/Table2[[#This Row],[Nc Analytic]],1)</f>
        <v>0.2360371904129922</v>
      </c>
    </row>
    <row r="65" spans="1:13" x14ac:dyDescent="0.35">
      <c r="A65" s="1">
        <v>6.4</v>
      </c>
      <c r="B65">
        <v>0.379</v>
      </c>
      <c r="C65">
        <v>0.37738990488596252</v>
      </c>
      <c r="D65" s="2">
        <f>ABS(Table6[[#This Row],[Pb Analytic]]-Table6[[#This Row],[Pb Simulation]])</f>
        <v>1.6100951140374797E-3</v>
      </c>
      <c r="E65" s="1">
        <f>100*IF(Table6[[#This Row],[Pb Analytic]]&gt;0, Table6[[#This Row],[Absolute Error]]/Table6[[#This Row],[Pb Analytic]],1)</f>
        <v>0.42663968834142735</v>
      </c>
      <c r="F65">
        <v>0.47441499999999998</v>
      </c>
      <c r="G65">
        <v>0.4663601139915049</v>
      </c>
      <c r="H65" s="2">
        <f>ABS(Table7[[#This Row],[Pd Analytic]]-Table7[[#This Row],[Pd Simulation]])</f>
        <v>8.0548860084950769E-3</v>
      </c>
      <c r="I65" s="1">
        <f>100*IF(Table7[[#This Row],[Pd Analytic]]&gt;0, Table7[[#This Row],[Absolute Error]]/Table7[[#This Row],[Pd Analytic]],1)</f>
        <v>1.7271815849675778</v>
      </c>
      <c r="J65">
        <v>12.625234751902919</v>
      </c>
      <c r="K65">
        <v>12.651986155213271</v>
      </c>
      <c r="L65" s="2">
        <f>ABS(Table2[[#This Row],[Nc Analytic]]-Table2[[#This Row],[Nc Simulation]])</f>
        <v>2.6751403310351307E-2</v>
      </c>
      <c r="M65" s="1">
        <f>100*IF(Table2[[#This Row],[Nc Analytic]]&gt;0, Table2[[#This Row],[Absolute Error]]/Table2[[#This Row],[Nc Analytic]],1)</f>
        <v>0.2114403460624113</v>
      </c>
    </row>
    <row r="66" spans="1:13" x14ac:dyDescent="0.35">
      <c r="A66" s="1">
        <v>6.5</v>
      </c>
      <c r="B66">
        <v>0.38553300000000001</v>
      </c>
      <c r="C66">
        <v>0.38525624693877208</v>
      </c>
      <c r="D66" s="2">
        <f>ABS(Table6[[#This Row],[Pb Analytic]]-Table6[[#This Row],[Pb Simulation]])</f>
        <v>2.7675306122793009E-4</v>
      </c>
      <c r="E66" s="1">
        <f>100*IF(Table6[[#This Row],[Pb Analytic]]&gt;0, Table6[[#This Row],[Absolute Error]]/Table6[[#This Row],[Pb Analytic]],1)</f>
        <v>7.183609959007721E-2</v>
      </c>
      <c r="F66">
        <v>0.46970600000000001</v>
      </c>
      <c r="G66">
        <v>0.46089761448730199</v>
      </c>
      <c r="H66" s="2">
        <f>ABS(Table7[[#This Row],[Pd Analytic]]-Table7[[#This Row],[Pd Simulation]])</f>
        <v>8.8083855126980248E-3</v>
      </c>
      <c r="I66" s="1">
        <f>100*IF(Table7[[#This Row],[Pd Analytic]]&gt;0, Table7[[#This Row],[Absolute Error]]/Table7[[#This Row],[Pd Analytic]],1)</f>
        <v>1.9111371453932098</v>
      </c>
      <c r="J66">
        <v>12.654130522285969</v>
      </c>
      <c r="K66">
        <v>12.686644012661761</v>
      </c>
      <c r="L66" s="2">
        <f>ABS(Table2[[#This Row],[Nc Analytic]]-Table2[[#This Row],[Nc Simulation]])</f>
        <v>3.2513490375791321E-2</v>
      </c>
      <c r="M66" s="1">
        <f>100*IF(Table2[[#This Row],[Nc Analytic]]&gt;0, Table2[[#This Row],[Absolute Error]]/Table2[[#This Row],[Nc Analytic]],1)</f>
        <v>0.25628125407587382</v>
      </c>
    </row>
    <row r="67" spans="1:13" x14ac:dyDescent="0.35">
      <c r="A67" s="1">
        <v>6.6</v>
      </c>
      <c r="B67">
        <v>0.39332899999999998</v>
      </c>
      <c r="C67">
        <v>0.39295942361837632</v>
      </c>
      <c r="D67" s="2">
        <f>ABS(Table6[[#This Row],[Pb Analytic]]-Table6[[#This Row],[Pb Simulation]])</f>
        <v>3.6957638162365969E-4</v>
      </c>
      <c r="E67" s="1">
        <f>100*IF(Table6[[#This Row],[Pb Analytic]]&gt;0, Table6[[#This Row],[Absolute Error]]/Table6[[#This Row],[Pb Analytic]],1)</f>
        <v>9.4049502165031384E-2</v>
      </c>
      <c r="F67">
        <v>0.46453499999999998</v>
      </c>
      <c r="G67">
        <v>0.45552543725562872</v>
      </c>
      <c r="H67" s="2">
        <f>ABS(Table7[[#This Row],[Pd Analytic]]-Table7[[#This Row],[Pd Simulation]])</f>
        <v>9.0095627443712578E-3</v>
      </c>
      <c r="I67" s="1">
        <f>100*IF(Table7[[#This Row],[Pd Analytic]]&gt;0, Table7[[#This Row],[Absolute Error]]/Table7[[#This Row],[Pd Analytic]],1)</f>
        <v>1.9778396566941512</v>
      </c>
      <c r="J67">
        <v>12.687372050092669</v>
      </c>
      <c r="K67">
        <v>12.71974427409741</v>
      </c>
      <c r="L67" s="2">
        <f>ABS(Table2[[#This Row],[Nc Analytic]]-Table2[[#This Row],[Nc Simulation]])</f>
        <v>3.2372224004740602E-2</v>
      </c>
      <c r="M67" s="1">
        <f>100*IF(Table2[[#This Row],[Nc Analytic]]&gt;0, Table2[[#This Row],[Absolute Error]]/Table2[[#This Row],[Nc Analytic]],1)</f>
        <v>0.25450373299299467</v>
      </c>
    </row>
    <row r="68" spans="1:13" x14ac:dyDescent="0.35">
      <c r="A68" s="1">
        <v>6.7</v>
      </c>
      <c r="B68">
        <v>0.40129399999999998</v>
      </c>
      <c r="C68">
        <v>0.40050235074538582</v>
      </c>
      <c r="D68" s="2">
        <f>ABS(Table6[[#This Row],[Pb Analytic]]-Table6[[#This Row],[Pb Simulation]])</f>
        <v>7.9164925461416846E-4</v>
      </c>
      <c r="E68" s="1">
        <f>100*IF(Table6[[#This Row],[Pb Analytic]]&gt;0, Table6[[#This Row],[Absolute Error]]/Table6[[#This Row],[Pb Analytic]],1)</f>
        <v>0.197664071918881</v>
      </c>
      <c r="F68">
        <v>0.458847</v>
      </c>
      <c r="G68">
        <v>0.45024392798844282</v>
      </c>
      <c r="H68" s="2">
        <f>ABS(Table7[[#This Row],[Pd Analytic]]-Table7[[#This Row],[Pd Simulation]])</f>
        <v>8.603072011557189E-3</v>
      </c>
      <c r="I68" s="1">
        <f>100*IF(Table7[[#This Row],[Pd Analytic]]&gt;0, Table7[[#This Row],[Absolute Error]]/Table7[[#This Row],[Pd Analytic]],1)</f>
        <v>1.9107580306508918</v>
      </c>
      <c r="J68">
        <v>12.722411474403531</v>
      </c>
      <c r="K68">
        <v>12.751380130528201</v>
      </c>
      <c r="L68" s="2">
        <f>ABS(Table2[[#This Row],[Nc Analytic]]-Table2[[#This Row],[Nc Simulation]])</f>
        <v>2.8968656124670034E-2</v>
      </c>
      <c r="M68" s="1">
        <f>100*IF(Table2[[#This Row],[Nc Analytic]]&gt;0, Table2[[#This Row],[Absolute Error]]/Table2[[#This Row],[Nc Analytic]],1)</f>
        <v>0.22718055479591498</v>
      </c>
    </row>
    <row r="69" spans="1:13" x14ac:dyDescent="0.35">
      <c r="A69" s="1">
        <v>6.8</v>
      </c>
      <c r="B69">
        <v>0.40801599999999999</v>
      </c>
      <c r="C69">
        <v>0.40788807558657147</v>
      </c>
      <c r="D69" s="2">
        <f>ABS(Table6[[#This Row],[Pb Analytic]]-Table6[[#This Row],[Pb Simulation]])</f>
        <v>1.2792441342851513E-4</v>
      </c>
      <c r="E69" s="1">
        <f>100*IF(Table6[[#This Row],[Pb Analytic]]&gt;0, Table6[[#This Row],[Absolute Error]]/Table6[[#This Row],[Pb Analytic]],1)</f>
        <v>3.1362626437301679E-2</v>
      </c>
      <c r="F69">
        <v>0.45389400000000002</v>
      </c>
      <c r="G69">
        <v>0.44505310910190782</v>
      </c>
      <c r="H69" s="2">
        <f>ABS(Table7[[#This Row],[Pd Analytic]]-Table7[[#This Row],[Pd Simulation]])</f>
        <v>8.8408908980922019E-3</v>
      </c>
      <c r="I69" s="1">
        <f>100*IF(Table7[[#This Row],[Pd Analytic]]&gt;0, Table7[[#This Row],[Absolute Error]]/Table7[[#This Row],[Pd Analytic]],1)</f>
        <v>1.9864799767229182</v>
      </c>
      <c r="J69">
        <v>12.74711109189586</v>
      </c>
      <c r="K69">
        <v>12.78163815868265</v>
      </c>
      <c r="L69" s="2">
        <f>ABS(Table2[[#This Row],[Nc Analytic]]-Table2[[#This Row],[Nc Simulation]])</f>
        <v>3.4527066786790073E-2</v>
      </c>
      <c r="M69" s="1">
        <f>100*IF(Table2[[#This Row],[Nc Analytic]]&gt;0, Table2[[#This Row],[Absolute Error]]/Table2[[#This Row],[Nc Analytic]],1)</f>
        <v>0.27013021615962124</v>
      </c>
    </row>
    <row r="70" spans="1:13" x14ac:dyDescent="0.35">
      <c r="A70" s="1">
        <v>6.9</v>
      </c>
      <c r="B70">
        <v>0.41589999999999999</v>
      </c>
      <c r="C70">
        <v>0.41511974449722439</v>
      </c>
      <c r="D70" s="2">
        <f>ABS(Table6[[#This Row],[Pb Analytic]]-Table6[[#This Row],[Pb Simulation]])</f>
        <v>7.802555027756064E-4</v>
      </c>
      <c r="E70" s="1">
        <f>100*IF(Table6[[#This Row],[Pb Analytic]]&gt;0, Table6[[#This Row],[Absolute Error]]/Table6[[#This Row],[Pb Analytic]],1)</f>
        <v>0.18795914025255994</v>
      </c>
      <c r="F70">
        <v>0.44766099999999998</v>
      </c>
      <c r="G70">
        <v>0.4399527259896665</v>
      </c>
      <c r="H70" s="2">
        <f>ABS(Table7[[#This Row],[Pd Analytic]]-Table7[[#This Row],[Pd Simulation]])</f>
        <v>7.7082740103334713E-3</v>
      </c>
      <c r="I70" s="1">
        <f>100*IF(Table7[[#This Row],[Pd Analytic]]&gt;0, Table7[[#This Row],[Absolute Error]]/Table7[[#This Row],[Pd Analytic]],1)</f>
        <v>1.7520687007891209</v>
      </c>
      <c r="J70">
        <v>12.774848343538141</v>
      </c>
      <c r="K70">
        <v>12.81059883729456</v>
      </c>
      <c r="L70" s="2">
        <f>ABS(Table2[[#This Row],[Nc Analytic]]-Table2[[#This Row],[Nc Simulation]])</f>
        <v>3.5750493756419033E-2</v>
      </c>
      <c r="M70" s="1">
        <f>100*IF(Table2[[#This Row],[Nc Analytic]]&gt;0, Table2[[#This Row],[Absolute Error]]/Table2[[#This Row],[Nc Analytic]],1)</f>
        <v>0.27906965326508576</v>
      </c>
    </row>
    <row r="71" spans="1:13" x14ac:dyDescent="0.35">
      <c r="A71" s="1">
        <v>7</v>
      </c>
      <c r="B71">
        <v>0.42316599999999999</v>
      </c>
      <c r="C71">
        <v>0.42220057505845371</v>
      </c>
      <c r="D71" s="2">
        <f>ABS(Table6[[#This Row],[Pb Analytic]]-Table6[[#This Row],[Pb Simulation]])</f>
        <v>9.6542494154627789E-4</v>
      </c>
      <c r="E71" s="1">
        <f>100*IF(Table6[[#This Row],[Pb Analytic]]&gt;0, Table6[[#This Row],[Absolute Error]]/Table6[[#This Row],[Pb Analytic]],1)</f>
        <v>0.22866499919205813</v>
      </c>
      <c r="F71">
        <v>0.44356899999999999</v>
      </c>
      <c r="G71">
        <v>0.43494228759122849</v>
      </c>
      <c r="H71" s="2">
        <f>ABS(Table7[[#This Row],[Pd Analytic]]-Table7[[#This Row],[Pd Simulation]])</f>
        <v>8.6267124087714975E-3</v>
      </c>
      <c r="I71" s="1">
        <f>100*IF(Table7[[#This Row],[Pd Analytic]]&gt;0, Table7[[#This Row],[Absolute Error]]/Table7[[#This Row],[Pd Analytic]],1)</f>
        <v>1.9834154219741298</v>
      </c>
      <c r="J71">
        <v>12.809445129522199</v>
      </c>
      <c r="K71">
        <v>12.838337022366719</v>
      </c>
      <c r="L71" s="2">
        <f>ABS(Table2[[#This Row],[Nc Analytic]]-Table2[[#This Row],[Nc Simulation]])</f>
        <v>2.8891892844519873E-2</v>
      </c>
      <c r="M71" s="1">
        <f>100*IF(Table2[[#This Row],[Nc Analytic]]&gt;0, Table2[[#This Row],[Absolute Error]]/Table2[[#This Row],[Nc Analytic]],1)</f>
        <v>0.22504388842717665</v>
      </c>
    </row>
    <row r="72" spans="1:13" x14ac:dyDescent="0.35">
      <c r="A72" s="1">
        <v>7.1</v>
      </c>
      <c r="B72">
        <v>0.43036999999999997</v>
      </c>
      <c r="C72">
        <v>0.42913383215897011</v>
      </c>
      <c r="D72" s="2">
        <f>ABS(Table6[[#This Row],[Pb Analytic]]-Table6[[#This Row],[Pb Simulation]])</f>
        <v>1.2361678410298671E-3</v>
      </c>
      <c r="E72" s="1">
        <f>100*IF(Table6[[#This Row],[Pb Analytic]]&gt;0, Table6[[#This Row],[Absolute Error]]/Table6[[#This Row],[Pb Analytic]],1)</f>
        <v>0.28806114745386374</v>
      </c>
      <c r="F72">
        <v>0.43763099999999999</v>
      </c>
      <c r="G72">
        <v>0.43002110194299459</v>
      </c>
      <c r="H72" s="2">
        <f>ABS(Table7[[#This Row],[Pd Analytic]]-Table7[[#This Row],[Pd Simulation]])</f>
        <v>7.6098980570054042E-3</v>
      </c>
      <c r="I72" s="1">
        <f>100*IF(Table7[[#This Row],[Pd Analytic]]&gt;0, Table7[[#This Row],[Absolute Error]]/Table7[[#This Row],[Pd Analytic]],1)</f>
        <v>1.7696568895389242</v>
      </c>
      <c r="J72">
        <v>12.825404718418151</v>
      </c>
      <c r="K72">
        <v>12.864922384286499</v>
      </c>
      <c r="L72" s="2">
        <f>ABS(Table2[[#This Row],[Nc Analytic]]-Table2[[#This Row],[Nc Simulation]])</f>
        <v>3.9517665868348928E-2</v>
      </c>
      <c r="M72" s="1">
        <f>100*IF(Table2[[#This Row],[Nc Analytic]]&gt;0, Table2[[#This Row],[Absolute Error]]/Table2[[#This Row],[Nc Analytic]],1)</f>
        <v>0.30717376046214379</v>
      </c>
    </row>
    <row r="73" spans="1:13" x14ac:dyDescent="0.35">
      <c r="A73" s="1">
        <v>7.2</v>
      </c>
      <c r="B73">
        <v>0.43717299999999998</v>
      </c>
      <c r="C73">
        <v>0.43592280753228252</v>
      </c>
      <c r="D73" s="2">
        <f>ABS(Table6[[#This Row],[Pb Analytic]]-Table6[[#This Row],[Pb Simulation]])</f>
        <v>1.2501924677174592E-3</v>
      </c>
      <c r="E73" s="1">
        <f>100*IF(Table6[[#This Row],[Pb Analytic]]&gt;0, Table6[[#This Row],[Absolute Error]]/Table6[[#This Row],[Pb Analytic]],1)</f>
        <v>0.28679216735519747</v>
      </c>
      <c r="F73">
        <v>0.432699</v>
      </c>
      <c r="G73">
        <v>0.42518830730510621</v>
      </c>
      <c r="H73" s="2">
        <f>ABS(Table7[[#This Row],[Pd Analytic]]-Table7[[#This Row],[Pd Simulation]])</f>
        <v>7.5106926948937947E-3</v>
      </c>
      <c r="I73" s="1">
        <f>100*IF(Table7[[#This Row],[Pd Analytic]]&gt;0, Table7[[#This Row],[Absolute Error]]/Table7[[#This Row],[Pd Analytic]],1)</f>
        <v>1.7664391437519658</v>
      </c>
      <c r="J73">
        <v>12.852045603526941</v>
      </c>
      <c r="K73">
        <v>12.89041980958654</v>
      </c>
      <c r="L73" s="2">
        <f>ABS(Table2[[#This Row],[Nc Analytic]]-Table2[[#This Row],[Nc Simulation]])</f>
        <v>3.8374206059598848E-2</v>
      </c>
      <c r="M73" s="1">
        <f>100*IF(Table2[[#This Row],[Nc Analytic]]&gt;0, Table2[[#This Row],[Absolute Error]]/Table2[[#This Row],[Nc Analytic]],1)</f>
        <v>0.29769554930290282</v>
      </c>
    </row>
    <row r="74" spans="1:13" x14ac:dyDescent="0.35">
      <c r="A74" s="1">
        <v>7.3</v>
      </c>
      <c r="B74">
        <v>0.44319900000000001</v>
      </c>
      <c r="C74">
        <v>0.44257080231600249</v>
      </c>
      <c r="D74" s="2">
        <f>ABS(Table6[[#This Row],[Pb Analytic]]-Table6[[#This Row],[Pb Simulation]])</f>
        <v>6.2819768399752229E-4</v>
      </c>
      <c r="E74" s="1">
        <f>100*IF(Table6[[#This Row],[Pb Analytic]]&gt;0, Table6[[#This Row],[Absolute Error]]/Table6[[#This Row],[Pb Analytic]],1)</f>
        <v>0.14194286670293702</v>
      </c>
      <c r="F74">
        <v>0.42850899999999997</v>
      </c>
      <c r="G74">
        <v>0.4204428993901812</v>
      </c>
      <c r="H74" s="2">
        <f>ABS(Table7[[#This Row],[Pd Analytic]]-Table7[[#This Row],[Pd Simulation]])</f>
        <v>8.0661006098187715E-3</v>
      </c>
      <c r="I74" s="1">
        <f>100*IF(Table7[[#This Row],[Pd Analytic]]&gt;0, Table7[[#This Row],[Absolute Error]]/Table7[[#This Row],[Pd Analytic]],1)</f>
        <v>1.9184770682339993</v>
      </c>
      <c r="J74">
        <v>12.88125102522473</v>
      </c>
      <c r="K74">
        <v>12.914889770030589</v>
      </c>
      <c r="L74" s="2">
        <f>ABS(Table2[[#This Row],[Nc Analytic]]-Table2[[#This Row],[Nc Simulation]])</f>
        <v>3.3638744805859488E-2</v>
      </c>
      <c r="M74" s="1">
        <f>100*IF(Table2[[#This Row],[Nc Analytic]]&gt;0, Table2[[#This Row],[Absolute Error]]/Table2[[#This Row],[Nc Analytic]],1)</f>
        <v>0.2604648231990277</v>
      </c>
    </row>
    <row r="75" spans="1:13" x14ac:dyDescent="0.35">
      <c r="A75" s="1">
        <v>7.4</v>
      </c>
      <c r="B75">
        <v>0.45070500000000002</v>
      </c>
      <c r="C75">
        <v>0.44908111225028408</v>
      </c>
      <c r="D75" s="2">
        <f>ABS(Table6[[#This Row],[Pb Analytic]]-Table6[[#This Row],[Pb Simulation]])</f>
        <v>1.6238877497159465E-3</v>
      </c>
      <c r="E75" s="1">
        <f>100*IF(Table6[[#This Row],[Pb Analytic]]&gt;0, Table6[[#This Row],[Absolute Error]]/Table6[[#This Row],[Pb Analytic]],1)</f>
        <v>0.36160232648816315</v>
      </c>
      <c r="F75">
        <v>0.42314800000000002</v>
      </c>
      <c r="G75">
        <v>0.41578375515966448</v>
      </c>
      <c r="H75" s="2">
        <f>ABS(Table7[[#This Row],[Pd Analytic]]-Table7[[#This Row],[Pd Simulation]])</f>
        <v>7.3642448403355432E-3</v>
      </c>
      <c r="I75" s="1">
        <f>100*IF(Table7[[#This Row],[Pd Analytic]]&gt;0, Table7[[#This Row],[Absolute Error]]/Table7[[#This Row],[Pd Analytic]],1)</f>
        <v>1.7711718529040681</v>
      </c>
      <c r="J75">
        <v>12.90455392119067</v>
      </c>
      <c r="K75">
        <v>12.93838866157161</v>
      </c>
      <c r="L75" s="2">
        <f>ABS(Table2[[#This Row],[Nc Analytic]]-Table2[[#This Row],[Nc Simulation]])</f>
        <v>3.3834740380939365E-2</v>
      </c>
      <c r="M75" s="1">
        <f>100*IF(Table2[[#This Row],[Nc Analytic]]&gt;0, Table2[[#This Row],[Absolute Error]]/Table2[[#This Row],[Nc Analytic]],1)</f>
        <v>0.26150660075185517</v>
      </c>
    </row>
    <row r="76" spans="1:13" x14ac:dyDescent="0.35">
      <c r="A76" s="1">
        <v>7.5</v>
      </c>
      <c r="B76">
        <v>0.457063</v>
      </c>
      <c r="C76">
        <v>0.45545701517759563</v>
      </c>
      <c r="D76" s="2">
        <f>ABS(Table6[[#This Row],[Pb Analytic]]-Table6[[#This Row],[Pb Simulation]])</f>
        <v>1.6059848224043716E-3</v>
      </c>
      <c r="E76" s="1">
        <f>100*IF(Table6[[#This Row],[Pb Analytic]]&gt;0, Table6[[#This Row],[Absolute Error]]/Table6[[#This Row],[Pb Analytic]],1)</f>
        <v>0.35260952601161549</v>
      </c>
      <c r="F76">
        <v>0.41845199999999999</v>
      </c>
      <c r="G76">
        <v>0.41120965359955231</v>
      </c>
      <c r="H76" s="2">
        <f>ABS(Table7[[#This Row],[Pd Analytic]]-Table7[[#This Row],[Pd Simulation]])</f>
        <v>7.2423464004476856E-3</v>
      </c>
      <c r="I76" s="1">
        <f>100*IF(Table7[[#This Row],[Pd Analytic]]&gt;0, Table7[[#This Row],[Absolute Error]]/Table7[[#This Row],[Pd Analytic]],1)</f>
        <v>1.7612296640050404</v>
      </c>
      <c r="J76">
        <v>12.92688313509996</v>
      </c>
      <c r="K76">
        <v>12.96096911558222</v>
      </c>
      <c r="L76" s="2">
        <f>ABS(Table2[[#This Row],[Nc Analytic]]-Table2[[#This Row],[Nc Simulation]])</f>
        <v>3.408598048225997E-2</v>
      </c>
      <c r="M76" s="1">
        <f>100*IF(Table2[[#This Row],[Nc Analytic]]&gt;0, Table2[[#This Row],[Absolute Error]]/Table2[[#This Row],[Nc Analytic]],1)</f>
        <v>0.26298944298293542</v>
      </c>
    </row>
    <row r="77" spans="1:13" x14ac:dyDescent="0.35">
      <c r="A77" s="1">
        <v>7.6</v>
      </c>
      <c r="B77">
        <v>0.46319100000000002</v>
      </c>
      <c r="C77">
        <v>0.46170176054640022</v>
      </c>
      <c r="D77" s="2">
        <f>ABS(Table6[[#This Row],[Pb Analytic]]-Table6[[#This Row],[Pb Simulation]])</f>
        <v>1.4892394535997999E-3</v>
      </c>
      <c r="E77" s="1">
        <f>100*IF(Table6[[#This Row],[Pb Analytic]]&gt;0, Table6[[#This Row],[Absolute Error]]/Table6[[#This Row],[Pb Analytic]],1)</f>
        <v>0.32255442384221406</v>
      </c>
      <c r="F77">
        <v>0.41331699999999999</v>
      </c>
      <c r="G77">
        <v>0.40671929383910249</v>
      </c>
      <c r="H77" s="2">
        <f>ABS(Table7[[#This Row],[Pd Analytic]]-Table7[[#This Row],[Pd Simulation]])</f>
        <v>6.5977061608974985E-3</v>
      </c>
      <c r="I77" s="1">
        <f>100*IF(Table7[[#This Row],[Pd Analytic]]&gt;0, Table7[[#This Row],[Absolute Error]]/Table7[[#This Row],[Pd Analytic]],1)</f>
        <v>1.6221768332208848</v>
      </c>
      <c r="J77">
        <v>12.946728939102909</v>
      </c>
      <c r="K77">
        <v>12.98268028460526</v>
      </c>
      <c r="L77" s="2">
        <f>ABS(Table2[[#This Row],[Nc Analytic]]-Table2[[#This Row],[Nc Simulation]])</f>
        <v>3.5951345502351018E-2</v>
      </c>
      <c r="M77" s="1">
        <f>100*IF(Table2[[#This Row],[Nc Analytic]]&gt;0, Table2[[#This Row],[Absolute Error]]/Table2[[#This Row],[Nc Analytic]],1)</f>
        <v>0.276917745136047</v>
      </c>
    </row>
    <row r="78" spans="1:13" x14ac:dyDescent="0.35">
      <c r="A78" s="1">
        <v>7.7</v>
      </c>
      <c r="B78">
        <v>0.46887600000000001</v>
      </c>
      <c r="C78">
        <v>0.46781856065726751</v>
      </c>
      <c r="D78" s="2">
        <f>ABS(Table6[[#This Row],[Pb Analytic]]-Table6[[#This Row],[Pb Simulation]])</f>
        <v>1.0574393427325024E-3</v>
      </c>
      <c r="E78" s="1">
        <f>100*IF(Table6[[#This Row],[Pb Analytic]]&gt;0, Table6[[#This Row],[Absolute Error]]/Table6[[#This Row],[Pb Analytic]],1)</f>
        <v>0.22603620968925214</v>
      </c>
      <c r="F78">
        <v>0.408918</v>
      </c>
      <c r="G78">
        <v>0.4023113109333315</v>
      </c>
      <c r="H78" s="2">
        <f>ABS(Table7[[#This Row],[Pd Analytic]]-Table7[[#This Row],[Pd Simulation]])</f>
        <v>6.606689066668503E-3</v>
      </c>
      <c r="I78" s="1">
        <f>100*IF(Table7[[#This Row],[Pd Analytic]]&gt;0, Table7[[#This Row],[Absolute Error]]/Table7[[#This Row],[Pd Analytic]],1)</f>
        <v>1.6421832762647137</v>
      </c>
      <c r="J78">
        <v>12.968162357221541</v>
      </c>
      <c r="K78">
        <v>13.003568104719051</v>
      </c>
      <c r="L78" s="2">
        <f>ABS(Table2[[#This Row],[Nc Analytic]]-Table2[[#This Row],[Nc Simulation]])</f>
        <v>3.5405747497510021E-2</v>
      </c>
      <c r="M78" s="1">
        <f>100*IF(Table2[[#This Row],[Nc Analytic]]&gt;0, Table2[[#This Row],[Absolute Error]]/Table2[[#This Row],[Nc Analytic]],1)</f>
        <v>0.27227717202220153</v>
      </c>
    </row>
    <row r="79" spans="1:13" x14ac:dyDescent="0.35">
      <c r="A79" s="1">
        <v>7.8</v>
      </c>
      <c r="B79">
        <v>0.47443600000000002</v>
      </c>
      <c r="C79">
        <v>0.47381058342184562</v>
      </c>
      <c r="D79" s="2">
        <f>ABS(Table6[[#This Row],[Pb Analytic]]-Table6[[#This Row],[Pb Simulation]])</f>
        <v>6.2541657815440299E-4</v>
      </c>
      <c r="E79" s="1">
        <f>100*IF(Table6[[#This Row],[Pb Analytic]]&gt;0, Table6[[#This Row],[Absolute Error]]/Table6[[#This Row],[Pb Analytic]],1)</f>
        <v>0.13199717356198831</v>
      </c>
      <c r="F79">
        <v>0.40581</v>
      </c>
      <c r="G79">
        <v>0.39798428959212462</v>
      </c>
      <c r="H79" s="2">
        <f>ABS(Table7[[#This Row],[Pd Analytic]]-Table7[[#This Row],[Pd Simulation]])</f>
        <v>7.8257104078753859E-3</v>
      </c>
      <c r="I79" s="1">
        <f>100*IF(Table7[[#This Row],[Pd Analytic]]&gt;0, Table7[[#This Row],[Absolute Error]]/Table7[[#This Row],[Pd Analytic]],1)</f>
        <v>1.9663365144125633</v>
      </c>
      <c r="J79">
        <v>12.988939343338769</v>
      </c>
      <c r="K79">
        <v>13.02367553645994</v>
      </c>
      <c r="L79" s="2">
        <f>ABS(Table2[[#This Row],[Nc Analytic]]-Table2[[#This Row],[Nc Simulation]])</f>
        <v>3.4736193121171155E-2</v>
      </c>
      <c r="M79" s="1">
        <f>100*IF(Table2[[#This Row],[Nc Analytic]]&gt;0, Table2[[#This Row],[Absolute Error]]/Table2[[#This Row],[Nc Analytic]],1)</f>
        <v>0.26671574413787225</v>
      </c>
    </row>
    <row r="80" spans="1:13" x14ac:dyDescent="0.35">
      <c r="A80" s="1">
        <v>7.9</v>
      </c>
      <c r="B80">
        <v>0.48067799999999999</v>
      </c>
      <c r="C80">
        <v>0.47968094643338027</v>
      </c>
      <c r="D80" s="2">
        <f>ABS(Table6[[#This Row],[Pb Analytic]]-Table6[[#This Row],[Pb Simulation]])</f>
        <v>9.9705356661972111E-4</v>
      </c>
      <c r="E80" s="1">
        <f>100*IF(Table6[[#This Row],[Pb Analytic]]&gt;0, Table6[[#This Row],[Absolute Error]]/Table6[[#This Row],[Pb Analytic]],1)</f>
        <v>0.20785765497529415</v>
      </c>
      <c r="F80">
        <v>0.40040700000000001</v>
      </c>
      <c r="G80">
        <v>0.39373677610513502</v>
      </c>
      <c r="H80" s="2">
        <f>ABS(Table7[[#This Row],[Pd Analytic]]-Table7[[#This Row],[Pd Simulation]])</f>
        <v>6.6702238948649906E-3</v>
      </c>
      <c r="I80" s="1">
        <f>100*IF(Table7[[#This Row],[Pd Analytic]]&gt;0, Table7[[#This Row],[Absolute Error]]/Table7[[#This Row],[Pd Analytic]],1)</f>
        <v>1.69408201104484</v>
      </c>
      <c r="J80">
        <v>13.00976645175024</v>
      </c>
      <c r="K80">
        <v>13.04304278609872</v>
      </c>
      <c r="L80" s="2">
        <f>ABS(Table2[[#This Row],[Nc Analytic]]-Table2[[#This Row],[Nc Simulation]])</f>
        <v>3.3276334348480319E-2</v>
      </c>
      <c r="M80" s="1">
        <f>100*IF(Table2[[#This Row],[Nc Analytic]]&gt;0, Table2[[#This Row],[Absolute Error]]/Table2[[#This Row],[Nc Analytic]],1)</f>
        <v>0.25512708111289989</v>
      </c>
    </row>
    <row r="81" spans="1:13" x14ac:dyDescent="0.35">
      <c r="A81" s="1">
        <v>8</v>
      </c>
      <c r="B81">
        <v>0.48646299999999998</v>
      </c>
      <c r="C81">
        <v>0.48543271217242367</v>
      </c>
      <c r="D81" s="2">
        <f>ABS(Table6[[#This Row],[Pb Analytic]]-Table6[[#This Row],[Pb Simulation]])</f>
        <v>1.0302878275763039E-3</v>
      </c>
      <c r="E81" s="1">
        <f>100*IF(Table6[[#This Row],[Pb Analytic]]&gt;0, Table6[[#This Row],[Absolute Error]]/Table6[[#This Row],[Pb Analytic]],1)</f>
        <v>0.21224112049753044</v>
      </c>
      <c r="F81">
        <v>0.396729</v>
      </c>
      <c r="G81">
        <v>0.38956728868191942</v>
      </c>
      <c r="H81" s="2">
        <f>ABS(Table7[[#This Row],[Pd Analytic]]-Table7[[#This Row],[Pd Simulation]])</f>
        <v>7.1617113180805769E-3</v>
      </c>
      <c r="I81" s="1">
        <f>100*IF(Table7[[#This Row],[Pd Analytic]]&gt;0, Table7[[#This Row],[Absolute Error]]/Table7[[#This Row],[Pd Analytic]],1)</f>
        <v>1.8383759432964337</v>
      </c>
      <c r="J81">
        <v>13.025035150456111</v>
      </c>
      <c r="K81">
        <v>13.061707508926681</v>
      </c>
      <c r="L81" s="2">
        <f>ABS(Table2[[#This Row],[Nc Analytic]]-Table2[[#This Row],[Nc Simulation]])</f>
        <v>3.6672358470569932E-2</v>
      </c>
      <c r="M81" s="1">
        <f>100*IF(Table2[[#This Row],[Nc Analytic]]&gt;0, Table2[[#This Row],[Absolute Error]]/Table2[[#This Row],[Nc Analytic]],1)</f>
        <v>0.28076236162467405</v>
      </c>
    </row>
    <row r="82" spans="1:13" x14ac:dyDescent="0.35">
      <c r="A82" s="1">
        <v>8.1</v>
      </c>
      <c r="B82">
        <v>0.49180200000000002</v>
      </c>
      <c r="C82">
        <v>0.49106888419338401</v>
      </c>
      <c r="D82" s="2">
        <f>ABS(Table6[[#This Row],[Pb Analytic]]-Table6[[#This Row],[Pb Simulation]])</f>
        <v>7.3311580661600262E-4</v>
      </c>
      <c r="E82" s="1">
        <f>100*IF(Table6[[#This Row],[Pb Analytic]]&gt;0, Table6[[#This Row],[Absolute Error]]/Table6[[#This Row],[Pb Analytic]],1)</f>
        <v>0.1492898104957715</v>
      </c>
      <c r="F82">
        <v>0.39236799999999999</v>
      </c>
      <c r="G82">
        <v>0.38547432640049129</v>
      </c>
      <c r="H82" s="2">
        <f>ABS(Table7[[#This Row],[Pd Analytic]]-Table7[[#This Row],[Pd Simulation]])</f>
        <v>6.8936735995087095E-3</v>
      </c>
      <c r="I82" s="1">
        <f>100*IF(Table7[[#This Row],[Pd Analytic]]&gt;0, Table7[[#This Row],[Absolute Error]]/Table7[[#This Row],[Pd Analytic]],1)</f>
        <v>1.7883612804725364</v>
      </c>
      <c r="J82">
        <v>13.041854045859051</v>
      </c>
      <c r="K82">
        <v>13.07970499607441</v>
      </c>
      <c r="L82" s="2">
        <f>ABS(Table2[[#This Row],[Nc Analytic]]-Table2[[#This Row],[Nc Simulation]])</f>
        <v>3.7850950215359447E-2</v>
      </c>
      <c r="M82" s="1">
        <f>100*IF(Table2[[#This Row],[Nc Analytic]]&gt;0, Table2[[#This Row],[Absolute Error]]/Table2[[#This Row],[Nc Analytic]],1)</f>
        <v>0.28938688010715524</v>
      </c>
    </row>
    <row r="83" spans="1:13" x14ac:dyDescent="0.35">
      <c r="A83" s="1">
        <v>8.1999999999999993</v>
      </c>
      <c r="B83">
        <v>0.49681399999999998</v>
      </c>
      <c r="C83">
        <v>0.49659240415695582</v>
      </c>
      <c r="D83" s="2">
        <f>ABS(Table6[[#This Row],[Pb Analytic]]-Table6[[#This Row],[Pb Simulation]])</f>
        <v>2.2159584304415336E-4</v>
      </c>
      <c r="E83" s="1">
        <f>100*IF(Table6[[#This Row],[Pb Analytic]]&gt;0, Table6[[#This Row],[Absolute Error]]/Table6[[#This Row],[Pb Analytic]],1)</f>
        <v>4.4623284848737746E-2</v>
      </c>
      <c r="F83">
        <v>0.38869700000000001</v>
      </c>
      <c r="G83">
        <v>0.38145637693430468</v>
      </c>
      <c r="H83" s="2">
        <f>ABS(Table7[[#This Row],[Pd Analytic]]-Table7[[#This Row],[Pd Simulation]])</f>
        <v>7.2406230656953396E-3</v>
      </c>
      <c r="I83" s="1">
        <f>100*IF(Table7[[#This Row],[Pd Analytic]]&gt;0, Table7[[#This Row],[Absolute Error]]/Table7[[#This Row],[Pd Analytic]],1)</f>
        <v>1.8981523192473295</v>
      </c>
      <c r="J83">
        <v>13.056394401428131</v>
      </c>
      <c r="K83">
        <v>13.097068346261549</v>
      </c>
      <c r="L83" s="2">
        <f>ABS(Table2[[#This Row],[Nc Analytic]]-Table2[[#This Row],[Nc Simulation]])</f>
        <v>4.0673944833418574E-2</v>
      </c>
      <c r="M83" s="1">
        <f>100*IF(Table2[[#This Row],[Nc Analytic]]&gt;0, Table2[[#This Row],[Absolute Error]]/Table2[[#This Row],[Nc Analytic]],1)</f>
        <v>0.31055762830334943</v>
      </c>
    </row>
    <row r="84" spans="1:13" x14ac:dyDescent="0.35">
      <c r="A84" s="1">
        <v>8.3000000000000007</v>
      </c>
      <c r="B84">
        <v>0.50315799999999999</v>
      </c>
      <c r="C84">
        <v>0.50200614959050471</v>
      </c>
      <c r="D84" s="2">
        <f>ABS(Table6[[#This Row],[Pb Analytic]]-Table6[[#This Row],[Pb Simulation]])</f>
        <v>1.1518504094952808E-3</v>
      </c>
      <c r="E84" s="1">
        <f>100*IF(Table6[[#This Row],[Pb Analytic]]&gt;0, Table6[[#This Row],[Absolute Error]]/Table6[[#This Row],[Pb Analytic]],1)</f>
        <v>0.22944946201054819</v>
      </c>
      <c r="F84">
        <v>0.38439299999999998</v>
      </c>
      <c r="G84">
        <v>0.37751192320726867</v>
      </c>
      <c r="H84" s="2">
        <f>ABS(Table7[[#This Row],[Pd Analytic]]-Table7[[#This Row],[Pd Simulation]])</f>
        <v>6.881076792731311E-3</v>
      </c>
      <c r="I84" s="1">
        <f>100*IF(Table7[[#This Row],[Pd Analytic]]&gt;0, Table7[[#This Row],[Absolute Error]]/Table7[[#This Row],[Pd Analytic]],1)</f>
        <v>1.8227442286513778</v>
      </c>
      <c r="J84">
        <v>13.07651495020083</v>
      </c>
      <c r="K84">
        <v>13.11382862375878</v>
      </c>
      <c r="L84" s="2">
        <f>ABS(Table2[[#This Row],[Nc Analytic]]-Table2[[#This Row],[Nc Simulation]])</f>
        <v>3.7313673557950011E-2</v>
      </c>
      <c r="M84" s="1">
        <f>100*IF(Table2[[#This Row],[Nc Analytic]]&gt;0, Table2[[#This Row],[Absolute Error]]/Table2[[#This Row],[Nc Analytic]],1)</f>
        <v>0.28453683991529011</v>
      </c>
    </row>
    <row r="85" spans="1:13" x14ac:dyDescent="0.35">
      <c r="A85" s="1">
        <v>8.4</v>
      </c>
      <c r="B85">
        <v>0.50789600000000001</v>
      </c>
      <c r="C85">
        <v>0.50731293227345575</v>
      </c>
      <c r="D85" s="2">
        <f>ABS(Table6[[#This Row],[Pb Analytic]]-Table6[[#This Row],[Pb Simulation]])</f>
        <v>5.8306772654426187E-4</v>
      </c>
      <c r="E85" s="1">
        <f>100*IF(Table6[[#This Row],[Pb Analytic]]&gt;0, Table6[[#This Row],[Absolute Error]]/Table6[[#This Row],[Pb Analytic]],1)</f>
        <v>0.11493255729384248</v>
      </c>
      <c r="F85">
        <v>0.38009399999999999</v>
      </c>
      <c r="G85">
        <v>0.37363944910840202</v>
      </c>
      <c r="H85" s="2">
        <f>ABS(Table7[[#This Row],[Pd Analytic]]-Table7[[#This Row],[Pd Simulation]])</f>
        <v>6.4545508915979655E-3</v>
      </c>
      <c r="I85" s="1">
        <f>100*IF(Table7[[#This Row],[Pd Analytic]]&gt;0, Table7[[#This Row],[Absolute Error]]/Table7[[#This Row],[Pd Analytic]],1)</f>
        <v>1.7274811069870037</v>
      </c>
      <c r="J85">
        <v>13.0937815867312</v>
      </c>
      <c r="K85">
        <v>13.130015003735229</v>
      </c>
      <c r="L85" s="2">
        <f>ABS(Table2[[#This Row],[Nc Analytic]]-Table2[[#This Row],[Nc Simulation]])</f>
        <v>3.6233417004028823E-2</v>
      </c>
      <c r="M85" s="1">
        <f>100*IF(Table2[[#This Row],[Nc Analytic]]&gt;0, Table2[[#This Row],[Absolute Error]]/Table2[[#This Row],[Nc Analytic]],1)</f>
        <v>0.27595868697576609</v>
      </c>
    </row>
    <row r="86" spans="1:13" x14ac:dyDescent="0.35">
      <c r="A86" s="1">
        <v>8.5</v>
      </c>
      <c r="B86">
        <v>0.51307499999999995</v>
      </c>
      <c r="C86">
        <v>0.51251549715787204</v>
      </c>
      <c r="D86" s="2">
        <f>ABS(Table6[[#This Row],[Pb Analytic]]-Table6[[#This Row],[Pb Simulation]])</f>
        <v>5.5950284212791246E-4</v>
      </c>
      <c r="E86" s="1">
        <f>100*IF(Table6[[#This Row],[Pb Analytic]]&gt;0, Table6[[#This Row],[Absolute Error]]/Table6[[#This Row],[Pb Analytic]],1)</f>
        <v>0.10916798520837054</v>
      </c>
      <c r="F86">
        <v>0.37698700000000002</v>
      </c>
      <c r="G86">
        <v>0.36983744438190758</v>
      </c>
      <c r="H86" s="2">
        <f>ABS(Table7[[#This Row],[Pd Analytic]]-Table7[[#This Row],[Pd Simulation]])</f>
        <v>7.1495556180924402E-3</v>
      </c>
      <c r="I86" s="1">
        <f>100*IF(Table7[[#This Row],[Pd Analytic]]&gt;0, Table7[[#This Row],[Absolute Error]]/Table7[[#This Row],[Pd Analytic]],1)</f>
        <v>1.9331616435002048</v>
      </c>
      <c r="J86">
        <v>13.110019934660381</v>
      </c>
      <c r="K86">
        <v>13.14565490606369</v>
      </c>
      <c r="L86" s="2">
        <f>ABS(Table2[[#This Row],[Nc Analytic]]-Table2[[#This Row],[Nc Simulation]])</f>
        <v>3.5634971403309734E-2</v>
      </c>
      <c r="M86" s="1">
        <f>100*IF(Table2[[#This Row],[Nc Analytic]]&gt;0, Table2[[#This Row],[Absolute Error]]/Table2[[#This Row],[Nc Analytic]],1)</f>
        <v>0.27107794672802804</v>
      </c>
    </row>
    <row r="87" spans="1:13" x14ac:dyDescent="0.35">
      <c r="A87" s="1">
        <v>8.6</v>
      </c>
      <c r="B87">
        <v>0.51813100000000001</v>
      </c>
      <c r="C87">
        <v>0.51761652174592554</v>
      </c>
      <c r="D87" s="2">
        <f>ABS(Table6[[#This Row],[Pb Analytic]]-Table6[[#This Row],[Pb Simulation]])</f>
        <v>5.1447825407446857E-4</v>
      </c>
      <c r="E87" s="1">
        <f>100*IF(Table6[[#This Row],[Pb Analytic]]&gt;0, Table6[[#This Row],[Absolute Error]]/Table6[[#This Row],[Pb Analytic]],1)</f>
        <v>9.9393707978858256E-2</v>
      </c>
      <c r="F87">
        <v>0.37287900000000002</v>
      </c>
      <c r="G87">
        <v>0.36610440879451472</v>
      </c>
      <c r="H87" s="2">
        <f>ABS(Table7[[#This Row],[Pd Analytic]]-Table7[[#This Row],[Pd Simulation]])</f>
        <v>6.7745912054852919E-3</v>
      </c>
      <c r="I87" s="1">
        <f>100*IF(Table7[[#This Row],[Pd Analytic]]&gt;0, Table7[[#This Row],[Absolute Error]]/Table7[[#This Row],[Pd Analytic]],1)</f>
        <v>1.8504533249933359</v>
      </c>
      <c r="J87">
        <v>13.12377799152298</v>
      </c>
      <c r="K87">
        <v>13.1607741185639</v>
      </c>
      <c r="L87" s="2">
        <f>ABS(Table2[[#This Row],[Nc Analytic]]-Table2[[#This Row],[Nc Simulation]])</f>
        <v>3.6996127040920257E-2</v>
      </c>
      <c r="M87" s="1">
        <f>100*IF(Table2[[#This Row],[Nc Analytic]]&gt;0, Table2[[#This Row],[Absolute Error]]/Table2[[#This Row],[Nc Analytic]],1)</f>
        <v>0.28110904957129729</v>
      </c>
    </row>
    <row r="88" spans="1:13" x14ac:dyDescent="0.35">
      <c r="A88" s="1">
        <v>8.6999999999999993</v>
      </c>
      <c r="B88">
        <v>0.523285</v>
      </c>
      <c r="C88">
        <v>0.52261861585606395</v>
      </c>
      <c r="D88" s="2">
        <f>ABS(Table6[[#This Row],[Pb Analytic]]-Table6[[#This Row],[Pb Simulation]])</f>
        <v>6.6638414393604961E-4</v>
      </c>
      <c r="E88" s="1">
        <f>100*IF(Table6[[#This Row],[Pb Analytic]]&gt;0, Table6[[#This Row],[Absolute Error]]/Table6[[#This Row],[Pb Analytic]],1)</f>
        <v>0.12750868869156023</v>
      </c>
      <c r="F88">
        <v>0.36897099999999999</v>
      </c>
      <c r="G88">
        <v>0.36243885566966988</v>
      </c>
      <c r="H88" s="2">
        <f>ABS(Table7[[#This Row],[Pd Analytic]]-Table7[[#This Row],[Pd Simulation]])</f>
        <v>6.5321443303301141E-3</v>
      </c>
      <c r="I88" s="1">
        <f>100*IF(Table7[[#This Row],[Pd Analytic]]&gt;0, Table7[[#This Row],[Absolute Error]]/Table7[[#This Row],[Pd Analytic]],1)</f>
        <v>1.8022748466802276</v>
      </c>
      <c r="J88">
        <v>13.139414563304531</v>
      </c>
      <c r="K88">
        <v>13.175396910578799</v>
      </c>
      <c r="L88" s="2">
        <f>ABS(Table2[[#This Row],[Nc Analytic]]-Table2[[#This Row],[Nc Simulation]])</f>
        <v>3.5982347274268633E-2</v>
      </c>
      <c r="M88" s="1">
        <f>100*IF(Table2[[#This Row],[Nc Analytic]]&gt;0, Table2[[#This Row],[Absolute Error]]/Table2[[#This Row],[Nc Analytic]],1)</f>
        <v>0.27310256775169833</v>
      </c>
    </row>
    <row r="89" spans="1:13" x14ac:dyDescent="0.35">
      <c r="A89" s="1">
        <v>8.8000000000000007</v>
      </c>
      <c r="B89">
        <v>0.52891100000000002</v>
      </c>
      <c r="C89">
        <v>0.52752432171851094</v>
      </c>
      <c r="D89" s="2">
        <f>ABS(Table6[[#This Row],[Pb Analytic]]-Table6[[#This Row],[Pb Simulation]])</f>
        <v>1.3866782814890843E-3</v>
      </c>
      <c r="E89" s="1">
        <f>100*IF(Table6[[#This Row],[Pb Analytic]]&gt;0, Table6[[#This Row],[Absolute Error]]/Table6[[#This Row],[Pb Analytic]],1)</f>
        <v>0.26286527926744985</v>
      </c>
      <c r="F89">
        <v>0.36411399999999999</v>
      </c>
      <c r="G89">
        <v>0.35883931486738241</v>
      </c>
      <c r="H89" s="2">
        <f>ABS(Table7[[#This Row],[Pd Analytic]]-Table7[[#This Row],[Pd Simulation]])</f>
        <v>5.2746851326175848E-3</v>
      </c>
      <c r="I89" s="1">
        <f>100*IF(Table7[[#This Row],[Pd Analytic]]&gt;0, Table7[[#This Row],[Absolute Error]]/Table7[[#This Row],[Pd Analytic]],1)</f>
        <v>1.4699295517736037</v>
      </c>
      <c r="J89">
        <v>13.153701069452341</v>
      </c>
      <c r="K89">
        <v>13.18954613770056</v>
      </c>
      <c r="L89" s="2">
        <f>ABS(Table2[[#This Row],[Nc Analytic]]-Table2[[#This Row],[Nc Simulation]])</f>
        <v>3.5845068248219647E-2</v>
      </c>
      <c r="M89" s="1">
        <f>100*IF(Table2[[#This Row],[Nc Analytic]]&gt;0, Table2[[#This Row],[Absolute Error]]/Table2[[#This Row],[Nc Analytic]],1)</f>
        <v>0.27176877713601755</v>
      </c>
    </row>
    <row r="90" spans="1:13" x14ac:dyDescent="0.35">
      <c r="A90" s="1">
        <v>8.9</v>
      </c>
      <c r="B90">
        <v>0.53299399999999997</v>
      </c>
      <c r="C90">
        <v>0.53233611434847894</v>
      </c>
      <c r="D90" s="2">
        <f>ABS(Table6[[#This Row],[Pb Analytic]]-Table6[[#This Row],[Pb Simulation]])</f>
        <v>6.5788565152102851E-4</v>
      </c>
      <c r="E90" s="1">
        <f>100*IF(Table6[[#This Row],[Pb Analytic]]&gt;0, Table6[[#This Row],[Absolute Error]]/Table6[[#This Row],[Pb Analytic]],1)</f>
        <v>0.12358463643335722</v>
      </c>
      <c r="F90">
        <v>0.36163699999999999</v>
      </c>
      <c r="G90">
        <v>0.35530433527903998</v>
      </c>
      <c r="H90" s="2">
        <f>ABS(Table7[[#This Row],[Pd Analytic]]-Table7[[#This Row],[Pd Simulation]])</f>
        <v>6.3326647209600018E-3</v>
      </c>
      <c r="I90" s="1">
        <f>100*IF(Table7[[#This Row],[Pd Analytic]]&gt;0, Table7[[#This Row],[Absolute Error]]/Table7[[#This Row],[Pd Analytic]],1)</f>
        <v>1.7823212643849708</v>
      </c>
      <c r="J90">
        <v>13.16464543753133</v>
      </c>
      <c r="K90">
        <v>13.203243338391671</v>
      </c>
      <c r="L90" s="2">
        <f>ABS(Table2[[#This Row],[Nc Analytic]]-Table2[[#This Row],[Nc Simulation]])</f>
        <v>3.8597900860340317E-2</v>
      </c>
      <c r="M90" s="1">
        <f>100*IF(Table2[[#This Row],[Nc Analytic]]&gt;0, Table2[[#This Row],[Absolute Error]]/Table2[[#This Row],[Nc Analytic]],1)</f>
        <v>0.29233651059135934</v>
      </c>
    </row>
    <row r="91" spans="1:13" x14ac:dyDescent="0.35">
      <c r="A91" s="1">
        <v>9</v>
      </c>
      <c r="B91">
        <v>0.53821799999999997</v>
      </c>
      <c r="C91">
        <v>0.53705640215224537</v>
      </c>
      <c r="D91" s="2">
        <f>ABS(Table6[[#This Row],[Pb Analytic]]-Table6[[#This Row],[Pb Simulation]])</f>
        <v>1.161597847754603E-3</v>
      </c>
      <c r="E91" s="1">
        <f>100*IF(Table6[[#This Row],[Pb Analytic]]&gt;0, Table6[[#This Row],[Absolute Error]]/Table6[[#This Row],[Pb Analytic]],1)</f>
        <v>0.21628973104119367</v>
      </c>
      <c r="F91">
        <v>0.35861300000000002</v>
      </c>
      <c r="G91">
        <v>0.35183248689816687</v>
      </c>
      <c r="H91" s="2">
        <f>ABS(Table7[[#This Row],[Pd Analytic]]-Table7[[#This Row],[Pd Simulation]])</f>
        <v>6.780513101833141E-3</v>
      </c>
      <c r="I91" s="1">
        <f>100*IF(Table7[[#This Row],[Pd Analytic]]&gt;0, Table7[[#This Row],[Absolute Error]]/Table7[[#This Row],[Pd Analytic]],1)</f>
        <v>1.9271992650853953</v>
      </c>
      <c r="J91">
        <v>13.182340893152359</v>
      </c>
      <c r="K91">
        <v>13.21650882318121</v>
      </c>
      <c r="L91" s="2">
        <f>ABS(Table2[[#This Row],[Nc Analytic]]-Table2[[#This Row],[Nc Simulation]])</f>
        <v>3.4167930028850435E-2</v>
      </c>
      <c r="M91" s="1">
        <f>100*IF(Table2[[#This Row],[Nc Analytic]]&gt;0, Table2[[#This Row],[Absolute Error]]/Table2[[#This Row],[Nc Analytic]],1)</f>
        <v>0.25852462617753713</v>
      </c>
    </row>
    <row r="92" spans="1:13" x14ac:dyDescent="0.35">
      <c r="A92" s="1">
        <v>9.1</v>
      </c>
      <c r="B92">
        <v>0.54255900000000001</v>
      </c>
      <c r="C92">
        <v>0.54168752772715734</v>
      </c>
      <c r="D92" s="2">
        <f>ABS(Table6[[#This Row],[Pb Analytic]]-Table6[[#This Row],[Pb Simulation]])</f>
        <v>8.7147227284267714E-4</v>
      </c>
      <c r="E92" s="1">
        <f>100*IF(Table6[[#This Row],[Pb Analytic]]&gt;0, Table6[[#This Row],[Absolute Error]]/Table6[[#This Row],[Pb Analytic]],1)</f>
        <v>0.16088099286672686</v>
      </c>
      <c r="F92">
        <v>0.354908</v>
      </c>
      <c r="G92">
        <v>0.34842236252076519</v>
      </c>
      <c r="H92" s="2">
        <f>ABS(Table7[[#This Row],[Pd Analytic]]-Table7[[#This Row],[Pd Simulation]])</f>
        <v>6.485637479234807E-3</v>
      </c>
      <c r="I92" s="1">
        <f>100*IF(Table7[[#This Row],[Pd Analytic]]&gt;0, Table7[[#This Row],[Absolute Error]]/Table7[[#This Row],[Pd Analytic]],1)</f>
        <v>1.8614297407068059</v>
      </c>
      <c r="J92">
        <v>13.195428630975901</v>
      </c>
      <c r="K92">
        <v>13.22936175705618</v>
      </c>
      <c r="L92" s="2">
        <f>ABS(Table2[[#This Row],[Nc Analytic]]-Table2[[#This Row],[Nc Simulation]])</f>
        <v>3.3933126080279763E-2</v>
      </c>
      <c r="M92" s="1">
        <f>100*IF(Table2[[#This Row],[Nc Analytic]]&gt;0, Table2[[#This Row],[Absolute Error]]/Table2[[#This Row],[Nc Analytic]],1)</f>
        <v>0.25649858778849072</v>
      </c>
    </row>
    <row r="93" spans="1:13" x14ac:dyDescent="0.35">
      <c r="A93" s="1">
        <v>9.1999999999999993</v>
      </c>
      <c r="B93">
        <v>0.54707099999999997</v>
      </c>
      <c r="C93">
        <v>0.54623176882181657</v>
      </c>
      <c r="D93" s="2">
        <f>ABS(Table6[[#This Row],[Pb Analytic]]-Table6[[#This Row],[Pb Simulation]])</f>
        <v>8.3923117818340831E-4</v>
      </c>
      <c r="E93" s="1">
        <f>100*IF(Table6[[#This Row],[Pb Analytic]]&gt;0, Table6[[#This Row],[Absolute Error]]/Table6[[#This Row],[Pb Analytic]],1)</f>
        <v>0.15364012605740066</v>
      </c>
      <c r="F93">
        <v>0.35029700000000003</v>
      </c>
      <c r="G93">
        <v>0.34507257912241462</v>
      </c>
      <c r="H93" s="2">
        <f>ABS(Table7[[#This Row],[Pd Analytic]]-Table7[[#This Row],[Pd Simulation]])</f>
        <v>5.2244208775854006E-3</v>
      </c>
      <c r="I93" s="1">
        <f>100*IF(Table7[[#This Row],[Pd Analytic]]&gt;0, Table7[[#This Row],[Absolute Error]]/Table7[[#This Row],[Pd Analytic]],1)</f>
        <v>1.5140063840691425</v>
      </c>
      <c r="J93">
        <v>13.207270683520511</v>
      </c>
      <c r="K93">
        <v>13.24182023561395</v>
      </c>
      <c r="L93" s="2">
        <f>ABS(Table2[[#This Row],[Nc Analytic]]-Table2[[#This Row],[Nc Simulation]])</f>
        <v>3.4549552093439573E-2</v>
      </c>
      <c r="M93" s="1">
        <f>100*IF(Table2[[#This Row],[Nc Analytic]]&gt;0, Table2[[#This Row],[Absolute Error]]/Table2[[#This Row],[Nc Analytic]],1)</f>
        <v>0.26091240840529129</v>
      </c>
    </row>
    <row r="94" spans="1:13" x14ac:dyDescent="0.35">
      <c r="A94" s="1">
        <v>9.3000000000000007</v>
      </c>
      <c r="B94">
        <v>0.55159499999999995</v>
      </c>
      <c r="C94">
        <v>0.55069133942720705</v>
      </c>
      <c r="D94" s="2">
        <f>ABS(Table6[[#This Row],[Pb Analytic]]-Table6[[#This Row],[Pb Simulation]])</f>
        <v>9.0366057279289702E-4</v>
      </c>
      <c r="E94" s="1">
        <f>100*IF(Table6[[#This Row],[Pb Analytic]]&gt;0, Table6[[#This Row],[Absolute Error]]/Table6[[#This Row],[Pb Analytic]],1)</f>
        <v>0.16409565723928499</v>
      </c>
      <c r="F94">
        <v>0.34777799999999998</v>
      </c>
      <c r="G94">
        <v>0.34178177895364131</v>
      </c>
      <c r="H94" s="2">
        <f>ABS(Table7[[#This Row],[Pd Analytic]]-Table7[[#This Row],[Pd Simulation]])</f>
        <v>5.9962210463586629E-3</v>
      </c>
      <c r="I94" s="1">
        <f>100*IF(Table7[[#This Row],[Pd Analytic]]&gt;0, Table7[[#This Row],[Absolute Error]]/Table7[[#This Row],[Pd Analytic]],1)</f>
        <v>1.7544004436737335</v>
      </c>
      <c r="J94">
        <v>13.21558120777703</v>
      </c>
      <c r="K94">
        <v>13.253901355491569</v>
      </c>
      <c r="L94" s="2">
        <f>ABS(Table2[[#This Row],[Nc Analytic]]-Table2[[#This Row],[Nc Simulation]])</f>
        <v>3.8320147714539843E-2</v>
      </c>
      <c r="M94" s="1">
        <f>100*IF(Table2[[#This Row],[Nc Analytic]]&gt;0, Table2[[#This Row],[Absolute Error]]/Table2[[#This Row],[Nc Analytic]],1)</f>
        <v>0.2891235319075498</v>
      </c>
    </row>
    <row r="95" spans="1:13" x14ac:dyDescent="0.35">
      <c r="A95" s="1">
        <v>9.4</v>
      </c>
      <c r="B95">
        <v>0.55632999999999999</v>
      </c>
      <c r="C95">
        <v>0.55506839097349325</v>
      </c>
      <c r="D95" s="2">
        <f>ABS(Table6[[#This Row],[Pb Analytic]]-Table6[[#This Row],[Pb Simulation]])</f>
        <v>1.2616090265067381E-3</v>
      </c>
      <c r="E95" s="1">
        <f>100*IF(Table6[[#This Row],[Pb Analytic]]&gt;0, Table6[[#This Row],[Absolute Error]]/Table6[[#This Row],[Pb Analytic]],1)</f>
        <v>0.22728893358421937</v>
      </c>
      <c r="F95">
        <v>0.34412199999999998</v>
      </c>
      <c r="G95">
        <v>0.33854863039005489</v>
      </c>
      <c r="H95" s="2">
        <f>ABS(Table7[[#This Row],[Pd Analytic]]-Table7[[#This Row],[Pd Simulation]])</f>
        <v>5.5733696099450891E-3</v>
      </c>
      <c r="I95" s="1">
        <f>100*IF(Table7[[#This Row],[Pd Analytic]]&gt;0, Table7[[#This Row],[Absolute Error]]/Table7[[#This Row],[Pd Analytic]],1)</f>
        <v>1.6462537755724476</v>
      </c>
      <c r="J95">
        <v>13.231041873583891</v>
      </c>
      <c r="K95">
        <v>13.26562127954314</v>
      </c>
      <c r="L95" s="2">
        <f>ABS(Table2[[#This Row],[Nc Analytic]]-Table2[[#This Row],[Nc Simulation]])</f>
        <v>3.4579405959249243E-2</v>
      </c>
      <c r="M95" s="1">
        <f>100*IF(Table2[[#This Row],[Nc Analytic]]&gt;0, Table2[[#This Row],[Absolute Error]]/Table2[[#This Row],[Nc Analytic]],1)</f>
        <v>0.26066932886568983</v>
      </c>
    </row>
    <row r="96" spans="1:13" x14ac:dyDescent="0.35">
      <c r="A96" s="1">
        <v>9.5</v>
      </c>
      <c r="B96">
        <v>0.55989599999999995</v>
      </c>
      <c r="C96">
        <v>0.55936501361065738</v>
      </c>
      <c r="D96" s="2">
        <f>ABS(Table6[[#This Row],[Pb Analytic]]-Table6[[#This Row],[Pb Simulation]])</f>
        <v>5.3098638934256925E-4</v>
      </c>
      <c r="E96" s="1">
        <f>100*IF(Table6[[#This Row],[Pb Analytic]]&gt;0, Table6[[#This Row],[Absolute Error]]/Table6[[#This Row],[Pb Analytic]],1)</f>
        <v>9.4926635814259044E-2</v>
      </c>
      <c r="F96">
        <v>0.34108300000000003</v>
      </c>
      <c r="G96">
        <v>0.33537182856937009</v>
      </c>
      <c r="H96" s="2">
        <f>ABS(Table7[[#This Row],[Pd Analytic]]-Table7[[#This Row],[Pd Simulation]])</f>
        <v>5.7111714306299355E-3</v>
      </c>
      <c r="I96" s="1">
        <f>100*IF(Table7[[#This Row],[Pd Analytic]]&gt;0, Table7[[#This Row],[Absolute Error]]/Table7[[#This Row],[Pd Analytic]],1)</f>
        <v>1.7029371414387022</v>
      </c>
      <c r="J96">
        <v>13.24124769027976</v>
      </c>
      <c r="K96">
        <v>13.276995297194469</v>
      </c>
      <c r="L96" s="2">
        <f>ABS(Table2[[#This Row],[Nc Analytic]]-Table2[[#This Row],[Nc Simulation]])</f>
        <v>3.5747606914709351E-2</v>
      </c>
      <c r="M96" s="1">
        <f>100*IF(Table2[[#This Row],[Nc Analytic]]&gt;0, Table2[[#This Row],[Absolute Error]]/Table2[[#This Row],[Nc Analytic]],1)</f>
        <v>0.26924470570734549</v>
      </c>
    </row>
    <row r="97" spans="1:13" x14ac:dyDescent="0.35">
      <c r="A97" s="1">
        <v>9.6</v>
      </c>
      <c r="B97">
        <v>0.564558</v>
      </c>
      <c r="C97">
        <v>0.56358323755416251</v>
      </c>
      <c r="D97" s="2">
        <f>ABS(Table6[[#This Row],[Pb Analytic]]-Table6[[#This Row],[Pb Simulation]])</f>
        <v>9.7476244583749594E-4</v>
      </c>
      <c r="E97" s="1">
        <f>100*IF(Table6[[#This Row],[Pb Analytic]]&gt;0, Table6[[#This Row],[Absolute Error]]/Table6[[#This Row],[Pb Analytic]],1)</f>
        <v>0.1729580265849936</v>
      </c>
      <c r="F97">
        <v>0.33841199999999999</v>
      </c>
      <c r="G97">
        <v>0.33225009584354959</v>
      </c>
      <c r="H97" s="2">
        <f>ABS(Table7[[#This Row],[Pd Analytic]]-Table7[[#This Row],[Pd Simulation]])</f>
        <v>6.161904156450404E-3</v>
      </c>
      <c r="I97" s="1">
        <f>100*IF(Table7[[#This Row],[Pd Analytic]]&gt;0, Table7[[#This Row],[Absolute Error]]/Table7[[#This Row],[Pd Analytic]],1)</f>
        <v>1.8545981576938146</v>
      </c>
      <c r="J97">
        <v>13.250706717931561</v>
      </c>
      <c r="K97">
        <v>13.28803788036765</v>
      </c>
      <c r="L97" s="2">
        <f>ABS(Table2[[#This Row],[Nc Analytic]]-Table2[[#This Row],[Nc Simulation]])</f>
        <v>3.7331162436089471E-2</v>
      </c>
      <c r="M97" s="1">
        <f>100*IF(Table2[[#This Row],[Nc Analytic]]&gt;0, Table2[[#This Row],[Absolute Error]]/Table2[[#This Row],[Nc Analytic]],1)</f>
        <v>0.28093810969070326</v>
      </c>
    </row>
    <row r="98" spans="1:13" x14ac:dyDescent="0.35">
      <c r="A98" s="1">
        <v>9.6999999999999993</v>
      </c>
      <c r="B98">
        <v>0.56730199999999997</v>
      </c>
      <c r="C98">
        <v>0.56772503447945599</v>
      </c>
      <c r="D98" s="2">
        <f>ABS(Table6[[#This Row],[Pb Analytic]]-Table6[[#This Row],[Pb Simulation]])</f>
        <v>4.2303447945601924E-4</v>
      </c>
      <c r="E98" s="1">
        <f>100*IF(Table6[[#This Row],[Pb Analytic]]&gt;0, Table6[[#This Row],[Absolute Error]]/Table6[[#This Row],[Pb Analytic]],1)</f>
        <v>7.4513973096835037E-2</v>
      </c>
      <c r="F98">
        <v>0.33616099999999999</v>
      </c>
      <c r="G98">
        <v>0.32918218207090488</v>
      </c>
      <c r="H98" s="2">
        <f>ABS(Table7[[#This Row],[Pd Analytic]]-Table7[[#This Row],[Pd Simulation]])</f>
        <v>6.9788179290951047E-3</v>
      </c>
      <c r="I98" s="1">
        <f>100*IF(Table7[[#This Row],[Pd Analytic]]&gt;0, Table7[[#This Row],[Absolute Error]]/Table7[[#This Row],[Pd Analytic]],1)</f>
        <v>2.1200472896773883</v>
      </c>
      <c r="J98">
        <v>13.257907516064019</v>
      </c>
      <c r="K98">
        <v>13.298762735333259</v>
      </c>
      <c r="L98" s="2">
        <f>ABS(Table2[[#This Row],[Nc Analytic]]-Table2[[#This Row],[Nc Simulation]])</f>
        <v>4.085521926923974E-2</v>
      </c>
      <c r="M98" s="1">
        <f>100*IF(Table2[[#This Row],[Nc Analytic]]&gt;0, Table2[[#This Row],[Absolute Error]]/Table2[[#This Row],[Nc Analytic]],1)</f>
        <v>0.30721067878511882</v>
      </c>
    </row>
    <row r="99" spans="1:13" x14ac:dyDescent="0.35">
      <c r="A99" s="1">
        <v>9.8000000000000007</v>
      </c>
      <c r="B99">
        <v>0.57200300000000004</v>
      </c>
      <c r="C99">
        <v>0.57179231895142335</v>
      </c>
      <c r="D99" s="2">
        <f>ABS(Table6[[#This Row],[Pb Analytic]]-Table6[[#This Row],[Pb Simulation]])</f>
        <v>2.1068104857668857E-4</v>
      </c>
      <c r="E99" s="1">
        <f>100*IF(Table6[[#This Row],[Pb Analytic]]&gt;0, Table6[[#This Row],[Absolute Error]]/Table6[[#This Row],[Pb Analytic]],1)</f>
        <v>3.6845729051247889E-2</v>
      </c>
      <c r="F99">
        <v>0.332098</v>
      </c>
      <c r="G99">
        <v>0.3261668647699863</v>
      </c>
      <c r="H99" s="2">
        <f>ABS(Table7[[#This Row],[Pd Analytic]]-Table7[[#This Row],[Pd Simulation]])</f>
        <v>5.9311352300137066E-3</v>
      </c>
      <c r="I99" s="1">
        <f>100*IF(Table7[[#This Row],[Pd Analytic]]&gt;0, Table7[[#This Row],[Absolute Error]]/Table7[[#This Row],[Pd Analytic]],1)</f>
        <v>1.8184358592637415</v>
      </c>
      <c r="J99">
        <v>13.267805279347311</v>
      </c>
      <c r="K99">
        <v>13.309182850817461</v>
      </c>
      <c r="L99" s="2">
        <f>ABS(Table2[[#This Row],[Nc Analytic]]-Table2[[#This Row],[Nc Simulation]])</f>
        <v>4.1377571470150087E-2</v>
      </c>
      <c r="M99" s="1">
        <f>100*IF(Table2[[#This Row],[Nc Analytic]]&gt;0, Table2[[#This Row],[Absolute Error]]/Table2[[#This Row],[Nc Analytic]],1)</f>
        <v>0.31089490567490885</v>
      </c>
    </row>
    <row r="100" spans="1:13" x14ac:dyDescent="0.35">
      <c r="A100" s="1">
        <v>9.9</v>
      </c>
      <c r="B100">
        <v>0.57628699999999999</v>
      </c>
      <c r="C100">
        <v>0.5757869498768996</v>
      </c>
      <c r="D100" s="2">
        <f>ABS(Table6[[#This Row],[Pb Analytic]]-Table6[[#This Row],[Pb Simulation]])</f>
        <v>5.0005012310039287E-4</v>
      </c>
      <c r="E100" s="1">
        <f>100*IF(Table6[[#This Row],[Pb Analytic]]&gt;0, Table6[[#This Row],[Absolute Error]]/Table6[[#This Row],[Pb Analytic]],1)</f>
        <v>8.6846380107659799E-2</v>
      </c>
      <c r="F100">
        <v>0.32933899999999999</v>
      </c>
      <c r="G100">
        <v>0.32320294915445541</v>
      </c>
      <c r="H100" s="2">
        <f>ABS(Table7[[#This Row],[Pd Analytic]]-Table7[[#This Row],[Pd Simulation]])</f>
        <v>6.1360508455445828E-3</v>
      </c>
      <c r="I100" s="1">
        <f>100*IF(Table7[[#This Row],[Pd Analytic]]&gt;0, Table7[[#This Row],[Absolute Error]]/Table7[[#This Row],[Pd Analytic]],1)</f>
        <v>1.8985132597327343</v>
      </c>
      <c r="J100">
        <v>13.280020096046471</v>
      </c>
      <c r="K100">
        <v>13.31931054266283</v>
      </c>
      <c r="L100" s="2">
        <f>ABS(Table2[[#This Row],[Nc Analytic]]-Table2[[#This Row],[Nc Simulation]])</f>
        <v>3.9290446616359276E-2</v>
      </c>
      <c r="M100" s="1">
        <f>100*IF(Table2[[#This Row],[Nc Analytic]]&gt;0, Table2[[#This Row],[Absolute Error]]/Table2[[#This Row],[Nc Analytic]],1)</f>
        <v>0.29498859186824122</v>
      </c>
    </row>
    <row r="101" spans="1:13" x14ac:dyDescent="0.35">
      <c r="A101" s="1">
        <v>10</v>
      </c>
      <c r="B101">
        <v>0.58078399999999997</v>
      </c>
      <c r="C101">
        <v>0.57971073197009015</v>
      </c>
      <c r="D101" s="2">
        <f>ABS(Table6[[#This Row],[Pb Analytic]]-Table6[[#This Row],[Pb Simulation]])</f>
        <v>1.073268029909813E-3</v>
      </c>
      <c r="E101" s="1">
        <f>100*IF(Table6[[#This Row],[Pb Analytic]]&gt;0, Table6[[#This Row],[Absolute Error]]/Table6[[#This Row],[Pb Analytic]],1)</f>
        <v>0.18513854767918764</v>
      </c>
      <c r="F101">
        <v>0.32602500000000001</v>
      </c>
      <c r="G101">
        <v>0.32028926806580738</v>
      </c>
      <c r="H101" s="2">
        <f>ABS(Table7[[#This Row],[Pd Analytic]]-Table7[[#This Row],[Pd Simulation]])</f>
        <v>5.7357319341926338E-3</v>
      </c>
      <c r="I101" s="1">
        <f>100*IF(Table7[[#This Row],[Pd Analytic]]&gt;0, Table7[[#This Row],[Absolute Error]]/Table7[[#This Row],[Pd Analytic]],1)</f>
        <v>1.790797415358343</v>
      </c>
      <c r="J101">
        <v>13.29025144761289</v>
      </c>
      <c r="K101">
        <v>13.329157495315879</v>
      </c>
      <c r="L101" s="2">
        <f>ABS(Table2[[#This Row],[Nc Analytic]]-Table2[[#This Row],[Nc Simulation]])</f>
        <v>3.8906047702989E-2</v>
      </c>
      <c r="M101" s="1">
        <f>100*IF(Table2[[#This Row],[Nc Analytic]]&gt;0, Table2[[#This Row],[Absolute Error]]/Table2[[#This Row],[Nc Analytic]],1)</f>
        <v>0.29188677316373018</v>
      </c>
    </row>
    <row r="102" spans="1:13" x14ac:dyDescent="0.35">
      <c r="A102" s="1">
        <v>10.1</v>
      </c>
      <c r="B102">
        <v>0.58457599999999998</v>
      </c>
      <c r="C102">
        <v>0.58356541722227173</v>
      </c>
      <c r="D102" s="2">
        <f>ABS(Table6[[#This Row],[Pb Analytic]]-Table6[[#This Row],[Pb Simulation]])</f>
        <v>1.0105827777282528E-3</v>
      </c>
      <c r="E102" s="1">
        <f>100*IF(Table6[[#This Row],[Pb Analytic]]&gt;0, Table6[[#This Row],[Absolute Error]]/Table6[[#This Row],[Pb Analytic]],1)</f>
        <v>0.17317386327287043</v>
      </c>
      <c r="F102">
        <v>0.32281799999999999</v>
      </c>
      <c r="G102">
        <v>0.31742468181875522</v>
      </c>
      <c r="H102" s="2">
        <f>ABS(Table7[[#This Row],[Pd Analytic]]-Table7[[#This Row],[Pd Simulation]])</f>
        <v>5.3933181812447772E-3</v>
      </c>
      <c r="I102" s="1">
        <f>100*IF(Table7[[#This Row],[Pd Analytic]]&gt;0, Table7[[#This Row],[Absolute Error]]/Table7[[#This Row],[Pd Analytic]],1)</f>
        <v>1.6990859533488583</v>
      </c>
      <c r="J102">
        <v>13.30087338155629</v>
      </c>
      <c r="K102">
        <v>13.338734800391389</v>
      </c>
      <c r="L102" s="2">
        <f>ABS(Table2[[#This Row],[Nc Analytic]]-Table2[[#This Row],[Nc Simulation]])</f>
        <v>3.7861418835099414E-2</v>
      </c>
      <c r="M102" s="1">
        <f>100*IF(Table2[[#This Row],[Nc Analytic]]&gt;0, Table2[[#This Row],[Absolute Error]]/Table2[[#This Row],[Nc Analytic]],1)</f>
        <v>0.28384565254261201</v>
      </c>
    </row>
    <row r="103" spans="1:13" x14ac:dyDescent="0.35">
      <c r="A103" s="1">
        <v>10.199999999999999</v>
      </c>
      <c r="B103">
        <v>0.58840800000000004</v>
      </c>
      <c r="C103">
        <v>0.58735270636846448</v>
      </c>
      <c r="D103" s="2">
        <f>ABS(Table6[[#This Row],[Pb Analytic]]-Table6[[#This Row],[Pb Simulation]])</f>
        <v>1.0552936315355588E-3</v>
      </c>
      <c r="E103" s="1">
        <f>100*IF(Table6[[#This Row],[Pb Analytic]]&gt;0, Table6[[#This Row],[Absolute Error]]/Table6[[#This Row],[Pb Analytic]],1)</f>
        <v>0.17966949332034582</v>
      </c>
      <c r="F103">
        <v>0.31975300000000001</v>
      </c>
      <c r="G103">
        <v>0.31460807797228502</v>
      </c>
      <c r="H103" s="2">
        <f>ABS(Table7[[#This Row],[Pd Analytic]]-Table7[[#This Row],[Pd Simulation]])</f>
        <v>5.1449220277149932E-3</v>
      </c>
      <c r="I103" s="1">
        <f>100*IF(Table7[[#This Row],[Pd Analytic]]&gt;0, Table7[[#This Row],[Absolute Error]]/Table7[[#This Row],[Pd Analytic]],1)</f>
        <v>1.6353432692749321</v>
      </c>
      <c r="J103">
        <v>13.3134674354159</v>
      </c>
      <c r="K103">
        <v>13.348052992541829</v>
      </c>
      <c r="L103" s="2">
        <f>ABS(Table2[[#This Row],[Nc Analytic]]-Table2[[#This Row],[Nc Simulation]])</f>
        <v>3.4585557125929256E-2</v>
      </c>
      <c r="M103" s="1">
        <f>100*IF(Table2[[#This Row],[Nc Analytic]]&gt;0, Table2[[#This Row],[Absolute Error]]/Table2[[#This Row],[Nc Analytic]],1)</f>
        <v>0.25910563244882079</v>
      </c>
    </row>
    <row r="104" spans="1:13" x14ac:dyDescent="0.35">
      <c r="A104" s="1">
        <v>10.3</v>
      </c>
      <c r="B104">
        <v>0.59154600000000002</v>
      </c>
      <c r="C104">
        <v>0.59107425034491667</v>
      </c>
      <c r="D104" s="2">
        <f>ABS(Table6[[#This Row],[Pb Analytic]]-Table6[[#This Row],[Pb Simulation]])</f>
        <v>4.7174965508334221E-4</v>
      </c>
      <c r="E104" s="1">
        <f>100*IF(Table6[[#This Row],[Pb Analytic]]&gt;0, Table6[[#This Row],[Absolute Error]]/Table6[[#This Row],[Pb Analytic]],1)</f>
        <v>7.9812249443797709E-2</v>
      </c>
      <c r="F104">
        <v>0.317886</v>
      </c>
      <c r="G104">
        <v>0.31183837103779949</v>
      </c>
      <c r="H104" s="2">
        <f>ABS(Table7[[#This Row],[Pd Analytic]]-Table7[[#This Row],[Pd Simulation]])</f>
        <v>6.047628962200513E-3</v>
      </c>
      <c r="I104" s="1">
        <f>100*IF(Table7[[#This Row],[Pd Analytic]]&gt;0, Table7[[#This Row],[Absolute Error]]/Table7[[#This Row],[Pd Analytic]],1)</f>
        <v>1.9393472785513781</v>
      </c>
      <c r="J104">
        <v>13.31436886765043</v>
      </c>
      <c r="K104">
        <v>13.35712208284116</v>
      </c>
      <c r="L104" s="2">
        <f>ABS(Table2[[#This Row],[Nc Analytic]]-Table2[[#This Row],[Nc Simulation]])</f>
        <v>4.2753215190730387E-2</v>
      </c>
      <c r="M104" s="1">
        <f>100*IF(Table2[[#This Row],[Nc Analytic]]&gt;0, Table2[[#This Row],[Absolute Error]]/Table2[[#This Row],[Nc Analytic]],1)</f>
        <v>0.3200780446983566</v>
      </c>
    </row>
    <row r="105" spans="1:13" x14ac:dyDescent="0.35">
      <c r="A105" s="1">
        <v>10.4</v>
      </c>
      <c r="B105">
        <v>0.59577999999999998</v>
      </c>
      <c r="C105">
        <v>0.59473165173224185</v>
      </c>
      <c r="D105" s="2">
        <f>ABS(Table6[[#This Row],[Pb Analytic]]-Table6[[#This Row],[Pb Simulation]])</f>
        <v>1.0483482677581257E-3</v>
      </c>
      <c r="E105" s="1">
        <f>100*IF(Table6[[#This Row],[Pb Analytic]]&gt;0, Table6[[#This Row],[Absolute Error]]/Table6[[#This Row],[Pb Analytic]],1)</f>
        <v>0.17627248603713286</v>
      </c>
      <c r="F105">
        <v>0.31440800000000002</v>
      </c>
      <c r="G105">
        <v>0.30911450213436109</v>
      </c>
      <c r="H105" s="2">
        <f>ABS(Table7[[#This Row],[Pd Analytic]]-Table7[[#This Row],[Pd Simulation]])</f>
        <v>5.2934978656389298E-3</v>
      </c>
      <c r="I105" s="1">
        <f>100*IF(Table7[[#This Row],[Pd Analytic]]&gt;0, Table7[[#This Row],[Absolute Error]]/Table7[[#This Row],[Pd Analytic]],1)</f>
        <v>1.7124715369510664</v>
      </c>
      <c r="J105">
        <v>13.326218862426851</v>
      </c>
      <c r="K105">
        <v>13.365951589874641</v>
      </c>
      <c r="L105" s="2">
        <f>ABS(Table2[[#This Row],[Nc Analytic]]-Table2[[#This Row],[Nc Simulation]])</f>
        <v>3.9732727447789884E-2</v>
      </c>
      <c r="M105" s="1">
        <f>100*IF(Table2[[#This Row],[Nc Analytic]]&gt;0, Table2[[#This Row],[Absolute Error]]/Table2[[#This Row],[Nc Analytic]],1)</f>
        <v>0.29726822800921532</v>
      </c>
    </row>
    <row r="106" spans="1:13" x14ac:dyDescent="0.35">
      <c r="A106" s="1">
        <v>10.5</v>
      </c>
      <c r="B106">
        <v>0.59982599999999997</v>
      </c>
      <c r="C106">
        <v>0.59832646617991858</v>
      </c>
      <c r="D106" s="2">
        <f>ABS(Table6[[#This Row],[Pb Analytic]]-Table6[[#This Row],[Pb Simulation]])</f>
        <v>1.499533820081389E-3</v>
      </c>
      <c r="E106" s="1">
        <f>100*IF(Table6[[#This Row],[Pb Analytic]]&gt;0, Table6[[#This Row],[Absolute Error]]/Table6[[#This Row],[Pb Analytic]],1)</f>
        <v>0.25062134216714971</v>
      </c>
      <c r="F106">
        <v>0.31187900000000002</v>
      </c>
      <c r="G106">
        <v>0.30643543859980799</v>
      </c>
      <c r="H106" s="2">
        <f>ABS(Table7[[#This Row],[Pd Analytic]]-Table7[[#This Row],[Pd Simulation]])</f>
        <v>5.4435614001920318E-3</v>
      </c>
      <c r="I106" s="1">
        <f>100*IF(Table7[[#This Row],[Pd Analytic]]&gt;0, Table7[[#This Row],[Absolute Error]]/Table7[[#This Row],[Pd Analytic]],1)</f>
        <v>1.7764137937391431</v>
      </c>
      <c r="J106">
        <v>13.34007515736482</v>
      </c>
      <c r="K106">
        <v>13.37455056871012</v>
      </c>
      <c r="L106" s="2">
        <f>ABS(Table2[[#This Row],[Nc Analytic]]-Table2[[#This Row],[Nc Simulation]])</f>
        <v>3.4475411345299634E-2</v>
      </c>
      <c r="M106" s="1">
        <f>100*IF(Table2[[#This Row],[Nc Analytic]]&gt;0, Table2[[#This Row],[Absolute Error]]/Table2[[#This Row],[Nc Analytic]],1)</f>
        <v>0.25776874645758313</v>
      </c>
    </row>
    <row r="107" spans="1:13" x14ac:dyDescent="0.35">
      <c r="A107" s="1">
        <v>10.6</v>
      </c>
      <c r="B107">
        <v>0.60255899999999996</v>
      </c>
      <c r="C107">
        <v>0.60186020380861116</v>
      </c>
      <c r="D107" s="2">
        <f>ABS(Table6[[#This Row],[Pb Analytic]]-Table6[[#This Row],[Pb Simulation]])</f>
        <v>6.9879619138879523E-4</v>
      </c>
      <c r="E107" s="1">
        <f>100*IF(Table6[[#This Row],[Pb Analytic]]&gt;0, Table6[[#This Row],[Absolute Error]]/Table6[[#This Row],[Pb Analytic]],1)</f>
        <v>0.11610606366175512</v>
      </c>
      <c r="F107">
        <v>0.30864399999999997</v>
      </c>
      <c r="G107">
        <v>0.30380017356543049</v>
      </c>
      <c r="H107" s="2">
        <f>ABS(Table7[[#This Row],[Pd Analytic]]-Table7[[#This Row],[Pd Simulation]])</f>
        <v>4.843826434569487E-3</v>
      </c>
      <c r="I107" s="1">
        <f>100*IF(Table7[[#This Row],[Pd Analytic]]&gt;0, Table7[[#This Row],[Absolute Error]]/Table7[[#This Row],[Pd Analytic]],1)</f>
        <v>1.5944120036936897</v>
      </c>
      <c r="J107">
        <v>13.347181452212739</v>
      </c>
      <c r="K107">
        <v>13.38292763791177</v>
      </c>
      <c r="L107" s="2">
        <f>ABS(Table2[[#This Row],[Nc Analytic]]-Table2[[#This Row],[Nc Simulation]])</f>
        <v>3.5746185699030875E-2</v>
      </c>
      <c r="M107" s="1">
        <f>100*IF(Table2[[#This Row],[Nc Analytic]]&gt;0, Table2[[#This Row],[Absolute Error]]/Table2[[#This Row],[Nc Analytic]],1)</f>
        <v>0.26710288410861194</v>
      </c>
    </row>
    <row r="108" spans="1:13" x14ac:dyDescent="0.35">
      <c r="A108" s="1">
        <v>10.7</v>
      </c>
      <c r="B108">
        <v>0.60674499999999998</v>
      </c>
      <c r="C108">
        <v>0.60533433058742681</v>
      </c>
      <c r="D108" s="2">
        <f>ABS(Table6[[#This Row],[Pb Analytic]]-Table6[[#This Row],[Pb Simulation]])</f>
        <v>1.4106694125731734E-3</v>
      </c>
      <c r="E108" s="1">
        <f>100*IF(Table6[[#This Row],[Pb Analytic]]&gt;0, Table6[[#This Row],[Absolute Error]]/Table6[[#This Row],[Pb Analytic]],1)</f>
        <v>0.23303971727561454</v>
      </c>
      <c r="F108">
        <v>0.30562</v>
      </c>
      <c r="G108">
        <v>0.30120772550092562</v>
      </c>
      <c r="H108" s="2">
        <f>ABS(Table7[[#This Row],[Pd Analytic]]-Table7[[#This Row],[Pd Simulation]])</f>
        <v>4.4122744990743867E-3</v>
      </c>
      <c r="I108" s="1">
        <f>100*IF(Table7[[#This Row],[Pd Analytic]]&gt;0, Table7[[#This Row],[Absolute Error]]/Table7[[#This Row],[Pd Analytic]],1)</f>
        <v>1.4648609997424611</v>
      </c>
      <c r="J108">
        <v>13.35182517886185</v>
      </c>
      <c r="K108">
        <v>13.39109100474386</v>
      </c>
      <c r="L108" s="2">
        <f>ABS(Table2[[#This Row],[Nc Analytic]]-Table2[[#This Row],[Nc Simulation]])</f>
        <v>3.9265825882010219E-2</v>
      </c>
      <c r="M108" s="1">
        <f>100*IF(Table2[[#This Row],[Nc Analytic]]&gt;0, Table2[[#This Row],[Absolute Error]]/Table2[[#This Row],[Nc Analytic]],1)</f>
        <v>0.2932235011180202</v>
      </c>
    </row>
    <row r="109" spans="1:13" x14ac:dyDescent="0.35">
      <c r="A109" s="1">
        <v>10.8</v>
      </c>
      <c r="B109">
        <v>0.61011400000000005</v>
      </c>
      <c r="C109">
        <v>0.60875026968378554</v>
      </c>
      <c r="D109" s="2">
        <f>ABS(Table6[[#This Row],[Pb Analytic]]-Table6[[#This Row],[Pb Simulation]])</f>
        <v>1.3637303162145065E-3</v>
      </c>
      <c r="E109" s="1">
        <f>100*IF(Table6[[#This Row],[Pb Analytic]]&gt;0, Table6[[#This Row],[Absolute Error]]/Table6[[#This Row],[Pb Analytic]],1)</f>
        <v>0.22402130793681524</v>
      </c>
      <c r="F109">
        <v>0.30329200000000001</v>
      </c>
      <c r="G109">
        <v>0.29865713773550517</v>
      </c>
      <c r="H109" s="2">
        <f>ABS(Table7[[#This Row],[Pd Analytic]]-Table7[[#This Row],[Pd Simulation]])</f>
        <v>4.6348622644948323E-3</v>
      </c>
      <c r="I109" s="1">
        <f>100*IF(Table7[[#This Row],[Pd Analytic]]&gt;0, Table7[[#This Row],[Absolute Error]]/Table7[[#This Row],[Pd Analytic]],1)</f>
        <v>1.5519007178725222</v>
      </c>
      <c r="J109">
        <v>13.363681228684539</v>
      </c>
      <c r="K109">
        <v>13.399048488700069</v>
      </c>
      <c r="L109" s="2">
        <f>ABS(Table2[[#This Row],[Nc Analytic]]-Table2[[#This Row],[Nc Simulation]])</f>
        <v>3.5367260015529922E-2</v>
      </c>
      <c r="M109" s="1">
        <f>100*IF(Table2[[#This Row],[Nc Analytic]]&gt;0, Table2[[#This Row],[Absolute Error]]/Table2[[#This Row],[Nc Analytic]],1)</f>
        <v>0.26395351912754467</v>
      </c>
    </row>
    <row r="110" spans="1:13" x14ac:dyDescent="0.35">
      <c r="A110" s="1">
        <v>10.9</v>
      </c>
      <c r="B110">
        <v>0.61307</v>
      </c>
      <c r="C110">
        <v>0.61210940278406856</v>
      </c>
      <c r="D110" s="2">
        <f>ABS(Table6[[#This Row],[Pb Analytic]]-Table6[[#This Row],[Pb Simulation]])</f>
        <v>9.6059721593144687E-4</v>
      </c>
      <c r="E110" s="1">
        <f>100*IF(Table6[[#This Row],[Pb Analytic]]&gt;0, Table6[[#This Row],[Absolute Error]]/Table6[[#This Row],[Pb Analytic]],1)</f>
        <v>0.15693227576023905</v>
      </c>
      <c r="F110">
        <v>0.30111199999999999</v>
      </c>
      <c r="G110">
        <v>0.2961474779602824</v>
      </c>
      <c r="H110" s="2">
        <f>ABS(Table7[[#This Row],[Pd Analytic]]-Table7[[#This Row],[Pd Simulation]])</f>
        <v>4.9645220397175893E-3</v>
      </c>
      <c r="I110" s="1">
        <f>100*IF(Table7[[#This Row],[Pd Analytic]]&gt;0, Table7[[#This Row],[Absolute Error]]/Table7[[#This Row],[Pd Analytic]],1)</f>
        <v>1.6763681642372124</v>
      </c>
      <c r="J110">
        <v>13.367175105375271</v>
      </c>
      <c r="K110">
        <v>13.406807543482669</v>
      </c>
      <c r="L110" s="2">
        <f>ABS(Table2[[#This Row],[Nc Analytic]]-Table2[[#This Row],[Nc Simulation]])</f>
        <v>3.9632438107398471E-2</v>
      </c>
      <c r="M110" s="1">
        <f>100*IF(Table2[[#This Row],[Nc Analytic]]&gt;0, Table2[[#This Row],[Absolute Error]]/Table2[[#This Row],[Nc Analytic]],1)</f>
        <v>0.29561428385435895</v>
      </c>
    </row>
    <row r="111" spans="1:13" x14ac:dyDescent="0.35">
      <c r="A111" s="1">
        <v>11</v>
      </c>
      <c r="B111">
        <v>0.61591899999999999</v>
      </c>
      <c r="C111">
        <v>0.61541307138363177</v>
      </c>
      <c r="D111" s="2">
        <f>ABS(Table6[[#This Row],[Pb Analytic]]-Table6[[#This Row],[Pb Simulation]])</f>
        <v>5.0592861636822306E-4</v>
      </c>
      <c r="E111" s="1">
        <f>100*IF(Table6[[#This Row],[Pb Analytic]]&gt;0, Table6[[#This Row],[Absolute Error]]/Table6[[#This Row],[Pb Analytic]],1)</f>
        <v>8.2209598705913892E-2</v>
      </c>
      <c r="F111">
        <v>0.299263</v>
      </c>
      <c r="G111">
        <v>0.29367783771640021</v>
      </c>
      <c r="H111" s="2">
        <f>ABS(Table7[[#This Row],[Pd Analytic]]-Table7[[#This Row],[Pd Simulation]])</f>
        <v>5.5851622835997872E-3</v>
      </c>
      <c r="I111" s="1">
        <f>100*IF(Table7[[#This Row],[Pd Analytic]]&gt;0, Table7[[#This Row],[Absolute Error]]/Table7[[#This Row],[Pd Analytic]],1)</f>
        <v>1.9017990349660927</v>
      </c>
      <c r="J111">
        <v>13.37227154231323</v>
      </c>
      <c r="K111">
        <v>13.41437527754592</v>
      </c>
      <c r="L111" s="2">
        <f>ABS(Table2[[#This Row],[Nc Analytic]]-Table2[[#This Row],[Nc Simulation]])</f>
        <v>4.2103735232689843E-2</v>
      </c>
      <c r="M111" s="1">
        <f>100*IF(Table2[[#This Row],[Nc Analytic]]&gt;0, Table2[[#This Row],[Absolute Error]]/Table2[[#This Row],[Nc Analytic]],1)</f>
        <v>0.31387026500717125</v>
      </c>
    </row>
    <row r="112" spans="1:13" x14ac:dyDescent="0.35">
      <c r="A112" s="1">
        <v>11.1</v>
      </c>
      <c r="B112">
        <v>0.61946599999999996</v>
      </c>
      <c r="C112">
        <v>0.61866257804512936</v>
      </c>
      <c r="D112" s="2">
        <f>ABS(Table6[[#This Row],[Pb Analytic]]-Table6[[#This Row],[Pb Simulation]])</f>
        <v>8.0342195487059787E-4</v>
      </c>
      <c r="E112" s="1">
        <f>100*IF(Table6[[#This Row],[Pb Analytic]]&gt;0, Table6[[#This Row],[Absolute Error]]/Table6[[#This Row],[Pb Analytic]],1)</f>
        <v>0.12986432077551505</v>
      </c>
      <c r="F112">
        <v>0.29661599999999999</v>
      </c>
      <c r="G112">
        <v>0.2912473318727874</v>
      </c>
      <c r="H112" s="2">
        <f>ABS(Table7[[#This Row],[Pd Analytic]]-Table7[[#This Row],[Pd Simulation]])</f>
        <v>5.3686681272125947E-3</v>
      </c>
      <c r="I112" s="1">
        <f>100*IF(Table7[[#This Row],[Pd Analytic]]&gt;0, Table7[[#This Row],[Absolute Error]]/Table7[[#This Row],[Pd Analytic]],1)</f>
        <v>1.8433364153727427</v>
      </c>
      <c r="J112">
        <v>13.38357584549332</v>
      </c>
      <c r="K112">
        <v>13.421758473308801</v>
      </c>
      <c r="L112" s="2">
        <f>ABS(Table2[[#This Row],[Nc Analytic]]-Table2[[#This Row],[Nc Simulation]])</f>
        <v>3.818262781548043E-2</v>
      </c>
      <c r="M112" s="1">
        <f>100*IF(Table2[[#This Row],[Nc Analytic]]&gt;0, Table2[[#This Row],[Absolute Error]]/Table2[[#This Row],[Nc Analytic]],1)</f>
        <v>0.2844830496049558</v>
      </c>
    </row>
    <row r="113" spans="1:13" x14ac:dyDescent="0.35">
      <c r="A113" s="1">
        <v>11.2</v>
      </c>
      <c r="B113">
        <v>0.62267399999999995</v>
      </c>
      <c r="C113">
        <v>0.62185918762440673</v>
      </c>
      <c r="D113" s="2">
        <f>ABS(Table6[[#This Row],[Pb Analytic]]-Table6[[#This Row],[Pb Simulation]])</f>
        <v>8.1481237559322128E-4</v>
      </c>
      <c r="E113" s="1">
        <f>100*IF(Table6[[#This Row],[Pb Analytic]]&gt;0, Table6[[#This Row],[Absolute Error]]/Table6[[#This Row],[Pb Analytic]],1)</f>
        <v>0.13102843727467048</v>
      </c>
      <c r="F113">
        <v>0.29372599999999999</v>
      </c>
      <c r="G113">
        <v>0.28885509809691418</v>
      </c>
      <c r="H113" s="2">
        <f>ABS(Table7[[#This Row],[Pd Analytic]]-Table7[[#This Row],[Pd Simulation]])</f>
        <v>4.8709019030858114E-3</v>
      </c>
      <c r="I113" s="1">
        <f>100*IF(Table7[[#This Row],[Pd Analytic]]&gt;0, Table7[[#This Row],[Absolute Error]]/Table7[[#This Row],[Pd Analytic]],1)</f>
        <v>1.6862786688471632</v>
      </c>
      <c r="J113">
        <v>13.390151600545829</v>
      </c>
      <c r="K113">
        <v>13.42896360513353</v>
      </c>
      <c r="L113" s="2">
        <f>ABS(Table2[[#This Row],[Nc Analytic]]-Table2[[#This Row],[Nc Simulation]])</f>
        <v>3.8812004587700955E-2</v>
      </c>
      <c r="M113" s="1">
        <f>100*IF(Table2[[#This Row],[Nc Analytic]]&gt;0, Table2[[#This Row],[Absolute Error]]/Table2[[#This Row],[Nc Analytic]],1)</f>
        <v>0.28901712543821456</v>
      </c>
    </row>
    <row r="114" spans="1:13" x14ac:dyDescent="0.35">
      <c r="A114" s="1">
        <v>11.3</v>
      </c>
      <c r="B114">
        <v>0.62559600000000004</v>
      </c>
      <c r="C114">
        <v>0.62500412846348996</v>
      </c>
      <c r="D114" s="2">
        <f>ABS(Table6[[#This Row],[Pb Analytic]]-Table6[[#This Row],[Pb Simulation]])</f>
        <v>5.9187153651008018E-4</v>
      </c>
      <c r="E114" s="1">
        <f>100*IF(Table6[[#This Row],[Pb Analytic]]&gt;0, Table6[[#This Row],[Absolute Error]]/Table6[[#This Row],[Pb Analytic]],1)</f>
        <v>9.4698820304617362E-2</v>
      </c>
      <c r="F114">
        <v>0.29162199999999999</v>
      </c>
      <c r="G114">
        <v>0.28650029632145918</v>
      </c>
      <c r="H114" s="2">
        <f>ABS(Table7[[#This Row],[Pd Analytic]]-Table7[[#This Row],[Pd Simulation]])</f>
        <v>5.1217036785408121E-3</v>
      </c>
      <c r="I114" s="1">
        <f>100*IF(Table7[[#This Row],[Pd Analytic]]&gt;0, Table7[[#This Row],[Absolute Error]]/Table7[[#This Row],[Pd Analytic]],1)</f>
        <v>1.7876783180685287</v>
      </c>
      <c r="J114">
        <v>13.39754546915014</v>
      </c>
      <c r="K114">
        <v>13.43599685615907</v>
      </c>
      <c r="L114" s="2">
        <f>ABS(Table2[[#This Row],[Nc Analytic]]-Table2[[#This Row],[Nc Simulation]])</f>
        <v>3.8451387008930027E-2</v>
      </c>
      <c r="M114" s="1">
        <f>100*IF(Table2[[#This Row],[Nc Analytic]]&gt;0, Table2[[#This Row],[Absolute Error]]/Table2[[#This Row],[Nc Analytic]],1)</f>
        <v>0.28618186964894893</v>
      </c>
    </row>
    <row r="115" spans="1:13" x14ac:dyDescent="0.35">
      <c r="A115" s="1">
        <v>11.4</v>
      </c>
      <c r="B115">
        <v>0.62899799999999995</v>
      </c>
      <c r="C115">
        <v>0.62809859355041597</v>
      </c>
      <c r="D115" s="2">
        <f>ABS(Table6[[#This Row],[Pb Analytic]]-Table6[[#This Row],[Pb Simulation]])</f>
        <v>8.9940644958397264E-4</v>
      </c>
      <c r="E115" s="1">
        <f>100*IF(Table6[[#This Row],[Pb Analytic]]&gt;0, Table6[[#This Row],[Absolute Error]]/Table6[[#This Row],[Pb Analytic]],1)</f>
        <v>0.1431951064402088</v>
      </c>
      <c r="F115">
        <v>0.28904400000000002</v>
      </c>
      <c r="G115">
        <v>0.28418210820941892</v>
      </c>
      <c r="H115" s="2">
        <f>ABS(Table7[[#This Row],[Pd Analytic]]-Table7[[#This Row],[Pd Simulation]])</f>
        <v>4.8618917905811077E-3</v>
      </c>
      <c r="I115" s="1">
        <f>100*IF(Table7[[#This Row],[Pd Analytic]]&gt;0, Table7[[#This Row],[Absolute Error]]/Table7[[#This Row],[Pd Analytic]],1)</f>
        <v>1.7108366959535299</v>
      </c>
      <c r="J115">
        <v>13.4074520048983</v>
      </c>
      <c r="K115">
        <v>13.4428641340713</v>
      </c>
      <c r="L115" s="2">
        <f>ABS(Table2[[#This Row],[Nc Analytic]]-Table2[[#This Row],[Nc Simulation]])</f>
        <v>3.5412129173000295E-2</v>
      </c>
      <c r="M115" s="1">
        <f>100*IF(Table2[[#This Row],[Nc Analytic]]&gt;0, Table2[[#This Row],[Absolute Error]]/Table2[[#This Row],[Nc Analytic]],1)</f>
        <v>0.26342696630584328</v>
      </c>
    </row>
    <row r="116" spans="1:13" x14ac:dyDescent="0.35">
      <c r="A116" s="1">
        <v>11.5</v>
      </c>
      <c r="B116">
        <v>0.63147600000000004</v>
      </c>
      <c r="C116">
        <v>0.63114374164585441</v>
      </c>
      <c r="D116" s="2">
        <f>ABS(Table6[[#This Row],[Pb Analytic]]-Table6[[#This Row],[Pb Simulation]])</f>
        <v>3.3225835414563143E-4</v>
      </c>
      <c r="E116" s="1">
        <f>100*IF(Table6[[#This Row],[Pb Analytic]]&gt;0, Table6[[#This Row],[Absolute Error]]/Table6[[#This Row],[Pb Analytic]],1)</f>
        <v>5.2643848337811341E-2</v>
      </c>
      <c r="F116">
        <v>0.286852</v>
      </c>
      <c r="G116">
        <v>0.28189973661981821</v>
      </c>
      <c r="H116" s="2">
        <f>ABS(Table7[[#This Row],[Pd Analytic]]-Table7[[#This Row],[Pd Simulation]])</f>
        <v>4.9522633801817872E-3</v>
      </c>
      <c r="I116" s="1">
        <f>100*IF(Table7[[#This Row],[Pd Analytic]]&gt;0, Table7[[#This Row],[Absolute Error]]/Table7[[#This Row],[Pd Analytic]],1)</f>
        <v>1.7567463664787373</v>
      </c>
      <c r="J116">
        <v>13.409981029250959</v>
      </c>
      <c r="K116">
        <v>13.449571085885459</v>
      </c>
      <c r="L116" s="2">
        <f>ABS(Table2[[#This Row],[Nc Analytic]]-Table2[[#This Row],[Nc Simulation]])</f>
        <v>3.9590056634500215E-2</v>
      </c>
      <c r="M116" s="1">
        <f>100*IF(Table2[[#This Row],[Nc Analytic]]&gt;0, Table2[[#This Row],[Absolute Error]]/Table2[[#This Row],[Nc Analytic]],1)</f>
        <v>0.29435925043028077</v>
      </c>
    </row>
    <row r="117" spans="1:13" x14ac:dyDescent="0.35">
      <c r="A117" s="1">
        <v>11.6</v>
      </c>
      <c r="B117">
        <v>0.63477499999999998</v>
      </c>
      <c r="C117">
        <v>0.63414069837662523</v>
      </c>
      <c r="D117" s="2">
        <f>ABS(Table6[[#This Row],[Pb Analytic]]-Table6[[#This Row],[Pb Simulation]])</f>
        <v>6.3430162337474449E-4</v>
      </c>
      <c r="E117" s="1">
        <f>100*IF(Table6[[#This Row],[Pb Analytic]]&gt;0, Table6[[#This Row],[Absolute Error]]/Table6[[#This Row],[Pb Analytic]],1)</f>
        <v>0.10002537686014021</v>
      </c>
      <c r="F117">
        <v>0.28429700000000002</v>
      </c>
      <c r="G117">
        <v>0.27965240507588868</v>
      </c>
      <c r="H117" s="2">
        <f>ABS(Table7[[#This Row],[Pd Analytic]]-Table7[[#This Row],[Pd Simulation]])</f>
        <v>4.6445949241113449E-3</v>
      </c>
      <c r="I117" s="1">
        <f>100*IF(Table7[[#This Row],[Pd Analytic]]&gt;0, Table7[[#This Row],[Absolute Error]]/Table7[[#This Row],[Pd Analytic]],1)</f>
        <v>1.660845692655835</v>
      </c>
      <c r="J117">
        <v>13.415391406204661</v>
      </c>
      <c r="K117">
        <v>13.45612311181042</v>
      </c>
      <c r="L117" s="2">
        <f>ABS(Table2[[#This Row],[Nc Analytic]]-Table2[[#This Row],[Nc Simulation]])</f>
        <v>4.0731705605759672E-2</v>
      </c>
      <c r="M117" s="1">
        <f>100*IF(Table2[[#This Row],[Nc Analytic]]&gt;0, Table2[[#This Row],[Absolute Error]]/Table2[[#This Row],[Nc Analytic]],1)</f>
        <v>0.30270015566377739</v>
      </c>
    </row>
    <row r="118" spans="1:13" x14ac:dyDescent="0.35">
      <c r="A118" s="1">
        <v>11.7</v>
      </c>
      <c r="B118">
        <v>0.63784799999999997</v>
      </c>
      <c r="C118">
        <v>0.63709055729635578</v>
      </c>
      <c r="D118" s="2">
        <f>ABS(Table6[[#This Row],[Pb Analytic]]-Table6[[#This Row],[Pb Simulation]])</f>
        <v>7.5744270364419553E-4</v>
      </c>
      <c r="E118" s="1">
        <f>100*IF(Table6[[#This Row],[Pb Analytic]]&gt;0, Table6[[#This Row],[Absolute Error]]/Table6[[#This Row],[Pb Analytic]],1)</f>
        <v>0.11889090098252005</v>
      </c>
      <c r="F118">
        <v>0.28212700000000002</v>
      </c>
      <c r="G118">
        <v>0.27743935723730218</v>
      </c>
      <c r="H118" s="2">
        <f>ABS(Table7[[#This Row],[Pd Analytic]]-Table7[[#This Row],[Pd Simulation]])</f>
        <v>4.6876427626978412E-3</v>
      </c>
      <c r="I118" s="1">
        <f>100*IF(Table7[[#This Row],[Pd Analytic]]&gt;0, Table7[[#This Row],[Absolute Error]]/Table7[[#This Row],[Pd Analytic]],1)</f>
        <v>1.6896098698384598</v>
      </c>
      <c r="J118">
        <v>13.4242051119467</v>
      </c>
      <c r="K118">
        <v>13.462525378258871</v>
      </c>
      <c r="L118" s="2">
        <f>ABS(Table2[[#This Row],[Nc Analytic]]-Table2[[#This Row],[Nc Simulation]])</f>
        <v>3.8320266312171114E-2</v>
      </c>
      <c r="M118" s="1">
        <f>100*IF(Table2[[#This Row],[Nc Analytic]]&gt;0, Table2[[#This Row],[Absolute Error]]/Table2[[#This Row],[Nc Analytic]],1)</f>
        <v>0.28464396712711809</v>
      </c>
    </row>
    <row r="119" spans="1:13" x14ac:dyDescent="0.35">
      <c r="A119" s="1">
        <v>11.8</v>
      </c>
      <c r="B119">
        <v>0.64085999999999999</v>
      </c>
      <c r="C119">
        <v>0.63999438091364136</v>
      </c>
      <c r="D119" s="2">
        <f>ABS(Table6[[#This Row],[Pb Analytic]]-Table6[[#This Row],[Pb Simulation]])</f>
        <v>8.6561908635862661E-4</v>
      </c>
      <c r="E119" s="1">
        <f>100*IF(Table6[[#This Row],[Pb Analytic]]&gt;0, Table6[[#This Row],[Absolute Error]]/Table6[[#This Row],[Pb Analytic]],1)</f>
        <v>0.13525416975112947</v>
      </c>
      <c r="F119">
        <v>0.27990799999999999</v>
      </c>
      <c r="G119">
        <v>0.27525985637780398</v>
      </c>
      <c r="H119" s="2">
        <f>ABS(Table7[[#This Row],[Pd Analytic]]-Table7[[#This Row],[Pd Simulation]])</f>
        <v>4.6481436221960104E-3</v>
      </c>
      <c r="I119" s="1">
        <f>100*IF(Table7[[#This Row],[Pd Analytic]]&gt;0, Table7[[#This Row],[Absolute Error]]/Table7[[#This Row],[Pd Analytic]],1)</f>
        <v>1.68863839550082</v>
      </c>
      <c r="J119">
        <v>13.43150777995937</v>
      </c>
      <c r="K119">
        <v>13.468782830062819</v>
      </c>
      <c r="L119" s="2">
        <f>ABS(Table2[[#This Row],[Nc Analytic]]-Table2[[#This Row],[Nc Simulation]])</f>
        <v>3.7275050103449558E-2</v>
      </c>
      <c r="M119" s="1">
        <f>100*IF(Table2[[#This Row],[Nc Analytic]]&gt;0, Table2[[#This Row],[Absolute Error]]/Table2[[#This Row],[Nc Analytic]],1)</f>
        <v>0.27675143755566589</v>
      </c>
    </row>
    <row r="120" spans="1:13" x14ac:dyDescent="0.35">
      <c r="A120" s="1">
        <v>11.9</v>
      </c>
      <c r="B120">
        <v>0.64298699999999998</v>
      </c>
      <c r="C120">
        <v>0.64285320168816074</v>
      </c>
      <c r="D120" s="2">
        <f>ABS(Table6[[#This Row],[Pb Analytic]]-Table6[[#This Row],[Pb Simulation]])</f>
        <v>1.337983118392394E-4</v>
      </c>
      <c r="E120" s="1">
        <f>100*IF(Table6[[#This Row],[Pb Analytic]]&gt;0, Table6[[#This Row],[Absolute Error]]/Table6[[#This Row],[Pb Analytic]],1)</f>
        <v>2.0813198330175406E-2</v>
      </c>
      <c r="F120">
        <v>0.27827499999999999</v>
      </c>
      <c r="G120">
        <v>0.2731131848693904</v>
      </c>
      <c r="H120" s="2">
        <f>ABS(Table7[[#This Row],[Pd Analytic]]-Table7[[#This Row],[Pd Simulation]])</f>
        <v>5.1618151306095927E-3</v>
      </c>
      <c r="I120" s="1">
        <f>100*IF(Table7[[#This Row],[Pd Analytic]]&gt;0, Table7[[#This Row],[Absolute Error]]/Table7[[#This Row],[Pd Analytic]],1)</f>
        <v>1.8899911892126711</v>
      </c>
      <c r="J120">
        <v>13.43384694576263</v>
      </c>
      <c r="K120">
        <v>13.47490020194901</v>
      </c>
      <c r="L120" s="2">
        <f>ABS(Table2[[#This Row],[Nc Analytic]]-Table2[[#This Row],[Nc Simulation]])</f>
        <v>4.1053256186380338E-2</v>
      </c>
      <c r="M120" s="1">
        <f>100*IF(Table2[[#This Row],[Nc Analytic]]&gt;0, Table2[[#This Row],[Absolute Error]]/Table2[[#This Row],[Nc Analytic]],1)</f>
        <v>0.30466463996848298</v>
      </c>
    </row>
    <row r="121" spans="1:13" x14ac:dyDescent="0.35">
      <c r="A121" s="1">
        <v>12</v>
      </c>
      <c r="B121">
        <v>0.64534800000000003</v>
      </c>
      <c r="C121">
        <v>0.64566802299528436</v>
      </c>
      <c r="D121" s="2">
        <f>ABS(Table6[[#This Row],[Pb Analytic]]-Table6[[#This Row],[Pb Simulation]])</f>
        <v>3.2002299528433031E-4</v>
      </c>
      <c r="E121" s="1">
        <f>100*IF(Table6[[#This Row],[Pb Analytic]]&gt;0, Table6[[#This Row],[Absolute Error]]/Table6[[#This Row],[Pb Analytic]],1)</f>
        <v>4.9564634438566207E-2</v>
      </c>
      <c r="F121">
        <v>0.27627800000000002</v>
      </c>
      <c r="G121">
        <v>0.27099864367397741</v>
      </c>
      <c r="H121" s="2">
        <f>ABS(Table7[[#This Row],[Pd Analytic]]-Table7[[#This Row],[Pd Simulation]])</f>
        <v>5.2793563260226106E-3</v>
      </c>
      <c r="I121" s="1">
        <f>100*IF(Table7[[#This Row],[Pd Analytic]]&gt;0, Table7[[#This Row],[Absolute Error]]/Table7[[#This Row],[Pd Analytic]],1)</f>
        <v>1.9481117154128251</v>
      </c>
      <c r="J121">
        <v>13.441219825837489</v>
      </c>
      <c r="K121">
        <v>13.480882029324791</v>
      </c>
      <c r="L121" s="2">
        <f>ABS(Table2[[#This Row],[Nc Analytic]]-Table2[[#This Row],[Nc Simulation]])</f>
        <v>3.9662203487301539E-2</v>
      </c>
      <c r="M121" s="1">
        <f>100*IF(Table2[[#This Row],[Nc Analytic]]&gt;0, Table2[[#This Row],[Absolute Error]]/Table2[[#This Row],[Nc Analytic]],1)</f>
        <v>0.29421074526892865</v>
      </c>
    </row>
    <row r="122" spans="1:13" x14ac:dyDescent="0.35">
      <c r="A122" s="1">
        <v>12.1</v>
      </c>
      <c r="B122">
        <v>0.648594</v>
      </c>
      <c r="C122">
        <v>0.64843982005977108</v>
      </c>
      <c r="D122" s="2">
        <f>ABS(Table6[[#This Row],[Pb Analytic]]-Table6[[#This Row],[Pb Simulation]])</f>
        <v>1.5417994022892678E-4</v>
      </c>
      <c r="E122" s="1">
        <f>100*IF(Table6[[#This Row],[Pb Analytic]]&gt;0, Table6[[#This Row],[Absolute Error]]/Table6[[#This Row],[Pb Analytic]],1)</f>
        <v>2.3777062336288197E-2</v>
      </c>
      <c r="F122">
        <v>0.27422600000000003</v>
      </c>
      <c r="G122">
        <v>0.26891555184335653</v>
      </c>
      <c r="H122" s="2">
        <f>ABS(Table7[[#This Row],[Pd Analytic]]-Table7[[#This Row],[Pd Simulation]])</f>
        <v>5.3104481566434991E-3</v>
      </c>
      <c r="I122" s="1">
        <f>100*IF(Table7[[#This Row],[Pd Analytic]]&gt;0, Table7[[#This Row],[Absolute Error]]/Table7[[#This Row],[Pd Analytic]],1)</f>
        <v>1.9747642411312969</v>
      </c>
      <c r="J122">
        <v>13.447792805082191</v>
      </c>
      <c r="K122">
        <v>13.486732658421269</v>
      </c>
      <c r="L122" s="2">
        <f>ABS(Table2[[#This Row],[Nc Analytic]]-Table2[[#This Row],[Nc Simulation]])</f>
        <v>3.8939853339078567E-2</v>
      </c>
      <c r="M122" s="1">
        <f>100*IF(Table2[[#This Row],[Nc Analytic]]&gt;0, Table2[[#This Row],[Absolute Error]]/Table2[[#This Row],[Nc Analytic]],1)</f>
        <v>0.28872710926589085</v>
      </c>
    </row>
    <row r="123" spans="1:13" x14ac:dyDescent="0.35">
      <c r="A123" s="1">
        <v>12.2</v>
      </c>
      <c r="B123">
        <v>0.65104899999999999</v>
      </c>
      <c r="C123">
        <v>0.65116954085920409</v>
      </c>
      <c r="D123" s="2">
        <f>ABS(Table6[[#This Row],[Pb Analytic]]-Table6[[#This Row],[Pb Simulation]])</f>
        <v>1.2054085920409907E-4</v>
      </c>
      <c r="E123" s="1">
        <f>100*IF(Table6[[#This Row],[Pb Analytic]]&gt;0, Table6[[#This Row],[Absolute Error]]/Table6[[#This Row],[Pb Analytic]],1)</f>
        <v>1.8511440053699077E-2</v>
      </c>
      <c r="F123">
        <v>0.272148</v>
      </c>
      <c r="G123">
        <v>0.26686324602808431</v>
      </c>
      <c r="H123" s="2">
        <f>ABS(Table7[[#This Row],[Pd Analytic]]-Table7[[#This Row],[Pd Simulation]])</f>
        <v>5.28475397191569E-3</v>
      </c>
      <c r="I123" s="1">
        <f>100*IF(Table7[[#This Row],[Pd Analytic]]&gt;0, Table7[[#This Row],[Absolute Error]]/Table7[[#This Row],[Pd Analytic]],1)</f>
        <v>1.9803228996770617</v>
      </c>
      <c r="J123">
        <v>13.45483592402581</v>
      </c>
      <c r="K123">
        <v>13.492456255836951</v>
      </c>
      <c r="L123" s="2">
        <f>ABS(Table2[[#This Row],[Nc Analytic]]-Table2[[#This Row],[Nc Simulation]])</f>
        <v>3.7620331811140773E-2</v>
      </c>
      <c r="M123" s="1">
        <f>100*IF(Table2[[#This Row],[Nc Analytic]]&gt;0, Table2[[#This Row],[Absolute Error]]/Table2[[#This Row],[Nc Analytic]],1)</f>
        <v>0.27882493074502945</v>
      </c>
    </row>
    <row r="124" spans="1:13" x14ac:dyDescent="0.35">
      <c r="A124" s="1">
        <v>12.3</v>
      </c>
      <c r="B124">
        <v>0.65402899999999997</v>
      </c>
      <c r="C124">
        <v>0.65385810699785696</v>
      </c>
      <c r="D124" s="2">
        <f>ABS(Table6[[#This Row],[Pb Analytic]]-Table6[[#This Row],[Pb Simulation]])</f>
        <v>1.7089300214301328E-4</v>
      </c>
      <c r="E124" s="1">
        <f>100*IF(Table6[[#This Row],[Pb Analytic]]&gt;0, Table6[[#This Row],[Absolute Error]]/Table6[[#This Row],[Pb Analytic]],1)</f>
        <v>2.6136098996716026E-2</v>
      </c>
      <c r="F124">
        <v>0.27024999999999999</v>
      </c>
      <c r="G124">
        <v>0.26484107999582751</v>
      </c>
      <c r="H124" s="2">
        <f>ABS(Table7[[#This Row],[Pd Analytic]]-Table7[[#This Row],[Pd Simulation]])</f>
        <v>5.4089200041724794E-3</v>
      </c>
      <c r="I124" s="1">
        <f>100*IF(Table7[[#This Row],[Pd Analytic]]&gt;0, Table7[[#This Row],[Absolute Error]]/Table7[[#This Row],[Pd Analytic]],1)</f>
        <v>2.0423266678483922</v>
      </c>
      <c r="J124">
        <v>13.463539793445239</v>
      </c>
      <c r="K124">
        <v>13.49805681752181</v>
      </c>
      <c r="L124" s="2">
        <f>ABS(Table2[[#This Row],[Nc Analytic]]-Table2[[#This Row],[Nc Simulation]])</f>
        <v>3.451702407657109E-2</v>
      </c>
      <c r="M124" s="1">
        <f>100*IF(Table2[[#This Row],[Nc Analytic]]&gt;0, Table2[[#This Row],[Absolute Error]]/Table2[[#This Row],[Nc Analytic]],1)</f>
        <v>0.25571846780022872</v>
      </c>
    </row>
    <row r="125" spans="1:13" x14ac:dyDescent="0.35">
      <c r="A125" s="1">
        <v>12.4</v>
      </c>
      <c r="B125">
        <v>0.65709399999999996</v>
      </c>
      <c r="C125">
        <v>0.65650641455170622</v>
      </c>
      <c r="D125" s="2">
        <f>ABS(Table6[[#This Row],[Pb Analytic]]-Table6[[#This Row],[Pb Simulation]])</f>
        <v>5.8758544829373704E-4</v>
      </c>
      <c r="E125" s="1">
        <f>100*IF(Table6[[#This Row],[Pb Analytic]]&gt;0, Table6[[#This Row],[Absolute Error]]/Table6[[#This Row],[Pb Analytic]],1)</f>
        <v>8.9501859428893521E-2</v>
      </c>
      <c r="F125">
        <v>0.26741900000000002</v>
      </c>
      <c r="G125">
        <v>0.2628484241595847</v>
      </c>
      <c r="H125" s="2">
        <f>ABS(Table7[[#This Row],[Pd Analytic]]-Table7[[#This Row],[Pd Simulation]])</f>
        <v>4.5705758404153141E-3</v>
      </c>
      <c r="I125" s="1">
        <f>100*IF(Table7[[#This Row],[Pd Analytic]]&gt;0, Table7[[#This Row],[Absolute Error]]/Table7[[#This Row],[Pd Analytic]],1)</f>
        <v>1.7388637025422506</v>
      </c>
      <c r="J125">
        <v>13.466224456207049</v>
      </c>
      <c r="K125">
        <v>13.503538177239051</v>
      </c>
      <c r="L125" s="2">
        <f>ABS(Table2[[#This Row],[Nc Analytic]]-Table2[[#This Row],[Nc Simulation]])</f>
        <v>3.7313721032001368E-2</v>
      </c>
      <c r="M125" s="1">
        <f>100*IF(Table2[[#This Row],[Nc Analytic]]&gt;0, Table2[[#This Row],[Absolute Error]]/Table2[[#This Row],[Nc Analytic]],1)</f>
        <v>0.27632551218980284</v>
      </c>
    </row>
    <row r="126" spans="1:13" x14ac:dyDescent="0.35">
      <c r="A126" s="1">
        <v>12.5</v>
      </c>
      <c r="B126">
        <v>0.65960700000000005</v>
      </c>
      <c r="C126">
        <v>0.65911533488533947</v>
      </c>
      <c r="D126" s="2">
        <f>ABS(Table6[[#This Row],[Pb Analytic]]-Table6[[#This Row],[Pb Simulation]])</f>
        <v>4.9166511466058882E-4</v>
      </c>
      <c r="E126" s="1">
        <f>100*IF(Table6[[#This Row],[Pb Analytic]]&gt;0, Table6[[#This Row],[Absolute Error]]/Table6[[#This Row],[Pb Analytic]],1)</f>
        <v>7.4594701205991432E-2</v>
      </c>
      <c r="F126">
        <v>0.26543899999999998</v>
      </c>
      <c r="G126">
        <v>0.26088466511609659</v>
      </c>
      <c r="H126" s="2">
        <f>ABS(Table7[[#This Row],[Pd Analytic]]-Table7[[#This Row],[Pd Simulation]])</f>
        <v>4.5543348839033881E-3</v>
      </c>
      <c r="I126" s="1">
        <f>100*IF(Table7[[#This Row],[Pd Analytic]]&gt;0, Table7[[#This Row],[Absolute Error]]/Table7[[#This Row],[Pd Analytic]],1)</f>
        <v>1.7457273243242022</v>
      </c>
      <c r="J126">
        <v>13.469823825584241</v>
      </c>
      <c r="K126">
        <v>13.50890401453867</v>
      </c>
      <c r="L126" s="2">
        <f>ABS(Table2[[#This Row],[Nc Analytic]]-Table2[[#This Row],[Nc Simulation]])</f>
        <v>3.9080188954429218E-2</v>
      </c>
      <c r="M126" s="1">
        <f>100*IF(Table2[[#This Row],[Nc Analytic]]&gt;0, Table2[[#This Row],[Absolute Error]]/Table2[[#This Row],[Nc Analytic]],1)</f>
        <v>0.28929207663604684</v>
      </c>
    </row>
    <row r="127" spans="1:13" x14ac:dyDescent="0.35">
      <c r="A127" s="1">
        <v>12.6</v>
      </c>
      <c r="B127">
        <v>0.66200099999999995</v>
      </c>
      <c r="C127">
        <v>0.66168571544151289</v>
      </c>
      <c r="D127" s="2">
        <f>ABS(Table6[[#This Row],[Pb Analytic]]-Table6[[#This Row],[Pb Simulation]])</f>
        <v>3.1528455848706116E-4</v>
      </c>
      <c r="E127" s="1">
        <f>100*IF(Table6[[#This Row],[Pb Analytic]]&gt;0, Table6[[#This Row],[Absolute Error]]/Table6[[#This Row],[Pb Analytic]],1)</f>
        <v>4.764868745529531E-2</v>
      </c>
      <c r="F127">
        <v>0.26391300000000001</v>
      </c>
      <c r="G127">
        <v>0.258949205194687</v>
      </c>
      <c r="H127" s="2">
        <f>ABS(Table7[[#This Row],[Pd Analytic]]-Table7[[#This Row],[Pd Simulation]])</f>
        <v>4.9637948053130043E-3</v>
      </c>
      <c r="I127" s="1">
        <f>100*IF(Table7[[#This Row],[Pd Analytic]]&gt;0, Table7[[#This Row],[Absolute Error]]/Table7[[#This Row],[Pd Analytic]],1)</f>
        <v>1.9168990310594123</v>
      </c>
      <c r="J127">
        <v>13.47794154657633</v>
      </c>
      <c r="K127">
        <v>13.514157862274899</v>
      </c>
      <c r="L127" s="2">
        <f>ABS(Table2[[#This Row],[Nc Analytic]]-Table2[[#This Row],[Nc Simulation]])</f>
        <v>3.621631569856909E-2</v>
      </c>
      <c r="M127" s="1">
        <f>100*IF(Table2[[#This Row],[Nc Analytic]]&gt;0, Table2[[#This Row],[Absolute Error]]/Table2[[#This Row],[Nc Analytic]],1)</f>
        <v>0.26798795801895892</v>
      </c>
    </row>
    <row r="128" spans="1:13" x14ac:dyDescent="0.35">
      <c r="A128" s="1">
        <v>12.7</v>
      </c>
      <c r="B128">
        <v>0.66435500000000003</v>
      </c>
      <c r="C128">
        <v>0.66421838050412763</v>
      </c>
      <c r="D128" s="2">
        <f>ABS(Table6[[#This Row],[Pb Analytic]]-Table6[[#This Row],[Pb Simulation]])</f>
        <v>1.3661949587240318E-4</v>
      </c>
      <c r="E128" s="1">
        <f>100*IF(Table6[[#This Row],[Pb Analytic]]&gt;0, Table6[[#This Row],[Absolute Error]]/Table6[[#This Row],[Pb Analytic]],1)</f>
        <v>2.0568460597057234E-2</v>
      </c>
      <c r="F128">
        <v>0.262133</v>
      </c>
      <c r="G128">
        <v>0.25704146201669797</v>
      </c>
      <c r="H128" s="2">
        <f>ABS(Table7[[#This Row],[Pd Analytic]]-Table7[[#This Row],[Pd Simulation]])</f>
        <v>5.0915379833020302E-3</v>
      </c>
      <c r="I128" s="1">
        <f>100*IF(Table7[[#This Row],[Pd Analytic]]&gt;0, Table7[[#This Row],[Absolute Error]]/Table7[[#This Row],[Pd Analytic]],1)</f>
        <v>1.9808236162970756</v>
      </c>
      <c r="J128">
        <v>13.48463094615566</v>
      </c>
      <c r="K128">
        <v>13.519303113696891</v>
      </c>
      <c r="L128" s="2">
        <f>ABS(Table2[[#This Row],[Nc Analytic]]-Table2[[#This Row],[Nc Simulation]])</f>
        <v>3.4672167541231147E-2</v>
      </c>
      <c r="M128" s="1">
        <f>100*IF(Table2[[#This Row],[Nc Analytic]]&gt;0, Table2[[#This Row],[Absolute Error]]/Table2[[#This Row],[Nc Analytic]],1)</f>
        <v>0.25646416275779432</v>
      </c>
    </row>
    <row r="129" spans="1:13" x14ac:dyDescent="0.35">
      <c r="A129" s="1">
        <v>12.8</v>
      </c>
      <c r="B129">
        <v>0.66716200000000003</v>
      </c>
      <c r="C129">
        <v>0.6667141319353993</v>
      </c>
      <c r="D129" s="2">
        <f>ABS(Table6[[#This Row],[Pb Analytic]]-Table6[[#This Row],[Pb Simulation]])</f>
        <v>4.4786806460073159E-4</v>
      </c>
      <c r="E129" s="1">
        <f>100*IF(Table6[[#This Row],[Pb Analytic]]&gt;0, Table6[[#This Row],[Absolute Error]]/Table6[[#This Row],[Pb Analytic]],1)</f>
        <v>6.7175426940571784E-2</v>
      </c>
      <c r="F129">
        <v>0.25946599999999997</v>
      </c>
      <c r="G129">
        <v>0.25516086806561838</v>
      </c>
      <c r="H129" s="2">
        <f>ABS(Table7[[#This Row],[Pd Analytic]]-Table7[[#This Row],[Pd Simulation]])</f>
        <v>4.3051319343815897E-3</v>
      </c>
      <c r="I129" s="1">
        <f>100*IF(Table7[[#This Row],[Pd Analytic]]&gt;0, Table7[[#This Row],[Absolute Error]]/Table7[[#This Row],[Pd Analytic]],1)</f>
        <v>1.6872226399835186</v>
      </c>
      <c r="J129">
        <v>13.492423236142701</v>
      </c>
      <c r="K129">
        <v>13.524343029140219</v>
      </c>
      <c r="L129" s="2">
        <f>ABS(Table2[[#This Row],[Nc Analytic]]-Table2[[#This Row],[Nc Simulation]])</f>
        <v>3.191979299751857E-2</v>
      </c>
      <c r="M129" s="1">
        <f>100*IF(Table2[[#This Row],[Nc Analytic]]&gt;0, Table2[[#This Row],[Absolute Error]]/Table2[[#This Row],[Nc Analytic]],1)</f>
        <v>0.23601732763464078</v>
      </c>
    </row>
    <row r="130" spans="1:13" x14ac:dyDescent="0.35">
      <c r="A130" s="1">
        <v>12.9</v>
      </c>
      <c r="B130">
        <v>0.66928200000000004</v>
      </c>
      <c r="C130">
        <v>0.66917374988799061</v>
      </c>
      <c r="D130" s="2">
        <f>ABS(Table6[[#This Row],[Pb Analytic]]-Table6[[#This Row],[Pb Simulation]])</f>
        <v>1.0825011200943369E-4</v>
      </c>
      <c r="E130" s="1">
        <f>100*IF(Table6[[#This Row],[Pb Analytic]]&gt;0, Table6[[#This Row],[Absolute Error]]/Table6[[#This Row],[Pb Analytic]],1)</f>
        <v>1.6176682368002793E-2</v>
      </c>
      <c r="F130">
        <v>0.258519</v>
      </c>
      <c r="G130">
        <v>0.25330687026795712</v>
      </c>
      <c r="H130" s="2">
        <f>ABS(Table7[[#This Row],[Pd Analytic]]-Table7[[#This Row],[Pd Simulation]])</f>
        <v>5.2121297320428805E-3</v>
      </c>
      <c r="I130" s="1">
        <f>100*IF(Table7[[#This Row],[Pd Analytic]]&gt;0, Table7[[#This Row],[Absolute Error]]/Table7[[#This Row],[Pd Analytic]],1)</f>
        <v>2.0576345704833439</v>
      </c>
      <c r="J130">
        <v>13.488873597881129</v>
      </c>
      <c r="K130">
        <v>13.529280742344531</v>
      </c>
      <c r="L130" s="2">
        <f>ABS(Table2[[#This Row],[Nc Analytic]]-Table2[[#This Row],[Nc Simulation]])</f>
        <v>4.0407144463401323E-2</v>
      </c>
      <c r="M130" s="1">
        <f>100*IF(Table2[[#This Row],[Nc Analytic]]&gt;0, Table2[[#This Row],[Absolute Error]]/Table2[[#This Row],[Nc Analytic]],1)</f>
        <v>0.29866439489967334</v>
      </c>
    </row>
    <row r="131" spans="1:13" x14ac:dyDescent="0.35">
      <c r="A131" s="1">
        <v>13</v>
      </c>
      <c r="B131">
        <v>0.67228500000000002</v>
      </c>
      <c r="C131">
        <v>0.67159799349287874</v>
      </c>
      <c r="D131" s="2">
        <f>ABS(Table6[[#This Row],[Pb Analytic]]-Table6[[#This Row],[Pb Simulation]])</f>
        <v>6.8700650712127942E-4</v>
      </c>
      <c r="E131" s="1">
        <f>100*IF(Table6[[#This Row],[Pb Analytic]]&gt;0, Table6[[#This Row],[Absolute Error]]/Table6[[#This Row],[Pb Analytic]],1)</f>
        <v>0.1022943060845467</v>
      </c>
      <c r="F131">
        <v>0.256048</v>
      </c>
      <c r="G131">
        <v>0.25147892958485679</v>
      </c>
      <c r="H131" s="2">
        <f>ABS(Table7[[#This Row],[Pd Analytic]]-Table7[[#This Row],[Pd Simulation]])</f>
        <v>4.569070415143206E-3</v>
      </c>
      <c r="I131" s="1">
        <f>100*IF(Table7[[#This Row],[Pd Analytic]]&gt;0, Table7[[#This Row],[Absolute Error]]/Table7[[#This Row],[Pd Analytic]],1)</f>
        <v>1.8168800156282912</v>
      </c>
      <c r="J131">
        <v>13.49779528669459</v>
      </c>
      <c r="K131">
        <v>13.53411926642115</v>
      </c>
      <c r="L131" s="2">
        <f>ABS(Table2[[#This Row],[Nc Analytic]]-Table2[[#This Row],[Nc Simulation]])</f>
        <v>3.6323979726560651E-2</v>
      </c>
      <c r="M131" s="1">
        <f>100*IF(Table2[[#This Row],[Nc Analytic]]&gt;0, Table2[[#This Row],[Absolute Error]]/Table2[[#This Row],[Nc Analytic]],1)</f>
        <v>0.26838820474031377</v>
      </c>
    </row>
    <row r="132" spans="1:13" x14ac:dyDescent="0.35">
      <c r="A132" s="1">
        <v>13.1</v>
      </c>
      <c r="B132">
        <v>0.67473399999999994</v>
      </c>
      <c r="C132">
        <v>0.67398760152371684</v>
      </c>
      <c r="D132" s="2">
        <f>ABS(Table6[[#This Row],[Pb Analytic]]-Table6[[#This Row],[Pb Simulation]])</f>
        <v>7.4639847628310552E-4</v>
      </c>
      <c r="E132" s="1">
        <f>100*IF(Table6[[#This Row],[Pb Analytic]]&gt;0, Table6[[#This Row],[Absolute Error]]/Table6[[#This Row],[Pb Analytic]],1)</f>
        <v>0.11074365086177933</v>
      </c>
      <c r="F132">
        <v>0.25382300000000002</v>
      </c>
      <c r="G132">
        <v>0.24967652061441459</v>
      </c>
      <c r="H132" s="2">
        <f>ABS(Table7[[#This Row],[Pd Analytic]]-Table7[[#This Row],[Pd Simulation]])</f>
        <v>4.1464793855854332E-3</v>
      </c>
      <c r="I132" s="1">
        <f>100*IF(Table7[[#This Row],[Pd Analytic]]&gt;0, Table7[[#This Row],[Absolute Error]]/Table7[[#This Row],[Pd Analytic]],1)</f>
        <v>1.6607406156500422</v>
      </c>
      <c r="J132">
        <v>13.502149743996551</v>
      </c>
      <c r="K132">
        <v>13.53886149949251</v>
      </c>
      <c r="L132" s="2">
        <f>ABS(Table2[[#This Row],[Nc Analytic]]-Table2[[#This Row],[Nc Simulation]])</f>
        <v>3.6711755495959508E-2</v>
      </c>
      <c r="M132" s="1">
        <f>100*IF(Table2[[#This Row],[Nc Analytic]]&gt;0, Table2[[#This Row],[Absolute Error]]/Table2[[#This Row],[Nc Analytic]],1)</f>
        <v>0.27115836510577795</v>
      </c>
    </row>
    <row r="133" spans="1:13" x14ac:dyDescent="0.35">
      <c r="A133" s="1">
        <v>13.2</v>
      </c>
      <c r="B133">
        <v>0.677288</v>
      </c>
      <c r="C133">
        <v>0.67634329303844598</v>
      </c>
      <c r="D133" s="2">
        <f>ABS(Table6[[#This Row],[Pb Analytic]]-Table6[[#This Row],[Pb Simulation]])</f>
        <v>9.4470696155402045E-4</v>
      </c>
      <c r="E133" s="1">
        <f>100*IF(Table6[[#This Row],[Pb Analytic]]&gt;0, Table6[[#This Row],[Absolute Error]]/Table6[[#This Row],[Pb Analytic]],1)</f>
        <v>0.13967861754198244</v>
      </c>
      <c r="F133">
        <v>0.25188199999999999</v>
      </c>
      <c r="G133">
        <v>0.247899131204629</v>
      </c>
      <c r="H133" s="2">
        <f>ABS(Table7[[#This Row],[Pd Analytic]]-Table7[[#This Row],[Pd Simulation]])</f>
        <v>3.9828687953709918E-3</v>
      </c>
      <c r="I133" s="1">
        <f>100*IF(Table7[[#This Row],[Pd Analytic]]&gt;0, Table7[[#This Row],[Absolute Error]]/Table7[[#This Row],[Pd Analytic]],1)</f>
        <v>1.6066489527481731</v>
      </c>
      <c r="J133">
        <v>13.5052253538547</v>
      </c>
      <c r="K133">
        <v>13.543510230023969</v>
      </c>
      <c r="L133" s="2">
        <f>ABS(Table2[[#This Row],[Nc Analytic]]-Table2[[#This Row],[Nc Simulation]])</f>
        <v>3.8284876169269566E-2</v>
      </c>
      <c r="M133" s="1">
        <f>100*IF(Table2[[#This Row],[Nc Analytic]]&gt;0, Table2[[#This Row],[Absolute Error]]/Table2[[#This Row],[Nc Analytic]],1)</f>
        <v>0.2826806014027119</v>
      </c>
    </row>
    <row r="134" spans="1:13" x14ac:dyDescent="0.35">
      <c r="A134" s="1">
        <v>13.3</v>
      </c>
      <c r="B134">
        <v>0.679114</v>
      </c>
      <c r="C134">
        <v>0.67866576799889555</v>
      </c>
      <c r="D134" s="2">
        <f>ABS(Table6[[#This Row],[Pb Analytic]]-Table6[[#This Row],[Pb Simulation]])</f>
        <v>4.4823200110444272E-4</v>
      </c>
      <c r="E134" s="1">
        <f>100*IF(Table6[[#This Row],[Pb Analytic]]&gt;0, Table6[[#This Row],[Absolute Error]]/Table6[[#This Row],[Pb Analytic]],1)</f>
        <v>6.6046060113816168E-2</v>
      </c>
      <c r="F134">
        <v>0.25068600000000002</v>
      </c>
      <c r="G134">
        <v>0.24614626207687551</v>
      </c>
      <c r="H134" s="2">
        <f>ABS(Table7[[#This Row],[Pd Analytic]]-Table7[[#This Row],[Pd Simulation]])</f>
        <v>4.5397379231245094E-3</v>
      </c>
      <c r="I134" s="1">
        <f>100*IF(Table7[[#This Row],[Pd Analytic]]&gt;0, Table7[[#This Row],[Absolute Error]]/Table7[[#This Row],[Pd Analytic]],1)</f>
        <v>1.8443253555102432</v>
      </c>
      <c r="J134">
        <v>13.517012361157891</v>
      </c>
      <c r="K134">
        <v>13.54806814186705</v>
      </c>
      <c r="L134" s="2">
        <f>ABS(Table2[[#This Row],[Nc Analytic]]-Table2[[#This Row],[Nc Simulation]])</f>
        <v>3.1055780709159819E-2</v>
      </c>
      <c r="M134" s="1">
        <f>100*IF(Table2[[#This Row],[Nc Analytic]]&gt;0, Table2[[#This Row],[Absolute Error]]/Table2[[#This Row],[Nc Analytic]],1)</f>
        <v>0.2292266350003761</v>
      </c>
    </row>
    <row r="135" spans="1:13" x14ac:dyDescent="0.35">
      <c r="A135" s="1">
        <v>13.4</v>
      </c>
      <c r="B135">
        <v>0.68163600000000002</v>
      </c>
      <c r="C135">
        <v>0.68095570786910287</v>
      </c>
      <c r="D135" s="2">
        <f>ABS(Table6[[#This Row],[Pb Analytic]]-Table6[[#This Row],[Pb Simulation]])</f>
        <v>6.8029213089715324E-4</v>
      </c>
      <c r="E135" s="1">
        <f>100*IF(Table6[[#This Row],[Pb Analytic]]&gt;0, Table6[[#This Row],[Absolute Error]]/Table6[[#This Row],[Pb Analytic]],1)</f>
        <v>9.9902552109589315E-2</v>
      </c>
      <c r="F135">
        <v>0.248419</v>
      </c>
      <c r="G135">
        <v>0.24441742645977821</v>
      </c>
      <c r="H135" s="2">
        <f>ABS(Table7[[#This Row],[Pd Analytic]]-Table7[[#This Row],[Pd Simulation]])</f>
        <v>4.0015735402217922E-3</v>
      </c>
      <c r="I135" s="1">
        <f>100*IF(Table7[[#This Row],[Pd Analytic]]&gt;0, Table7[[#This Row],[Absolute Error]]/Table7[[#This Row],[Pd Analytic]],1)</f>
        <v>1.6371883127082587</v>
      </c>
      <c r="J135">
        <v>13.51561860068877</v>
      </c>
      <c r="K135">
        <v>13.552537819031739</v>
      </c>
      <c r="L135" s="2">
        <f>ABS(Table2[[#This Row],[Nc Analytic]]-Table2[[#This Row],[Nc Simulation]])</f>
        <v>3.6919218342969629E-2</v>
      </c>
      <c r="M135" s="1">
        <f>100*IF(Table2[[#This Row],[Nc Analytic]]&gt;0, Table2[[#This Row],[Absolute Error]]/Table2[[#This Row],[Nc Analytic]],1)</f>
        <v>0.27241553453644834</v>
      </c>
    </row>
    <row r="136" spans="1:13" x14ac:dyDescent="0.35">
      <c r="A136" s="1">
        <v>13.5</v>
      </c>
      <c r="B136">
        <v>0.68399299999999996</v>
      </c>
      <c r="C136">
        <v>0.68321377619306489</v>
      </c>
      <c r="D136" s="2">
        <f>ABS(Table6[[#This Row],[Pb Analytic]]-Table6[[#This Row],[Pb Simulation]])</f>
        <v>7.7922380693506987E-4</v>
      </c>
      <c r="E136" s="1">
        <f>100*IF(Table6[[#This Row],[Pb Analytic]]&gt;0, Table6[[#This Row],[Absolute Error]]/Table6[[#This Row],[Pb Analytic]],1)</f>
        <v>0.1140527070863504</v>
      </c>
      <c r="F136">
        <v>0.24695400000000001</v>
      </c>
      <c r="G136">
        <v>0.2427121497333303</v>
      </c>
      <c r="H136" s="2">
        <f>ABS(Table7[[#This Row],[Pd Analytic]]-Table7[[#This Row],[Pd Simulation]])</f>
        <v>4.2418502666697055E-3</v>
      </c>
      <c r="I136" s="1">
        <f>100*IF(Table7[[#This Row],[Pd Analytic]]&gt;0, Table7[[#This Row],[Absolute Error]]/Table7[[#This Row],[Pd Analytic]],1)</f>
        <v>1.747687650301091</v>
      </c>
      <c r="J136">
        <v>13.519343582406719</v>
      </c>
      <c r="K136">
        <v>13.556921750204539</v>
      </c>
      <c r="L136" s="2">
        <f>ABS(Table2[[#This Row],[Nc Analytic]]-Table2[[#This Row],[Nc Simulation]])</f>
        <v>3.7578167797819972E-2</v>
      </c>
      <c r="M136" s="1">
        <f>100*IF(Table2[[#This Row],[Nc Analytic]]&gt;0, Table2[[#This Row],[Absolute Error]]/Table2[[#This Row],[Nc Analytic]],1)</f>
        <v>0.27718805559420606</v>
      </c>
    </row>
    <row r="137" spans="1:13" x14ac:dyDescent="0.35">
      <c r="A137" s="1">
        <v>13.6</v>
      </c>
      <c r="B137">
        <v>0.68545500000000004</v>
      </c>
      <c r="C137">
        <v>0.68544061915261845</v>
      </c>
      <c r="D137" s="2">
        <f>ABS(Table6[[#This Row],[Pb Analytic]]-Table6[[#This Row],[Pb Simulation]])</f>
        <v>1.4380847381589845E-5</v>
      </c>
      <c r="E137" s="1">
        <f>100*IF(Table6[[#This Row],[Pb Analytic]]&gt;0, Table6[[#This Row],[Absolute Error]]/Table6[[#This Row],[Pb Analytic]],1)</f>
        <v>2.098044233119462E-3</v>
      </c>
      <c r="F137">
        <v>0.245697</v>
      </c>
      <c r="G137">
        <v>0.2410299690830971</v>
      </c>
      <c r="H137" s="2">
        <f>ABS(Table7[[#This Row],[Pd Analytic]]-Table7[[#This Row],[Pd Simulation]])</f>
        <v>4.6670309169029034E-3</v>
      </c>
      <c r="I137" s="1">
        <f>100*IF(Table7[[#This Row],[Pd Analytic]]&gt;0, Table7[[#This Row],[Absolute Error]]/Table7[[#This Row],[Pd Analytic]],1)</f>
        <v>1.9362865682872428</v>
      </c>
      <c r="J137">
        <v>13.526834730240999</v>
      </c>
      <c r="K137">
        <v>13.561222333027541</v>
      </c>
      <c r="L137" s="2">
        <f>ABS(Table2[[#This Row],[Nc Analytic]]-Table2[[#This Row],[Nc Simulation]])</f>
        <v>3.4387602786541294E-2</v>
      </c>
      <c r="M137" s="1">
        <f>100*IF(Table2[[#This Row],[Nc Analytic]]&gt;0, Table2[[#This Row],[Absolute Error]]/Table2[[#This Row],[Nc Analytic]],1)</f>
        <v>0.25357303303546874</v>
      </c>
    </row>
    <row r="138" spans="1:13" x14ac:dyDescent="0.35">
      <c r="A138" s="1">
        <v>13.7</v>
      </c>
      <c r="B138">
        <v>0.68823500000000004</v>
      </c>
      <c r="C138">
        <v>0.68763686610613262</v>
      </c>
      <c r="D138" s="2">
        <f>ABS(Table6[[#This Row],[Pb Analytic]]-Table6[[#This Row],[Pb Simulation]])</f>
        <v>5.9813389386742521E-4</v>
      </c>
      <c r="E138" s="1">
        <f>100*IF(Table6[[#This Row],[Pb Analytic]]&gt;0, Table6[[#This Row],[Absolute Error]]/Table6[[#This Row],[Pb Analytic]],1)</f>
        <v>8.6983977059645723E-2</v>
      </c>
      <c r="F138">
        <v>0.24363199999999999</v>
      </c>
      <c r="G138">
        <v>0.23937043316431919</v>
      </c>
      <c r="H138" s="2">
        <f>ABS(Table7[[#This Row],[Pd Analytic]]-Table7[[#This Row],[Pd Simulation]])</f>
        <v>4.2615668356807967E-3</v>
      </c>
      <c r="I138" s="1">
        <f>100*IF(Table7[[#This Row],[Pd Analytic]]&gt;0, Table7[[#This Row],[Absolute Error]]/Table7[[#This Row],[Pd Analytic]],1)</f>
        <v>1.7803229828119098</v>
      </c>
      <c r="J138">
        <v>13.530712604299881</v>
      </c>
      <c r="K138">
        <v>13.56544187815294</v>
      </c>
      <c r="L138" s="2">
        <f>ABS(Table2[[#This Row],[Nc Analytic]]-Table2[[#This Row],[Nc Simulation]])</f>
        <v>3.4729273853059794E-2</v>
      </c>
      <c r="M138" s="1">
        <f>100*IF(Table2[[#This Row],[Nc Analytic]]&gt;0, Table2[[#This Row],[Absolute Error]]/Table2[[#This Row],[Nc Analytic]],1)</f>
        <v>0.25601284620879966</v>
      </c>
    </row>
    <row r="139" spans="1:13" x14ac:dyDescent="0.35">
      <c r="A139" s="1">
        <v>13.8</v>
      </c>
      <c r="B139">
        <v>0.68995600000000001</v>
      </c>
      <c r="C139">
        <v>0.68980313010867489</v>
      </c>
      <c r="D139" s="2">
        <f>ABS(Table6[[#This Row],[Pb Analytic]]-Table6[[#This Row],[Pb Simulation]])</f>
        <v>1.5286989132512474E-4</v>
      </c>
      <c r="E139" s="1">
        <f>100*IF(Table6[[#This Row],[Pb Analytic]]&gt;0, Table6[[#This Row],[Absolute Error]]/Table6[[#This Row],[Pb Analytic]],1)</f>
        <v>2.2161379769477255E-2</v>
      </c>
      <c r="F139">
        <v>0.24224000000000001</v>
      </c>
      <c r="G139">
        <v>0.23773310177572379</v>
      </c>
      <c r="H139" s="2">
        <f>ABS(Table7[[#This Row],[Pd Analytic]]-Table7[[#This Row],[Pd Simulation]])</f>
        <v>4.5068982242762179E-3</v>
      </c>
      <c r="I139" s="1">
        <f>100*IF(Table7[[#This Row],[Pd Analytic]]&gt;0, Table7[[#This Row],[Absolute Error]]/Table7[[#This Row],[Pd Analytic]],1)</f>
        <v>1.89578068456281</v>
      </c>
      <c r="J139">
        <v>13.531100550550301</v>
      </c>
      <c r="K139">
        <v>13.56958261308635</v>
      </c>
      <c r="L139" s="2">
        <f>ABS(Table2[[#This Row],[Nc Analytic]]-Table2[[#This Row],[Nc Simulation]])</f>
        <v>3.8482062536049355E-2</v>
      </c>
      <c r="M139" s="1">
        <f>100*IF(Table2[[#This Row],[Nc Analytic]]&gt;0, Table2[[#This Row],[Absolute Error]]/Table2[[#This Row],[Nc Analytic]],1)</f>
        <v>0.28359061316254264</v>
      </c>
    </row>
    <row r="140" spans="1:13" x14ac:dyDescent="0.35">
      <c r="A140" s="1">
        <v>13.9</v>
      </c>
      <c r="B140">
        <v>0.69252899999999995</v>
      </c>
      <c r="C140">
        <v>0.69194000841429726</v>
      </c>
      <c r="D140" s="2">
        <f>ABS(Table6[[#This Row],[Pb Analytic]]-Table6[[#This Row],[Pb Simulation]])</f>
        <v>5.8899158570269172E-4</v>
      </c>
      <c r="E140" s="1">
        <f>100*IF(Table6[[#This Row],[Pb Analytic]]&gt;0, Table6[[#This Row],[Absolute Error]]/Table6[[#This Row],[Pb Analytic]],1)</f>
        <v>8.5121770462799215E-2</v>
      </c>
      <c r="F140">
        <v>0.24021300000000001</v>
      </c>
      <c r="G140">
        <v>0.236117545542844</v>
      </c>
      <c r="H140" s="2">
        <f>ABS(Table7[[#This Row],[Pd Analytic]]-Table7[[#This Row],[Pd Simulation]])</f>
        <v>4.0954544571560059E-3</v>
      </c>
      <c r="I140" s="1">
        <f>100*IF(Table7[[#This Row],[Pd Analytic]]&gt;0, Table7[[#This Row],[Absolute Error]]/Table7[[#This Row],[Pd Analytic]],1)</f>
        <v>1.7344981491063645</v>
      </c>
      <c r="J140">
        <v>13.536065433291689</v>
      </c>
      <c r="K140">
        <v>13.5736466858315</v>
      </c>
      <c r="L140" s="2">
        <f>ABS(Table2[[#This Row],[Nc Analytic]]-Table2[[#This Row],[Nc Simulation]])</f>
        <v>3.7581252539810706E-2</v>
      </c>
      <c r="M140" s="1">
        <f>100*IF(Table2[[#This Row],[Nc Analytic]]&gt;0, Table2[[#This Row],[Absolute Error]]/Table2[[#This Row],[Nc Analytic]],1)</f>
        <v>0.27686924088748327</v>
      </c>
    </row>
    <row r="141" spans="1:13" x14ac:dyDescent="0.35">
      <c r="A141" s="1">
        <v>14</v>
      </c>
      <c r="B141">
        <v>0.694801</v>
      </c>
      <c r="C141">
        <v>0.69404808296107079</v>
      </c>
      <c r="D141" s="2">
        <f>ABS(Table6[[#This Row],[Pb Analytic]]-Table6[[#This Row],[Pb Simulation]])</f>
        <v>7.529170389292128E-4</v>
      </c>
      <c r="E141" s="1">
        <f>100*IF(Table6[[#This Row],[Pb Analytic]]&gt;0, Table6[[#This Row],[Absolute Error]]/Table6[[#This Row],[Pb Analytic]],1)</f>
        <v>0.10848197083363229</v>
      </c>
      <c r="F141">
        <v>0.23896100000000001</v>
      </c>
      <c r="G141">
        <v>0.23452334561063401</v>
      </c>
      <c r="H141" s="2">
        <f>ABS(Table7[[#This Row],[Pd Analytic]]-Table7[[#This Row],[Pd Simulation]])</f>
        <v>4.437654389365997E-3</v>
      </c>
      <c r="I141" s="1">
        <f>100*IF(Table7[[#This Row],[Pd Analytic]]&gt;0, Table7[[#This Row],[Absolute Error]]/Table7[[#This Row],[Pd Analytic]],1)</f>
        <v>1.8922015536711583</v>
      </c>
      <c r="J141">
        <v>13.54108921809013</v>
      </c>
      <c r="K141">
        <v>13.57763616834794</v>
      </c>
      <c r="L141" s="2">
        <f>ABS(Table2[[#This Row],[Nc Analytic]]-Table2[[#This Row],[Nc Simulation]])</f>
        <v>3.654695025780974E-2</v>
      </c>
      <c r="M141" s="1">
        <f>100*IF(Table2[[#This Row],[Nc Analytic]]&gt;0, Table2[[#This Row],[Absolute Error]]/Table2[[#This Row],[Nc Analytic]],1)</f>
        <v>0.26917019873464904</v>
      </c>
    </row>
    <row r="142" spans="1:13" x14ac:dyDescent="0.35">
      <c r="A142" s="1">
        <v>14.1</v>
      </c>
      <c r="B142">
        <v>0.69714500000000001</v>
      </c>
      <c r="C142">
        <v>0.69612792083947805</v>
      </c>
      <c r="D142" s="2">
        <f>ABS(Table6[[#This Row],[Pb Analytic]]-Table6[[#This Row],[Pb Simulation]])</f>
        <v>1.0170791605219609E-3</v>
      </c>
      <c r="E142" s="1">
        <f>100*IF(Table6[[#This Row],[Pb Analytic]]&gt;0, Table6[[#This Row],[Absolute Error]]/Table6[[#This Row],[Pb Analytic]],1)</f>
        <v>0.14610520998718737</v>
      </c>
      <c r="F142">
        <v>0.23693700000000001</v>
      </c>
      <c r="G142">
        <v>0.23295009334516811</v>
      </c>
      <c r="H142" s="2">
        <f>ABS(Table7[[#This Row],[Pd Analytic]]-Table7[[#This Row],[Pd Simulation]])</f>
        <v>3.9869066548318954E-3</v>
      </c>
      <c r="I142" s="1">
        <f>100*IF(Table7[[#This Row],[Pd Analytic]]&gt;0, Table7[[#This Row],[Absolute Error]]/Table7[[#This Row],[Pd Analytic]],1)</f>
        <v>1.7114853218471966</v>
      </c>
      <c r="J142">
        <v>13.546082332401181</v>
      </c>
      <c r="K142">
        <v>13.5815530598327</v>
      </c>
      <c r="L142" s="2">
        <f>ABS(Table2[[#This Row],[Nc Analytic]]-Table2[[#This Row],[Nc Simulation]])</f>
        <v>3.5470727431519578E-2</v>
      </c>
      <c r="M142" s="1">
        <f>100*IF(Table2[[#This Row],[Nc Analytic]]&gt;0, Table2[[#This Row],[Absolute Error]]/Table2[[#This Row],[Nc Analytic]],1)</f>
        <v>0.26116841921726819</v>
      </c>
    </row>
    <row r="143" spans="1:13" x14ac:dyDescent="0.35">
      <c r="A143" s="1">
        <v>14.2</v>
      </c>
      <c r="B143">
        <v>0.69802399999999998</v>
      </c>
      <c r="C143">
        <v>0.69818007474475374</v>
      </c>
      <c r="D143" s="2">
        <f>ABS(Table6[[#This Row],[Pb Analytic]]-Table6[[#This Row],[Pb Simulation]])</f>
        <v>1.560747447537647E-4</v>
      </c>
      <c r="E143" s="1">
        <f>100*IF(Table6[[#This Row],[Pb Analytic]]&gt;0, Table6[[#This Row],[Absolute Error]]/Table6[[#This Row],[Pb Analytic]],1)</f>
        <v>2.2354511450476979E-2</v>
      </c>
      <c r="F143">
        <v>0.23608199999999999</v>
      </c>
      <c r="G143">
        <v>0.23139739004420329</v>
      </c>
      <c r="H143" s="2">
        <f>ABS(Table7[[#This Row],[Pd Analytic]]-Table7[[#This Row],[Pd Simulation]])</f>
        <v>4.684609955796698E-3</v>
      </c>
      <c r="I143" s="1">
        <f>100*IF(Table7[[#This Row],[Pd Analytic]]&gt;0, Table7[[#This Row],[Absolute Error]]/Table7[[#This Row],[Pd Analytic]],1)</f>
        <v>2.0244869464179382</v>
      </c>
      <c r="J143">
        <v>13.54691608494257</v>
      </c>
      <c r="K143">
        <v>13.58539928983611</v>
      </c>
      <c r="L143" s="2">
        <f>ABS(Table2[[#This Row],[Nc Analytic]]-Table2[[#This Row],[Nc Simulation]])</f>
        <v>3.8483204893539735E-2</v>
      </c>
      <c r="M143" s="1">
        <f>100*IF(Table2[[#This Row],[Nc Analytic]]&gt;0, Table2[[#This Row],[Absolute Error]]/Table2[[#This Row],[Nc Analytic]],1)</f>
        <v>0.28326885410229258</v>
      </c>
    </row>
    <row r="144" spans="1:13" x14ac:dyDescent="0.35">
      <c r="A144" s="1">
        <v>14.3</v>
      </c>
      <c r="B144">
        <v>0.70083700000000004</v>
      </c>
      <c r="C144">
        <v>0.7002050834137451</v>
      </c>
      <c r="D144" s="2">
        <f>ABS(Table6[[#This Row],[Pb Analytic]]-Table6[[#This Row],[Pb Simulation]])</f>
        <v>6.3191658625494362E-4</v>
      </c>
      <c r="E144" s="1">
        <f>100*IF(Table6[[#This Row],[Pb Analytic]]&gt;0, Table6[[#This Row],[Absolute Error]]/Table6[[#This Row],[Pb Analytic]],1)</f>
        <v>9.0247357698994252E-2</v>
      </c>
      <c r="F144">
        <v>0.234296</v>
      </c>
      <c r="G144">
        <v>0.22986484665638779</v>
      </c>
      <c r="H144" s="2">
        <f>ABS(Table7[[#This Row],[Pd Analytic]]-Table7[[#This Row],[Pd Simulation]])</f>
        <v>4.4311533436122152E-3</v>
      </c>
      <c r="I144" s="1">
        <f>100*IF(Table7[[#This Row],[Pd Analytic]]&gt;0, Table7[[#This Row],[Absolute Error]]/Table7[[#This Row],[Pd Analytic]],1)</f>
        <v>1.9277211840208437</v>
      </c>
      <c r="J144">
        <v>13.555355100291591</v>
      </c>
      <c r="K144">
        <v>13.58917672122125</v>
      </c>
      <c r="L144" s="2">
        <f>ABS(Table2[[#This Row],[Nc Analytic]]-Table2[[#This Row],[Nc Simulation]])</f>
        <v>3.3821620929659346E-2</v>
      </c>
      <c r="M144" s="1">
        <f>100*IF(Table2[[#This Row],[Nc Analytic]]&gt;0, Table2[[#This Row],[Absolute Error]]/Table2[[#This Row],[Nc Analytic]],1)</f>
        <v>0.24888646033164413</v>
      </c>
    </row>
    <row r="145" spans="1:13" x14ac:dyDescent="0.35">
      <c r="A145" s="1">
        <v>14.4</v>
      </c>
      <c r="B145">
        <v>0.70268900000000001</v>
      </c>
      <c r="C145">
        <v>0.70220347204685052</v>
      </c>
      <c r="D145" s="2">
        <f>ABS(Table6[[#This Row],[Pb Analytic]]-Table6[[#This Row],[Pb Simulation]])</f>
        <v>4.8552795314948938E-4</v>
      </c>
      <c r="E145" s="1">
        <f>100*IF(Table6[[#This Row],[Pb Analytic]]&gt;0, Table6[[#This Row],[Absolute Error]]/Table6[[#This Row],[Pb Analytic]],1)</f>
        <v>6.9143485111833131E-2</v>
      </c>
      <c r="F145">
        <v>0.232071</v>
      </c>
      <c r="G145">
        <v>0.22835208350888819</v>
      </c>
      <c r="H145" s="2">
        <f>ABS(Table7[[#This Row],[Pd Analytic]]-Table7[[#This Row],[Pd Simulation]])</f>
        <v>3.7189164911118067E-3</v>
      </c>
      <c r="I145" s="1">
        <f>100*IF(Table7[[#This Row],[Pd Analytic]]&gt;0, Table7[[#This Row],[Absolute Error]]/Table7[[#This Row],[Pd Analytic]],1)</f>
        <v>1.6285888151167469</v>
      </c>
      <c r="J145">
        <v>13.55694971676307</v>
      </c>
      <c r="K145">
        <v>13.59288715297618</v>
      </c>
      <c r="L145" s="2">
        <f>ABS(Table2[[#This Row],[Nc Analytic]]-Table2[[#This Row],[Nc Simulation]])</f>
        <v>3.593743621311063E-2</v>
      </c>
      <c r="M145" s="1">
        <f>100*IF(Table2[[#This Row],[Nc Analytic]]&gt;0, Table2[[#This Row],[Absolute Error]]/Table2[[#This Row],[Nc Analytic]],1)</f>
        <v>0.264384128321422</v>
      </c>
    </row>
    <row r="146" spans="1:13" x14ac:dyDescent="0.35">
      <c r="A146" s="1">
        <v>14.5</v>
      </c>
      <c r="B146">
        <v>0.70497399999999999</v>
      </c>
      <c r="C146">
        <v>0.70417575271556732</v>
      </c>
      <c r="D146" s="2">
        <f>ABS(Table6[[#This Row],[Pb Analytic]]-Table6[[#This Row],[Pb Simulation]])</f>
        <v>7.9824728443267379E-4</v>
      </c>
      <c r="E146" s="1">
        <f>100*IF(Table6[[#This Row],[Pb Analytic]]&gt;0, Table6[[#This Row],[Absolute Error]]/Table6[[#This Row],[Pb Analytic]],1)</f>
        <v>0.11335909840041085</v>
      </c>
      <c r="F146">
        <v>0.23099800000000001</v>
      </c>
      <c r="G146">
        <v>0.22685873004321899</v>
      </c>
      <c r="H146" s="2">
        <f>ABS(Table7[[#This Row],[Pd Analytic]]-Table7[[#This Row],[Pd Simulation]])</f>
        <v>4.1392699567810165E-3</v>
      </c>
      <c r="I146" s="1">
        <f>100*IF(Table7[[#This Row],[Pd Analytic]]&gt;0, Table7[[#This Row],[Absolute Error]]/Table7[[#This Row],[Pd Analytic]],1)</f>
        <v>1.8246024545726947</v>
      </c>
      <c r="J146">
        <v>13.56187558280687</v>
      </c>
      <c r="K146">
        <v>13.596532322887001</v>
      </c>
      <c r="L146" s="2">
        <f>ABS(Table2[[#This Row],[Nc Analytic]]-Table2[[#This Row],[Nc Simulation]])</f>
        <v>3.4656740080130533E-2</v>
      </c>
      <c r="M146" s="1">
        <f>100*IF(Table2[[#This Row],[Nc Analytic]]&gt;0, Table2[[#This Row],[Absolute Error]]/Table2[[#This Row],[Nc Analytic]],1)</f>
        <v>0.25489396308640366</v>
      </c>
    </row>
    <row r="147" spans="1:13" x14ac:dyDescent="0.35">
      <c r="A147" s="1">
        <v>14.6</v>
      </c>
      <c r="B147">
        <v>0.70683799999999997</v>
      </c>
      <c r="C147">
        <v>0.7061224247561706</v>
      </c>
      <c r="D147" s="2">
        <f>ABS(Table6[[#This Row],[Pb Analytic]]-Table6[[#This Row],[Pb Simulation]])</f>
        <v>7.1557524382936943E-4</v>
      </c>
      <c r="E147" s="1">
        <f>100*IF(Table6[[#This Row],[Pb Analytic]]&gt;0, Table6[[#This Row],[Absolute Error]]/Table6[[#This Row],[Pb Analytic]],1)</f>
        <v>0.10133869407652121</v>
      </c>
      <c r="F147">
        <v>0.22892899999999999</v>
      </c>
      <c r="G147">
        <v>0.2253844245590477</v>
      </c>
      <c r="H147" s="2">
        <f>ABS(Table7[[#This Row],[Pd Analytic]]-Table7[[#This Row],[Pd Simulation]])</f>
        <v>3.5445754409522967E-3</v>
      </c>
      <c r="I147" s="1">
        <f>100*IF(Table7[[#This Row],[Pd Analytic]]&gt;0, Table7[[#This Row],[Absolute Error]]/Table7[[#This Row],[Pd Analytic]],1)</f>
        <v>1.5726798548245138</v>
      </c>
      <c r="J147">
        <v>13.564959135434879</v>
      </c>
      <c r="K147">
        <v>13.6001139100799</v>
      </c>
      <c r="L147" s="2">
        <f>ABS(Table2[[#This Row],[Nc Analytic]]-Table2[[#This Row],[Nc Simulation]])</f>
        <v>3.5154774645020481E-2</v>
      </c>
      <c r="M147" s="1">
        <f>100*IF(Table2[[#This Row],[Nc Analytic]]&gt;0, Table2[[#This Row],[Absolute Error]]/Table2[[#This Row],[Nc Analytic]],1)</f>
        <v>0.25848882500142201</v>
      </c>
    </row>
    <row r="148" spans="1:13" x14ac:dyDescent="0.35">
      <c r="A148" s="1">
        <v>14.7</v>
      </c>
      <c r="B148">
        <v>0.70804999999999996</v>
      </c>
      <c r="C148">
        <v>0.70804397515002315</v>
      </c>
      <c r="D148" s="2">
        <f>ABS(Table6[[#This Row],[Pb Analytic]]-Table6[[#This Row],[Pb Simulation]])</f>
        <v>6.0248499768045249E-6</v>
      </c>
      <c r="E148" s="1">
        <f>100*IF(Table6[[#This Row],[Pb Analytic]]&gt;0, Table6[[#This Row],[Absolute Error]]/Table6[[#This Row],[Pb Analytic]],1)</f>
        <v>8.5091465901223945E-4</v>
      </c>
      <c r="F148">
        <v>0.228578</v>
      </c>
      <c r="G148">
        <v>0.2239288139657587</v>
      </c>
      <c r="H148" s="2">
        <f>ABS(Table7[[#This Row],[Pd Analytic]]-Table7[[#This Row],[Pd Simulation]])</f>
        <v>4.6491860342413038E-3</v>
      </c>
      <c r="I148" s="1">
        <f>100*IF(Table7[[#This Row],[Pd Analytic]]&gt;0, Table7[[#This Row],[Absolute Error]]/Table7[[#This Row],[Pd Analytic]],1)</f>
        <v>2.0761892817206711</v>
      </c>
      <c r="J148">
        <v>13.5673191447124</v>
      </c>
      <c r="K148">
        <v>13.603633537439221</v>
      </c>
      <c r="L148" s="2">
        <f>ABS(Table2[[#This Row],[Nc Analytic]]-Table2[[#This Row],[Nc Simulation]])</f>
        <v>3.6314392726820799E-2</v>
      </c>
      <c r="M148" s="1">
        <f>100*IF(Table2[[#This Row],[Nc Analytic]]&gt;0, Table2[[#This Row],[Absolute Error]]/Table2[[#This Row],[Nc Analytic]],1)</f>
        <v>0.26694627304446417</v>
      </c>
    </row>
    <row r="149" spans="1:13" x14ac:dyDescent="0.35">
      <c r="A149" s="1">
        <v>14.8</v>
      </c>
      <c r="B149">
        <v>0.71014500000000003</v>
      </c>
      <c r="C149">
        <v>0.70994087889100055</v>
      </c>
      <c r="D149" s="2">
        <f>ABS(Table6[[#This Row],[Pb Analytic]]-Table6[[#This Row],[Pb Simulation]])</f>
        <v>2.0412110899947766E-4</v>
      </c>
      <c r="E149" s="1">
        <f>100*IF(Table6[[#This Row],[Pb Analytic]]&gt;0, Table6[[#This Row],[Absolute Error]]/Table6[[#This Row],[Pb Analytic]],1)</f>
        <v>2.8751846114050437E-2</v>
      </c>
      <c r="F149">
        <v>0.22639400000000001</v>
      </c>
      <c r="G149">
        <v>0.2224915535415547</v>
      </c>
      <c r="H149" s="2">
        <f>ABS(Table7[[#This Row],[Pd Analytic]]-Table7[[#This Row],[Pd Simulation]])</f>
        <v>3.9024464584453133E-3</v>
      </c>
      <c r="I149" s="1">
        <f>100*IF(Table7[[#This Row],[Pd Analytic]]&gt;0, Table7[[#This Row],[Absolute Error]]/Table7[[#This Row],[Pd Analytic]],1)</f>
        <v>1.7539751043701775</v>
      </c>
      <c r="J149">
        <v>13.570326964222881</v>
      </c>
      <c r="K149">
        <v>13.607092773908709</v>
      </c>
      <c r="L149" s="2">
        <f>ABS(Table2[[#This Row],[Nc Analytic]]-Table2[[#This Row],[Nc Simulation]])</f>
        <v>3.6765809685828543E-2</v>
      </c>
      <c r="M149" s="1">
        <f>100*IF(Table2[[#This Row],[Nc Analytic]]&gt;0, Table2[[#This Row],[Absolute Error]]/Table2[[#This Row],[Nc Analytic]],1)</f>
        <v>0.27019592132366543</v>
      </c>
    </row>
    <row r="150" spans="1:13" x14ac:dyDescent="0.35">
      <c r="A150" s="1">
        <v>14.9</v>
      </c>
      <c r="B150">
        <v>0.71185500000000002</v>
      </c>
      <c r="C150">
        <v>0.71181359934049693</v>
      </c>
      <c r="D150" s="2">
        <f>ABS(Table6[[#This Row],[Pb Analytic]]-Table6[[#This Row],[Pb Simulation]])</f>
        <v>4.1400659503088022E-5</v>
      </c>
      <c r="E150" s="1">
        <f>100*IF(Table6[[#This Row],[Pb Analytic]]&gt;0, Table6[[#This Row],[Absolute Error]]/Table6[[#This Row],[Pb Analytic]],1)</f>
        <v>5.8162220476605372E-3</v>
      </c>
      <c r="F150">
        <v>0.22551299999999999</v>
      </c>
      <c r="G150">
        <v>0.22107230669988279</v>
      </c>
      <c r="H150" s="2">
        <f>ABS(Table7[[#This Row],[Pd Analytic]]-Table7[[#This Row],[Pd Simulation]])</f>
        <v>4.4406933001172044E-3</v>
      </c>
      <c r="I150" s="1">
        <f>100*IF(Table7[[#This Row],[Pd Analytic]]&gt;0, Table7[[#This Row],[Absolute Error]]/Table7[[#This Row],[Pd Analytic]],1)</f>
        <v>2.0087062764246078</v>
      </c>
      <c r="J150">
        <v>13.57504115817131</v>
      </c>
      <c r="K150">
        <v>13.610493136682249</v>
      </c>
      <c r="L150" s="2">
        <f>ABS(Table2[[#This Row],[Nc Analytic]]-Table2[[#This Row],[Nc Simulation]])</f>
        <v>3.5451978510939952E-2</v>
      </c>
      <c r="M150" s="1">
        <f>100*IF(Table2[[#This Row],[Nc Analytic]]&gt;0, Table2[[#This Row],[Absolute Error]]/Table2[[#This Row],[Nc Analytic]],1)</f>
        <v>0.26047534174490516</v>
      </c>
    </row>
    <row r="151" spans="1:13" x14ac:dyDescent="0.35">
      <c r="A151" s="1">
        <v>15</v>
      </c>
      <c r="B151">
        <v>0.71426800000000001</v>
      </c>
      <c r="C151">
        <v>0.71366258857046372</v>
      </c>
      <c r="D151" s="2">
        <f>ABS(Table6[[#This Row],[Pb Analytic]]-Table6[[#This Row],[Pb Simulation]])</f>
        <v>6.0541142953629556E-4</v>
      </c>
      <c r="E151" s="1">
        <f>100*IF(Table6[[#This Row],[Pb Analytic]]&gt;0, Table6[[#This Row],[Absolute Error]]/Table6[[#This Row],[Pb Analytic]],1)</f>
        <v>8.483160519160661E-2</v>
      </c>
      <c r="F151">
        <v>0.22345599999999999</v>
      </c>
      <c r="G151">
        <v>0.21967074476297049</v>
      </c>
      <c r="H151" s="2">
        <f>ABS(Table7[[#This Row],[Pd Analytic]]-Table7[[#This Row],[Pd Simulation]])</f>
        <v>3.7852552370294945E-3</v>
      </c>
      <c r="I151" s="1">
        <f>100*IF(Table7[[#This Row],[Pd Analytic]]&gt;0, Table7[[#This Row],[Absolute Error]]/Table7[[#This Row],[Pd Analytic]],1)</f>
        <v>1.7231494531116862</v>
      </c>
      <c r="J151">
        <v>13.57980474207722</v>
      </c>
      <c r="K151">
        <v>13.613836093290031</v>
      </c>
      <c r="L151" s="2">
        <f>ABS(Table2[[#This Row],[Nc Analytic]]-Table2[[#This Row],[Nc Simulation]])</f>
        <v>3.4031351212810534E-2</v>
      </c>
      <c r="M151" s="1">
        <f>100*IF(Table2[[#This Row],[Nc Analytic]]&gt;0, Table2[[#This Row],[Absolute Error]]/Table2[[#This Row],[Nc Analytic]],1)</f>
        <v>0.24997620787857042</v>
      </c>
    </row>
    <row r="152" spans="1:13" x14ac:dyDescent="0.35">
      <c r="A152" s="1">
        <v>15.1</v>
      </c>
      <c r="B152">
        <v>0.71634200000000003</v>
      </c>
      <c r="C152">
        <v>0.71548828769491524</v>
      </c>
      <c r="D152" s="2">
        <f>ABS(Table6[[#This Row],[Pb Analytic]]-Table6[[#This Row],[Pb Simulation]])</f>
        <v>8.5371230508479723E-4</v>
      </c>
      <c r="E152" s="1">
        <f>100*IF(Table6[[#This Row],[Pb Analytic]]&gt;0, Table6[[#This Row],[Absolute Error]]/Table6[[#This Row],[Pb Analytic]],1)</f>
        <v>0.11931883718672706</v>
      </c>
      <c r="F152">
        <v>0.222082</v>
      </c>
      <c r="G152">
        <v>0.21828654674226239</v>
      </c>
      <c r="H152" s="2">
        <f>ABS(Table7[[#This Row],[Pd Analytic]]-Table7[[#This Row],[Pd Simulation]])</f>
        <v>3.7954532577376132E-3</v>
      </c>
      <c r="I152" s="1">
        <f>100*IF(Table7[[#This Row],[Pd Analytic]]&gt;0, Table7[[#This Row],[Absolute Error]]/Table7[[#This Row],[Pd Analytic]],1)</f>
        <v>1.7387481337633788</v>
      </c>
      <c r="J152">
        <v>13.58278941217513</v>
      </c>
      <c r="K152">
        <v>13.617123063586179</v>
      </c>
      <c r="L152" s="2">
        <f>ABS(Table2[[#This Row],[Nc Analytic]]-Table2[[#This Row],[Nc Simulation]])</f>
        <v>3.4333651411049715E-2</v>
      </c>
      <c r="M152" s="1">
        <f>100*IF(Table2[[#This Row],[Nc Analytic]]&gt;0, Table2[[#This Row],[Absolute Error]]/Table2[[#This Row],[Nc Analytic]],1)</f>
        <v>0.25213586783879494</v>
      </c>
    </row>
    <row r="153" spans="1:13" x14ac:dyDescent="0.35">
      <c r="A153" s="1">
        <v>15.2</v>
      </c>
      <c r="B153">
        <v>0.71757000000000004</v>
      </c>
      <c r="C153">
        <v>0.71729112719031818</v>
      </c>
      <c r="D153" s="2">
        <f>ABS(Table6[[#This Row],[Pb Analytic]]-Table6[[#This Row],[Pb Simulation]])</f>
        <v>2.7887280968186268E-4</v>
      </c>
      <c r="E153" s="1">
        <f>100*IF(Table6[[#This Row],[Pb Analytic]]&gt;0, Table6[[#This Row],[Absolute Error]]/Table6[[#This Row],[Pb Analytic]],1)</f>
        <v>3.8878608574767666E-2</v>
      </c>
      <c r="F153">
        <v>0.221445</v>
      </c>
      <c r="G153">
        <v>0.2169193991255545</v>
      </c>
      <c r="H153" s="2">
        <f>ABS(Table7[[#This Row],[Pd Analytic]]-Table7[[#This Row],[Pd Simulation]])</f>
        <v>4.5256008744455067E-3</v>
      </c>
      <c r="I153" s="1">
        <f>100*IF(Table7[[#This Row],[Pd Analytic]]&gt;0, Table7[[#This Row],[Absolute Error]]/Table7[[#This Row],[Pd Analytic]],1)</f>
        <v>2.0863052786837462</v>
      </c>
      <c r="J153">
        <v>13.58605582228436</v>
      </c>
      <c r="K153">
        <v>13.62035542164279</v>
      </c>
      <c r="L153" s="2">
        <f>ABS(Table2[[#This Row],[Nc Analytic]]-Table2[[#This Row],[Nc Simulation]])</f>
        <v>3.4299599358430299E-2</v>
      </c>
      <c r="M153" s="1">
        <f>100*IF(Table2[[#This Row],[Nc Analytic]]&gt;0, Table2[[#This Row],[Absolute Error]]/Table2[[#This Row],[Nc Analytic]],1)</f>
        <v>0.25182602286521921</v>
      </c>
    </row>
    <row r="154" spans="1:13" x14ac:dyDescent="0.35">
      <c r="A154" s="1">
        <v>15.3</v>
      </c>
      <c r="B154">
        <v>0.71960599999999997</v>
      </c>
      <c r="C154">
        <v>0.71907152720527201</v>
      </c>
      <c r="D154" s="2">
        <f>ABS(Table6[[#This Row],[Pb Analytic]]-Table6[[#This Row],[Pb Simulation]])</f>
        <v>5.3447279472795817E-4</v>
      </c>
      <c r="E154" s="1">
        <f>100*IF(Table6[[#This Row],[Pb Analytic]]&gt;0, Table6[[#This Row],[Absolute Error]]/Table6[[#This Row],[Pb Analytic]],1)</f>
        <v>7.4328182177540628E-2</v>
      </c>
      <c r="F154">
        <v>0.22001100000000001</v>
      </c>
      <c r="G154">
        <v>0.21556899567062049</v>
      </c>
      <c r="H154" s="2">
        <f>ABS(Table7[[#This Row],[Pd Analytic]]-Table7[[#This Row],[Pd Simulation]])</f>
        <v>4.4420043293795231E-3</v>
      </c>
      <c r="I154" s="1">
        <f>100*IF(Table7[[#This Row],[Pd Analytic]]&gt;0, Table7[[#This Row],[Absolute Error]]/Table7[[#This Row],[Pd Analytic]],1)</f>
        <v>2.0605951776881222</v>
      </c>
      <c r="J154">
        <v>13.59210879322791</v>
      </c>
      <c r="K154">
        <v>13.62353449755566</v>
      </c>
      <c r="L154" s="2">
        <f>ABS(Table2[[#This Row],[Nc Analytic]]-Table2[[#This Row],[Nc Simulation]])</f>
        <v>3.1425704327750381E-2</v>
      </c>
      <c r="M154" s="1">
        <f>100*IF(Table2[[#This Row],[Nc Analytic]]&gt;0, Table2[[#This Row],[Absolute Error]]/Table2[[#This Row],[Nc Analytic]],1)</f>
        <v>0.23067218226950426</v>
      </c>
    </row>
    <row r="155" spans="1:13" x14ac:dyDescent="0.35">
      <c r="A155" s="1">
        <v>15.4</v>
      </c>
      <c r="B155">
        <v>0.72161799999999998</v>
      </c>
      <c r="C155">
        <v>0.72082989785986518</v>
      </c>
      <c r="D155" s="2">
        <f>ABS(Table6[[#This Row],[Pb Analytic]]-Table6[[#This Row],[Pb Simulation]])</f>
        <v>7.881021401348054E-4</v>
      </c>
      <c r="E155" s="1">
        <f>100*IF(Table6[[#This Row],[Pb Analytic]]&gt;0, Table6[[#This Row],[Absolute Error]]/Table6[[#This Row],[Pb Analytic]],1)</f>
        <v>0.10933260988128693</v>
      </c>
      <c r="F155">
        <v>0.217806</v>
      </c>
      <c r="G155">
        <v>0.21423503720513859</v>
      </c>
      <c r="H155" s="2">
        <f>ABS(Table7[[#This Row],[Pd Analytic]]-Table7[[#This Row],[Pd Simulation]])</f>
        <v>3.5709627948614098E-3</v>
      </c>
      <c r="I155" s="1">
        <f>100*IF(Table7[[#This Row],[Pd Analytic]]&gt;0, Table7[[#This Row],[Absolute Error]]/Table7[[#This Row],[Pd Analytic]],1)</f>
        <v>1.6668435011599296</v>
      </c>
      <c r="J155">
        <v>13.591004079597219</v>
      </c>
      <c r="K155">
        <v>13.626661579166271</v>
      </c>
      <c r="L155" s="2">
        <f>ABS(Table2[[#This Row],[Nc Analytic]]-Table2[[#This Row],[Nc Simulation]])</f>
        <v>3.565749956905151E-2</v>
      </c>
      <c r="M155" s="1">
        <f>100*IF(Table2[[#This Row],[Nc Analytic]]&gt;0, Table2[[#This Row],[Absolute Error]]/Table2[[#This Row],[Nc Analytic]],1)</f>
        <v>0.26167450744919113</v>
      </c>
    </row>
    <row r="156" spans="1:13" x14ac:dyDescent="0.35">
      <c r="A156" s="1">
        <v>15.5</v>
      </c>
      <c r="B156">
        <v>0.72292699999999999</v>
      </c>
      <c r="C156">
        <v>0.7225666395350866</v>
      </c>
      <c r="D156" s="2">
        <f>ABS(Table6[[#This Row],[Pb Analytic]]-Table6[[#This Row],[Pb Simulation]])</f>
        <v>3.6036046491338958E-4</v>
      </c>
      <c r="E156" s="1">
        <f>100*IF(Table6[[#This Row],[Pb Analytic]]&gt;0, Table6[[#This Row],[Absolute Error]]/Table6[[#This Row],[Pb Analytic]],1)</f>
        <v>4.9872281004455517E-2</v>
      </c>
      <c r="F156">
        <v>0.21728</v>
      </c>
      <c r="G156">
        <v>0.21291723143271779</v>
      </c>
      <c r="H156" s="2">
        <f>ABS(Table7[[#This Row],[Pd Analytic]]-Table7[[#This Row],[Pd Simulation]])</f>
        <v>4.3627685672822103E-3</v>
      </c>
      <c r="I156" s="1">
        <f>100*IF(Table7[[#This Row],[Pd Analytic]]&gt;0, Table7[[#This Row],[Absolute Error]]/Table7[[#This Row],[Pd Analytic]],1)</f>
        <v>2.049044381201647</v>
      </c>
      <c r="J156">
        <v>13.597190574695871</v>
      </c>
      <c r="K156">
        <v>13.62973791370462</v>
      </c>
      <c r="L156" s="2">
        <f>ABS(Table2[[#This Row],[Nc Analytic]]-Table2[[#This Row],[Nc Simulation]])</f>
        <v>3.2547339008749177E-2</v>
      </c>
      <c r="M156" s="1">
        <f>100*IF(Table2[[#This Row],[Nc Analytic]]&gt;0, Table2[[#This Row],[Absolute Error]]/Table2[[#This Row],[Nc Analytic]],1)</f>
        <v>0.23879651402557803</v>
      </c>
    </row>
    <row r="157" spans="1:13" x14ac:dyDescent="0.35">
      <c r="A157" s="1">
        <v>15.6</v>
      </c>
      <c r="B157">
        <v>0.72445000000000004</v>
      </c>
      <c r="C157">
        <v>0.72428214315264794</v>
      </c>
      <c r="D157" s="2">
        <f>ABS(Table6[[#This Row],[Pb Analytic]]-Table6[[#This Row],[Pb Simulation]])</f>
        <v>1.6785684735209916E-4</v>
      </c>
      <c r="E157" s="1">
        <f>100*IF(Table6[[#This Row],[Pb Analytic]]&gt;0, Table6[[#This Row],[Absolute Error]]/Table6[[#This Row],[Pb Analytic]],1)</f>
        <v>2.3175615875527952E-2</v>
      </c>
      <c r="F157">
        <v>0.21582399999999999</v>
      </c>
      <c r="G157">
        <v>0.21161529274484481</v>
      </c>
      <c r="H157" s="2">
        <f>ABS(Table7[[#This Row],[Pd Analytic]]-Table7[[#This Row],[Pd Simulation]])</f>
        <v>4.2087072551551807E-3</v>
      </c>
      <c r="I157" s="1">
        <f>100*IF(Table7[[#This Row],[Pd Analytic]]&gt;0, Table7[[#This Row],[Absolute Error]]/Table7[[#This Row],[Pd Analytic]],1)</f>
        <v>1.9888483486067476</v>
      </c>
      <c r="J157">
        <v>13.599500707064781</v>
      </c>
      <c r="K157">
        <v>13.632764709356859</v>
      </c>
      <c r="L157" s="2">
        <f>ABS(Table2[[#This Row],[Nc Analytic]]-Table2[[#This Row],[Nc Simulation]])</f>
        <v>3.3264002292078487E-2</v>
      </c>
      <c r="M157" s="1">
        <f>100*IF(Table2[[#This Row],[Nc Analytic]]&gt;0, Table2[[#This Row],[Absolute Error]]/Table2[[#This Row],[Nc Analytic]],1)</f>
        <v>0.24400041371833928</v>
      </c>
    </row>
    <row r="158" spans="1:13" x14ac:dyDescent="0.35">
      <c r="A158" s="1">
        <v>15.7</v>
      </c>
      <c r="B158">
        <v>0.72651399999999999</v>
      </c>
      <c r="C158">
        <v>0.72597679044556807</v>
      </c>
      <c r="D158" s="2">
        <f>ABS(Table6[[#This Row],[Pb Analytic]]-Table6[[#This Row],[Pb Simulation]])</f>
        <v>5.3720955443192775E-4</v>
      </c>
      <c r="E158" s="1">
        <f>100*IF(Table6[[#This Row],[Pb Analytic]]&gt;0, Table6[[#This Row],[Absolute Error]]/Table6[[#This Row],[Pb Analytic]],1)</f>
        <v>7.3998172049304159E-2</v>
      </c>
      <c r="F158">
        <v>0.214284</v>
      </c>
      <c r="G158">
        <v>0.2103289420385602</v>
      </c>
      <c r="H158" s="2">
        <f>ABS(Table7[[#This Row],[Pd Analytic]]-Table7[[#This Row],[Pd Simulation]])</f>
        <v>3.9550579614398007E-3</v>
      </c>
      <c r="I158" s="1">
        <f>100*IF(Table7[[#This Row],[Pd Analytic]]&gt;0, Table7[[#This Row],[Absolute Error]]/Table7[[#This Row],[Pd Analytic]],1)</f>
        <v>1.8804154687920738</v>
      </c>
      <c r="J158">
        <v>13.59901577129453</v>
      </c>
      <c r="K158">
        <v>13.635743136761819</v>
      </c>
      <c r="L158" s="2">
        <f>ABS(Table2[[#This Row],[Nc Analytic]]-Table2[[#This Row],[Nc Simulation]])</f>
        <v>3.6727365467289275E-2</v>
      </c>
      <c r="M158" s="1">
        <f>100*IF(Table2[[#This Row],[Nc Analytic]]&gt;0, Table2[[#This Row],[Absolute Error]]/Table2[[#This Row],[Nc Analytic]],1)</f>
        <v>0.26934626957200952</v>
      </c>
    </row>
    <row r="159" spans="1:13" x14ac:dyDescent="0.35">
      <c r="A159" s="1">
        <v>15.8</v>
      </c>
      <c r="B159">
        <v>0.72761900000000002</v>
      </c>
      <c r="C159">
        <v>0.72765095421985315</v>
      </c>
      <c r="D159" s="2">
        <f>ABS(Table6[[#This Row],[Pb Analytic]]-Table6[[#This Row],[Pb Simulation]])</f>
        <v>3.1954219853136401E-5</v>
      </c>
      <c r="E159" s="1">
        <f>100*IF(Table6[[#This Row],[Pb Analytic]]&gt;0, Table6[[#This Row],[Absolute Error]]/Table6[[#This Row],[Pb Analytic]],1)</f>
        <v>4.3914214181710156E-3</v>
      </c>
      <c r="F159">
        <v>0.21310599999999999</v>
      </c>
      <c r="G159">
        <v>0.2090579065396877</v>
      </c>
      <c r="H159" s="2">
        <f>ABS(Table7[[#This Row],[Pd Analytic]]-Table7[[#This Row],[Pd Simulation]])</f>
        <v>4.0480934603122909E-3</v>
      </c>
      <c r="I159" s="1">
        <f>100*IF(Table7[[#This Row],[Pd Analytic]]&gt;0, Table7[[#This Row],[Absolute Error]]/Table7[[#This Row],[Pd Analytic]],1)</f>
        <v>1.9363503286319372</v>
      </c>
      <c r="J159">
        <v>13.60477899897281</v>
      </c>
      <c r="K159">
        <v>13.63867433044013</v>
      </c>
      <c r="L159" s="2">
        <f>ABS(Table2[[#This Row],[Nc Analytic]]-Table2[[#This Row],[Nc Simulation]])</f>
        <v>3.3895331467320489E-2</v>
      </c>
      <c r="M159" s="1">
        <f>100*IF(Table2[[#This Row],[Nc Analytic]]&gt;0, Table2[[#This Row],[Absolute Error]]/Table2[[#This Row],[Nc Analytic]],1)</f>
        <v>0.24852365153752198</v>
      </c>
    </row>
    <row r="160" spans="1:13" x14ac:dyDescent="0.35">
      <c r="A160" s="1">
        <v>15.9</v>
      </c>
      <c r="B160">
        <v>0.72952300000000003</v>
      </c>
      <c r="C160">
        <v>0.72930499860759257</v>
      </c>
      <c r="D160" s="2">
        <f>ABS(Table6[[#This Row],[Pb Analytic]]-Table6[[#This Row],[Pb Simulation]])</f>
        <v>2.1800139240746308E-4</v>
      </c>
      <c r="E160" s="1">
        <f>100*IF(Table6[[#This Row],[Pb Analytic]]&gt;0, Table6[[#This Row],[Absolute Error]]/Table6[[#This Row],[Pb Analytic]],1)</f>
        <v>2.9891662997467018E-2</v>
      </c>
      <c r="F160">
        <v>0.21177299999999999</v>
      </c>
      <c r="G160">
        <v>0.2078019196314442</v>
      </c>
      <c r="H160" s="2">
        <f>ABS(Table7[[#This Row],[Pd Analytic]]-Table7[[#This Row],[Pd Simulation]])</f>
        <v>3.9710803685557849E-3</v>
      </c>
      <c r="I160" s="1">
        <f>100*IF(Table7[[#This Row],[Pd Analytic]]&gt;0, Table7[[#This Row],[Absolute Error]]/Table7[[#This Row],[Pd Analytic]],1)</f>
        <v>1.9109931109389466</v>
      </c>
      <c r="J160">
        <v>13.608338465543479</v>
      </c>
      <c r="K160">
        <v>13.6415593901592</v>
      </c>
      <c r="L160" s="2">
        <f>ABS(Table2[[#This Row],[Nc Analytic]]-Table2[[#This Row],[Nc Simulation]])</f>
        <v>3.3220924615720904E-2</v>
      </c>
      <c r="M160" s="1">
        <f>100*IF(Table2[[#This Row],[Nc Analytic]]&gt;0, Table2[[#This Row],[Absolute Error]]/Table2[[#This Row],[Nc Analytic]],1)</f>
        <v>0.24352732459374066</v>
      </c>
    </row>
    <row r="161" spans="1:13" x14ac:dyDescent="0.35">
      <c r="A161" s="1">
        <v>16</v>
      </c>
      <c r="B161">
        <v>0.73129999999999995</v>
      </c>
      <c r="C161">
        <v>0.73093927931178315</v>
      </c>
      <c r="D161" s="2">
        <f>ABS(Table6[[#This Row],[Pb Analytic]]-Table6[[#This Row],[Pb Simulation]])</f>
        <v>3.6072068821679792E-4</v>
      </c>
      <c r="E161" s="1">
        <f>100*IF(Table6[[#This Row],[Pb Analytic]]&gt;0, Table6[[#This Row],[Absolute Error]]/Table6[[#This Row],[Pb Analytic]],1)</f>
        <v>4.9350294672415876E-2</v>
      </c>
      <c r="F161">
        <v>0.21057300000000001</v>
      </c>
      <c r="G161">
        <v>0.20656072068825609</v>
      </c>
      <c r="H161" s="2">
        <f>ABS(Table7[[#This Row],[Pd Analytic]]-Table7[[#This Row],[Pd Simulation]])</f>
        <v>4.0122793117439159E-3</v>
      </c>
      <c r="I161" s="1">
        <f>100*IF(Table7[[#This Row],[Pd Analytic]]&gt;0, Table7[[#This Row],[Absolute Error]]/Table7[[#This Row],[Pd Analytic]],1)</f>
        <v>1.9424212398054592</v>
      </c>
      <c r="J161">
        <v>13.6122960322739</v>
      </c>
      <c r="K161">
        <v>13.644399382237671</v>
      </c>
      <c r="L161" s="2">
        <f>ABS(Table2[[#This Row],[Nc Analytic]]-Table2[[#This Row],[Nc Simulation]])</f>
        <v>3.2103349963771066E-2</v>
      </c>
      <c r="M161" s="1">
        <f>100*IF(Table2[[#This Row],[Nc Analytic]]&gt;0, Table2[[#This Row],[Absolute Error]]/Table2[[#This Row],[Nc Analytic]],1)</f>
        <v>0.23528591522733733</v>
      </c>
    </row>
    <row r="162" spans="1:13" x14ac:dyDescent="0.35">
      <c r="A162" s="1">
        <v>16.100000000000001</v>
      </c>
      <c r="B162">
        <v>0.73246199999999995</v>
      </c>
      <c r="C162">
        <v>0.73255414384317885</v>
      </c>
      <c r="D162" s="2">
        <f>ABS(Table6[[#This Row],[Pb Analytic]]-Table6[[#This Row],[Pb Simulation]])</f>
        <v>9.2143843178904561E-5</v>
      </c>
      <c r="E162" s="1">
        <f>100*IF(Table6[[#This Row],[Pb Analytic]]&gt;0, Table6[[#This Row],[Absolute Error]]/Table6[[#This Row],[Pb Analytic]],1)</f>
        <v>1.2578434502532855E-2</v>
      </c>
      <c r="F162">
        <v>0.20919299999999999</v>
      </c>
      <c r="G162">
        <v>0.20533405491462101</v>
      </c>
      <c r="H162" s="2">
        <f>ABS(Table7[[#This Row],[Pd Analytic]]-Table7[[#This Row],[Pd Simulation]])</f>
        <v>3.8589450853789842E-3</v>
      </c>
      <c r="I162" s="1">
        <f>100*IF(Table7[[#This Row],[Pd Analytic]]&gt;0, Table7[[#This Row],[Absolute Error]]/Table7[[#This Row],[Pd Analytic]],1)</f>
        <v>1.8793497683487301</v>
      </c>
      <c r="J162">
        <v>13.61560212482882</v>
      </c>
      <c r="K162">
        <v>13.647195340792139</v>
      </c>
      <c r="L162" s="2">
        <f>ABS(Table2[[#This Row],[Nc Analytic]]-Table2[[#This Row],[Nc Simulation]])</f>
        <v>3.159321596331921E-2</v>
      </c>
      <c r="M162" s="1">
        <f>100*IF(Table2[[#This Row],[Nc Analytic]]&gt;0, Table2[[#This Row],[Absolute Error]]/Table2[[#This Row],[Nc Analytic]],1)</f>
        <v>0.23149969773558918</v>
      </c>
    </row>
    <row r="163" spans="1:13" x14ac:dyDescent="0.35">
      <c r="A163" s="1">
        <v>16.2</v>
      </c>
      <c r="B163">
        <v>0.73450199999999999</v>
      </c>
      <c r="C163">
        <v>0.73414993174945165</v>
      </c>
      <c r="D163" s="2">
        <f>ABS(Table6[[#This Row],[Pb Analytic]]-Table6[[#This Row],[Pb Simulation]])</f>
        <v>3.5206825054834301E-4</v>
      </c>
      <c r="E163" s="1">
        <f>100*IF(Table6[[#This Row],[Pb Analytic]]&gt;0, Table6[[#This Row],[Absolute Error]]/Table6[[#This Row],[Pb Analytic]],1)</f>
        <v>4.7955905915482093E-2</v>
      </c>
      <c r="F163">
        <v>0.20796500000000001</v>
      </c>
      <c r="G163">
        <v>0.20412167318885269</v>
      </c>
      <c r="H163" s="2">
        <f>ABS(Table7[[#This Row],[Pd Analytic]]-Table7[[#This Row],[Pd Simulation]])</f>
        <v>3.843326811147324E-3</v>
      </c>
      <c r="I163" s="1">
        <f>100*IF(Table7[[#This Row],[Pd Analytic]]&gt;0, Table7[[#This Row],[Absolute Error]]/Table7[[#This Row],[Pd Analytic]],1)</f>
        <v>1.8828607227766014</v>
      </c>
      <c r="J163">
        <v>13.616977010781531</v>
      </c>
      <c r="K163">
        <v>13.649948268929201</v>
      </c>
      <c r="L163" s="2">
        <f>ABS(Table2[[#This Row],[Nc Analytic]]-Table2[[#This Row],[Nc Simulation]])</f>
        <v>3.2971258147670213E-2</v>
      </c>
      <c r="M163" s="1">
        <f>100*IF(Table2[[#This Row],[Nc Analytic]]&gt;0, Table2[[#This Row],[Absolute Error]]/Table2[[#This Row],[Nc Analytic]],1)</f>
        <v>0.24154859416369578</v>
      </c>
    </row>
    <row r="164" spans="1:13" x14ac:dyDescent="0.35">
      <c r="A164" s="1">
        <v>16.3</v>
      </c>
      <c r="B164">
        <v>0.73578399999999999</v>
      </c>
      <c r="C164">
        <v>0.73572697483694194</v>
      </c>
      <c r="D164" s="2">
        <f>ABS(Table6[[#This Row],[Pb Analytic]]-Table6[[#This Row],[Pb Simulation]])</f>
        <v>5.7025163058055384E-5</v>
      </c>
      <c r="E164" s="1">
        <f>100*IF(Table6[[#This Row],[Pb Analytic]]&gt;0, Table6[[#This Row],[Absolute Error]]/Table6[[#This Row],[Pb Analytic]],1)</f>
        <v>7.7508593552239654E-3</v>
      </c>
      <c r="F164">
        <v>0.20750399999999999</v>
      </c>
      <c r="G164">
        <v>0.20292333191155421</v>
      </c>
      <c r="H164" s="2">
        <f>ABS(Table7[[#This Row],[Pd Analytic]]-Table7[[#This Row],[Pd Simulation]])</f>
        <v>4.5806680884457884E-3</v>
      </c>
      <c r="I164" s="1">
        <f>100*IF(Table7[[#This Row],[Pd Analytic]]&gt;0, Table7[[#This Row],[Absolute Error]]/Table7[[#This Row],[Pd Analytic]],1)</f>
        <v>2.2573392843964881</v>
      </c>
      <c r="J164">
        <v>13.621228524611791</v>
      </c>
      <c r="K164">
        <v>13.652659139885539</v>
      </c>
      <c r="L164" s="2">
        <f>ABS(Table2[[#This Row],[Nc Analytic]]-Table2[[#This Row],[Nc Simulation]])</f>
        <v>3.1430615273748685E-2</v>
      </c>
      <c r="M164" s="1">
        <f>100*IF(Table2[[#This Row],[Nc Analytic]]&gt;0, Table2[[#This Row],[Absolute Error]]/Table2[[#This Row],[Nc Analytic]],1)</f>
        <v>0.23021606964408686</v>
      </c>
    </row>
    <row r="165" spans="1:13" x14ac:dyDescent="0.35">
      <c r="A165" s="1">
        <v>16.399999999999999</v>
      </c>
      <c r="B165">
        <v>0.73745499999999997</v>
      </c>
      <c r="C165">
        <v>0.73728559738526234</v>
      </c>
      <c r="D165" s="2">
        <f>ABS(Table6[[#This Row],[Pb Analytic]]-Table6[[#This Row],[Pb Simulation]])</f>
        <v>1.6940261473763485E-4</v>
      </c>
      <c r="E165" s="1">
        <f>100*IF(Table6[[#This Row],[Pb Analytic]]&gt;0, Table6[[#This Row],[Absolute Error]]/Table6[[#This Row],[Pb Analytic]],1)</f>
        <v>2.2976525696203846E-2</v>
      </c>
      <c r="F165">
        <v>0.20604</v>
      </c>
      <c r="G165">
        <v>0.20173879285866739</v>
      </c>
      <c r="H165" s="2">
        <f>ABS(Table7[[#This Row],[Pd Analytic]]-Table7[[#This Row],[Pd Simulation]])</f>
        <v>4.3012071413326136E-3</v>
      </c>
      <c r="I165" s="1">
        <f>100*IF(Table7[[#This Row],[Pd Analytic]]&gt;0, Table7[[#This Row],[Absolute Error]]/Table7[[#This Row],[Pd Analytic]],1)</f>
        <v>2.1320674523644643</v>
      </c>
      <c r="J165">
        <v>13.624499953157191</v>
      </c>
      <c r="K165">
        <v>13.655328898118681</v>
      </c>
      <c r="L165" s="2">
        <f>ABS(Table2[[#This Row],[Nc Analytic]]-Table2[[#This Row],[Nc Simulation]])</f>
        <v>3.0828944961490024E-2</v>
      </c>
      <c r="M165" s="1">
        <f>100*IF(Table2[[#This Row],[Nc Analytic]]&gt;0, Table2[[#This Row],[Absolute Error]]/Table2[[#This Row],[Nc Analytic]],1)</f>
        <v>0.2257649390322439</v>
      </c>
    </row>
    <row r="166" spans="1:13" x14ac:dyDescent="0.35">
      <c r="A166" s="1">
        <v>16.5</v>
      </c>
      <c r="B166">
        <v>0.73912100000000003</v>
      </c>
      <c r="C166">
        <v>0.73882611635501194</v>
      </c>
      <c r="D166" s="2">
        <f>ABS(Table6[[#This Row],[Pb Analytic]]-Table6[[#This Row],[Pb Simulation]])</f>
        <v>2.948836449880865E-4</v>
      </c>
      <c r="E166" s="1">
        <f>100*IF(Table6[[#This Row],[Pb Analytic]]&gt;0, Table6[[#This Row],[Absolute Error]]/Table6[[#This Row],[Pb Analytic]],1)</f>
        <v>3.991245551022083E-2</v>
      </c>
      <c r="F166">
        <v>0.20467099999999999</v>
      </c>
      <c r="G166">
        <v>0.20056782303895249</v>
      </c>
      <c r="H166" s="2">
        <f>ABS(Table7[[#This Row],[Pd Analytic]]-Table7[[#This Row],[Pd Simulation]])</f>
        <v>4.1031769610475055E-3</v>
      </c>
      <c r="I166" s="1">
        <f>100*IF(Table7[[#This Row],[Pd Analytic]]&gt;0, Table7[[#This Row],[Absolute Error]]/Table7[[#This Row],[Pd Analytic]],1)</f>
        <v>2.0457802746608178</v>
      </c>
      <c r="J166">
        <v>13.62548885087493</v>
      </c>
      <c r="K166">
        <v>13.657958460350789</v>
      </c>
      <c r="L166" s="2">
        <f>ABS(Table2[[#This Row],[Nc Analytic]]-Table2[[#This Row],[Nc Simulation]])</f>
        <v>3.2469609475858974E-2</v>
      </c>
      <c r="M166" s="1">
        <f>100*IF(Table2[[#This Row],[Nc Analytic]]&gt;0, Table2[[#This Row],[Absolute Error]]/Table2[[#This Row],[Nc Analytic]],1)</f>
        <v>0.23773398908862275</v>
      </c>
    </row>
    <row r="167" spans="1:13" x14ac:dyDescent="0.35">
      <c r="A167" s="1">
        <v>16.600000000000001</v>
      </c>
      <c r="B167">
        <v>0.74114000000000002</v>
      </c>
      <c r="C167">
        <v>0.7403488415888454</v>
      </c>
      <c r="D167" s="2">
        <f>ABS(Table6[[#This Row],[Pb Analytic]]-Table6[[#This Row],[Pb Simulation]])</f>
        <v>7.9115841115462437E-4</v>
      </c>
      <c r="E167" s="1">
        <f>100*IF(Table6[[#This Row],[Pb Analytic]]&gt;0, Table6[[#This Row],[Absolute Error]]/Table6[[#This Row],[Pb Analytic]],1)</f>
        <v>0.10686292281578205</v>
      </c>
      <c r="F167">
        <v>0.203179</v>
      </c>
      <c r="G167">
        <v>0.19941019455575579</v>
      </c>
      <c r="H167" s="2">
        <f>ABS(Table7[[#This Row],[Pd Analytic]]-Table7[[#This Row],[Pd Simulation]])</f>
        <v>3.7688054442442109E-3</v>
      </c>
      <c r="I167" s="1">
        <f>100*IF(Table7[[#This Row],[Pd Analytic]]&gt;0, Table7[[#This Row],[Absolute Error]]/Table7[[#This Row],[Pd Analytic]],1)</f>
        <v>1.8899763137187251</v>
      </c>
      <c r="J167">
        <v>13.62835140130136</v>
      </c>
      <c r="K167">
        <v>13.660548716567879</v>
      </c>
      <c r="L167" s="2">
        <f>ABS(Table2[[#This Row],[Nc Analytic]]-Table2[[#This Row],[Nc Simulation]])</f>
        <v>3.21973152665187E-2</v>
      </c>
      <c r="M167" s="1">
        <f>100*IF(Table2[[#This Row],[Nc Analytic]]&gt;0, Table2[[#This Row],[Absolute Error]]/Table2[[#This Row],[Nc Analytic]],1)</f>
        <v>0.23569562200286243</v>
      </c>
    </row>
    <row r="168" spans="1:13" x14ac:dyDescent="0.35">
      <c r="A168" s="1">
        <v>16.7</v>
      </c>
      <c r="B168">
        <v>0.74229999999999996</v>
      </c>
      <c r="C168">
        <v>0.74185407600613451</v>
      </c>
      <c r="D168" s="2">
        <f>ABS(Table6[[#This Row],[Pb Analytic]]-Table6[[#This Row],[Pb Simulation]])</f>
        <v>4.4592399386544912E-4</v>
      </c>
      <c r="E168" s="1">
        <f>100*IF(Table6[[#This Row],[Pb Analytic]]&gt;0, Table6[[#This Row],[Absolute Error]]/Table6[[#This Row],[Pb Analytic]],1)</f>
        <v>6.0109394594977154E-2</v>
      </c>
      <c r="F168">
        <v>0.20235400000000001</v>
      </c>
      <c r="G168">
        <v>0.19826568447292839</v>
      </c>
      <c r="H168" s="2">
        <f>ABS(Table7[[#This Row],[Pd Analytic]]-Table7[[#This Row],[Pd Simulation]])</f>
        <v>4.0883155270716176E-3</v>
      </c>
      <c r="I168" s="1">
        <f>100*IF(Table7[[#This Row],[Pd Analytic]]&gt;0, Table7[[#This Row],[Absolute Error]]/Table7[[#This Row],[Pd Analytic]],1)</f>
        <v>2.062038893891315</v>
      </c>
      <c r="J168">
        <v>13.63014366291433</v>
      </c>
      <c r="K168">
        <v>13.66310053097663</v>
      </c>
      <c r="L168" s="2">
        <f>ABS(Table2[[#This Row],[Nc Analytic]]-Table2[[#This Row],[Nc Simulation]])</f>
        <v>3.2956868062299804E-2</v>
      </c>
      <c r="M168" s="1">
        <f>100*IF(Table2[[#This Row],[Nc Analytic]]&gt;0, Table2[[#This Row],[Absolute Error]]/Table2[[#This Row],[Nc Analytic]],1)</f>
        <v>0.24121075584257645</v>
      </c>
    </row>
    <row r="169" spans="1:13" x14ac:dyDescent="0.35">
      <c r="A169" s="1">
        <v>16.8</v>
      </c>
      <c r="B169">
        <v>0.74374600000000002</v>
      </c>
      <c r="C169">
        <v>0.74334211579145004</v>
      </c>
      <c r="D169" s="2">
        <f>ABS(Table6[[#This Row],[Pb Analytic]]-Table6[[#This Row],[Pb Simulation]])</f>
        <v>4.0388420854997609E-4</v>
      </c>
      <c r="E169" s="1">
        <f>100*IF(Table6[[#This Row],[Pb Analytic]]&gt;0, Table6[[#This Row],[Absolute Error]]/Table6[[#This Row],[Pb Analytic]],1)</f>
        <v>5.4333556510511062E-2</v>
      </c>
      <c r="F169">
        <v>0.20077400000000001</v>
      </c>
      <c r="G169">
        <v>0.1971340746847596</v>
      </c>
      <c r="H169" s="2">
        <f>ABS(Table7[[#This Row],[Pd Analytic]]-Table7[[#This Row],[Pd Simulation]])</f>
        <v>3.6399253152404054E-3</v>
      </c>
      <c r="I169" s="1">
        <f>100*IF(Table7[[#This Row],[Pd Analytic]]&gt;0, Table7[[#This Row],[Absolute Error]]/Table7[[#This Row],[Pd Analytic]],1)</f>
        <v>1.8464211836847946</v>
      </c>
      <c r="J169">
        <v>13.63019479788251</v>
      </c>
      <c r="K169">
        <v>13.665614742920811</v>
      </c>
      <c r="L169" s="2">
        <f>ABS(Table2[[#This Row],[Nc Analytic]]-Table2[[#This Row],[Nc Simulation]])</f>
        <v>3.5419945038301037E-2</v>
      </c>
      <c r="M169" s="1">
        <f>100*IF(Table2[[#This Row],[Nc Analytic]]&gt;0, Table2[[#This Row],[Absolute Error]]/Table2[[#This Row],[Nc Analytic]],1)</f>
        <v>0.2591902794321756</v>
      </c>
    </row>
    <row r="170" spans="1:13" x14ac:dyDescent="0.35">
      <c r="A170" s="1">
        <v>16.899999999999999</v>
      </c>
      <c r="B170">
        <v>0.74502900000000005</v>
      </c>
      <c r="C170">
        <v>0.74481325057708125</v>
      </c>
      <c r="D170" s="2">
        <f>ABS(Table6[[#This Row],[Pb Analytic]]-Table6[[#This Row],[Pb Simulation]])</f>
        <v>2.1574942291879839E-4</v>
      </c>
      <c r="E170" s="1">
        <f>100*IF(Table6[[#This Row],[Pb Analytic]]&gt;0, Table6[[#This Row],[Absolute Error]]/Table6[[#This Row],[Pb Analytic]],1)</f>
        <v>2.8966915230312536E-2</v>
      </c>
      <c r="F170">
        <v>0.19975999999999999</v>
      </c>
      <c r="G170">
        <v>0.19601515178980031</v>
      </c>
      <c r="H170" s="2">
        <f>ABS(Table7[[#This Row],[Pd Analytic]]-Table7[[#This Row],[Pd Simulation]])</f>
        <v>3.7448482101996861E-3</v>
      </c>
      <c r="I170" s="1">
        <f>100*IF(Table7[[#This Row],[Pd Analytic]]&gt;0, Table7[[#This Row],[Absolute Error]]/Table7[[#This Row],[Pd Analytic]],1)</f>
        <v>1.9104891514792328</v>
      </c>
      <c r="J170">
        <v>13.636216521165601</v>
      </c>
      <c r="K170">
        <v>13.66809216775928</v>
      </c>
      <c r="L170" s="2">
        <f>ABS(Table2[[#This Row],[Nc Analytic]]-Table2[[#This Row],[Nc Simulation]])</f>
        <v>3.1875646593679363E-2</v>
      </c>
      <c r="M170" s="1">
        <f>100*IF(Table2[[#This Row],[Nc Analytic]]&gt;0, Table2[[#This Row],[Absolute Error]]/Table2[[#This Row],[Nc Analytic]],1)</f>
        <v>0.23321211331065375</v>
      </c>
    </row>
    <row r="171" spans="1:13" x14ac:dyDescent="0.35">
      <c r="A171" s="1">
        <v>17</v>
      </c>
      <c r="B171">
        <v>0.74699899999999997</v>
      </c>
      <c r="C171">
        <v>0.7462677636198064</v>
      </c>
      <c r="D171" s="2">
        <f>ABS(Table6[[#This Row],[Pb Analytic]]-Table6[[#This Row],[Pb Simulation]])</f>
        <v>7.3123638019356729E-4</v>
      </c>
      <c r="E171" s="1">
        <f>100*IF(Table6[[#This Row],[Pb Analytic]]&gt;0, Table6[[#This Row],[Absolute Error]]/Table6[[#This Row],[Pb Analytic]],1)</f>
        <v>9.7985792210381881E-2</v>
      </c>
      <c r="F171">
        <v>0.19846</v>
      </c>
      <c r="G171">
        <v>0.19490870696844501</v>
      </c>
      <c r="H171" s="2">
        <f>ABS(Table7[[#This Row],[Pd Analytic]]-Table7[[#This Row],[Pd Simulation]])</f>
        <v>3.5512930315549918E-3</v>
      </c>
      <c r="I171" s="1">
        <f>100*IF(Table7[[#This Row],[Pd Analytic]]&gt;0, Table7[[#This Row],[Absolute Error]]/Table7[[#This Row],[Pd Analytic]],1)</f>
        <v>1.8220289317962244</v>
      </c>
      <c r="J171">
        <v>13.63728465015576</v>
      </c>
      <c r="K171">
        <v>13.670533597707561</v>
      </c>
      <c r="L171" s="2">
        <f>ABS(Table2[[#This Row],[Nc Analytic]]-Table2[[#This Row],[Nc Simulation]])</f>
        <v>3.3248947551800967E-2</v>
      </c>
      <c r="M171" s="1">
        <f>100*IF(Table2[[#This Row],[Nc Analytic]]&gt;0, Table2[[#This Row],[Absolute Error]]/Table2[[#This Row],[Nc Analytic]],1)</f>
        <v>0.24321616500307311</v>
      </c>
    </row>
    <row r="172" spans="1:13" x14ac:dyDescent="0.35">
      <c r="A172" s="1">
        <v>17.100000000000001</v>
      </c>
      <c r="B172">
        <v>0.74778999999999995</v>
      </c>
      <c r="C172">
        <v>0.74770593197211399</v>
      </c>
      <c r="D172" s="2">
        <f>ABS(Table6[[#This Row],[Pb Analytic]]-Table6[[#This Row],[Pb Simulation]])</f>
        <v>8.4068027885964014E-5</v>
      </c>
      <c r="E172" s="1">
        <f>100*IF(Table6[[#This Row],[Pb Analytic]]&gt;0, Table6[[#This Row],[Absolute Error]]/Table6[[#This Row],[Pb Analytic]],1)</f>
        <v>1.1243461405238572E-2</v>
      </c>
      <c r="F172">
        <v>0.197466</v>
      </c>
      <c r="G172">
        <v>0.19381453586415809</v>
      </c>
      <c r="H172" s="2">
        <f>ABS(Table7[[#This Row],[Pd Analytic]]-Table7[[#This Row],[Pd Simulation]])</f>
        <v>3.6514641358419142E-3</v>
      </c>
      <c r="I172" s="1">
        <f>100*IF(Table7[[#This Row],[Pd Analytic]]&gt;0, Table7[[#This Row],[Absolute Error]]/Table7[[#This Row],[Pd Analytic]],1)</f>
        <v>1.8839991126368225</v>
      </c>
      <c r="J172">
        <v>13.637937850789379</v>
      </c>
      <c r="K172">
        <v>13.6729398026444</v>
      </c>
      <c r="L172" s="2">
        <f>ABS(Table2[[#This Row],[Nc Analytic]]-Table2[[#This Row],[Nc Simulation]])</f>
        <v>3.5001951855020863E-2</v>
      </c>
      <c r="M172" s="1">
        <f>100*IF(Table2[[#This Row],[Nc Analytic]]&gt;0, Table2[[#This Row],[Absolute Error]]/Table2[[#This Row],[Nc Analytic]],1)</f>
        <v>0.25599433889302536</v>
      </c>
    </row>
    <row r="173" spans="1:13" x14ac:dyDescent="0.35">
      <c r="A173" s="1">
        <v>17.2</v>
      </c>
      <c r="B173">
        <v>0.74921700000000002</v>
      </c>
      <c r="C173">
        <v>0.74912802664807099</v>
      </c>
      <c r="D173" s="2">
        <f>ABS(Table6[[#This Row],[Pb Analytic]]-Table6[[#This Row],[Pb Simulation]])</f>
        <v>8.8973351929033662E-5</v>
      </c>
      <c r="E173" s="1">
        <f>100*IF(Table6[[#This Row],[Pb Analytic]]&gt;0, Table6[[#This Row],[Absolute Error]]/Table6[[#This Row],[Pb Analytic]],1)</f>
        <v>1.1876922069935049E-2</v>
      </c>
      <c r="F173">
        <v>0.196489</v>
      </c>
      <c r="G173">
        <v>0.19273243846822169</v>
      </c>
      <c r="H173" s="2">
        <f>ABS(Table7[[#This Row],[Pd Analytic]]-Table7[[#This Row],[Pd Simulation]])</f>
        <v>3.7565615317783074E-3</v>
      </c>
      <c r="I173" s="1">
        <f>100*IF(Table7[[#This Row],[Pd Analytic]]&gt;0, Table7[[#This Row],[Absolute Error]]/Table7[[#This Row],[Pd Analytic]],1)</f>
        <v>1.9491070427138817</v>
      </c>
      <c r="J173">
        <v>13.64182372403036</v>
      </c>
      <c r="K173">
        <v>13.67531153088532</v>
      </c>
      <c r="L173" s="2">
        <f>ABS(Table2[[#This Row],[Nc Analytic]]-Table2[[#This Row],[Nc Simulation]])</f>
        <v>3.3487806854960667E-2</v>
      </c>
      <c r="M173" s="1">
        <f>100*IF(Table2[[#This Row],[Nc Analytic]]&gt;0, Table2[[#This Row],[Absolute Error]]/Table2[[#This Row],[Nc Analytic]],1)</f>
        <v>0.24487783535555563</v>
      </c>
    </row>
    <row r="174" spans="1:13" x14ac:dyDescent="0.35">
      <c r="A174" s="1">
        <v>17.3</v>
      </c>
      <c r="B174">
        <v>0.75078500000000004</v>
      </c>
      <c r="C174">
        <v>0.75053431278402694</v>
      </c>
      <c r="D174" s="2">
        <f>ABS(Table6[[#This Row],[Pb Analytic]]-Table6[[#This Row],[Pb Simulation]])</f>
        <v>2.5068721597309995E-4</v>
      </c>
      <c r="E174" s="1">
        <f>100*IF(Table6[[#This Row],[Pb Analytic]]&gt;0, Table6[[#This Row],[Absolute Error]]/Table6[[#This Row],[Pb Analytic]],1)</f>
        <v>3.340116656934744E-2</v>
      </c>
      <c r="F174">
        <v>0.19516900000000001</v>
      </c>
      <c r="G174">
        <v>0.1916622190078931</v>
      </c>
      <c r="H174" s="2">
        <f>ABS(Table7[[#This Row],[Pd Analytic]]-Table7[[#This Row],[Pd Simulation]])</f>
        <v>3.5067809921069115E-3</v>
      </c>
      <c r="I174" s="1">
        <f>100*IF(Table7[[#This Row],[Pd Analytic]]&gt;0, Table7[[#This Row],[Absolute Error]]/Table7[[#This Row],[Pd Analytic]],1)</f>
        <v>1.8296673231997247</v>
      </c>
      <c r="J174">
        <v>13.6419035034562</v>
      </c>
      <c r="K174">
        <v>13.677649509924541</v>
      </c>
      <c r="L174" s="2">
        <f>ABS(Table2[[#This Row],[Nc Analytic]]-Table2[[#This Row],[Nc Simulation]])</f>
        <v>3.5746006468340141E-2</v>
      </c>
      <c r="M174" s="1">
        <f>100*IF(Table2[[#This Row],[Nc Analytic]]&gt;0, Table2[[#This Row],[Absolute Error]]/Table2[[#This Row],[Nc Analytic]],1)</f>
        <v>0.26134612122062889</v>
      </c>
    </row>
    <row r="175" spans="1:13" x14ac:dyDescent="0.35">
      <c r="A175" s="1">
        <v>17.399999999999999</v>
      </c>
      <c r="B175">
        <v>0.75197400000000003</v>
      </c>
      <c r="C175">
        <v>0.75192504979433206</v>
      </c>
      <c r="D175" s="2">
        <f>ABS(Table6[[#This Row],[Pb Analytic]]-Table6[[#This Row],[Pb Simulation]])</f>
        <v>4.89502056679747E-5</v>
      </c>
      <c r="E175" s="1">
        <f>100*IF(Table6[[#This Row],[Pb Analytic]]&gt;0, Table6[[#This Row],[Absolute Error]]/Table6[[#This Row],[Pb Analytic]],1)</f>
        <v>6.5099846961294413E-3</v>
      </c>
      <c r="F175">
        <v>0.194711</v>
      </c>
      <c r="G175">
        <v>0.1906036858378633</v>
      </c>
      <c r="H175" s="2">
        <f>ABS(Table7[[#This Row],[Pd Analytic]]-Table7[[#This Row],[Pd Simulation]])</f>
        <v>4.1073141621366938E-3</v>
      </c>
      <c r="I175" s="1">
        <f>100*IF(Table7[[#This Row],[Pd Analytic]]&gt;0, Table7[[#This Row],[Absolute Error]]/Table7[[#This Row],[Pd Analytic]],1)</f>
        <v>2.154897553046573</v>
      </c>
      <c r="J175">
        <v>13.645564694880861</v>
      </c>
      <c r="K175">
        <v>13.679954447146709</v>
      </c>
      <c r="L175" s="2">
        <f>ABS(Table2[[#This Row],[Nc Analytic]]-Table2[[#This Row],[Nc Simulation]])</f>
        <v>3.4389752265848728E-2</v>
      </c>
      <c r="M175" s="1">
        <f>100*IF(Table2[[#This Row],[Nc Analytic]]&gt;0, Table2[[#This Row],[Absolute Error]]/Table2[[#This Row],[Nc Analytic]],1)</f>
        <v>0.2513879150600648</v>
      </c>
    </row>
    <row r="176" spans="1:13" x14ac:dyDescent="0.35">
      <c r="A176" s="1">
        <v>17.5</v>
      </c>
      <c r="B176">
        <v>0.75378199999999995</v>
      </c>
      <c r="C176">
        <v>0.75330049152224543</v>
      </c>
      <c r="D176" s="2">
        <f>ABS(Table6[[#This Row],[Pb Analytic]]-Table6[[#This Row],[Pb Simulation]])</f>
        <v>4.8150847775452199E-4</v>
      </c>
      <c r="E176" s="1">
        <f>100*IF(Table6[[#This Row],[Pb Analytic]]&gt;0, Table6[[#This Row],[Absolute Error]]/Table6[[#This Row],[Pb Analytic]],1)</f>
        <v>6.3919841175399367E-2</v>
      </c>
      <c r="F176">
        <v>0.193083</v>
      </c>
      <c r="G176">
        <v>0.18955665133490801</v>
      </c>
      <c r="H176" s="2">
        <f>ABS(Table7[[#This Row],[Pd Analytic]]-Table7[[#This Row],[Pd Simulation]])</f>
        <v>3.526348665091994E-3</v>
      </c>
      <c r="I176" s="1">
        <f>100*IF(Table7[[#This Row],[Pd Analytic]]&gt;0, Table7[[#This Row],[Absolute Error]]/Table7[[#This Row],[Pd Analytic]],1)</f>
        <v>1.860313864092088</v>
      </c>
      <c r="J176">
        <v>13.64457635291037</v>
      </c>
      <c r="K176">
        <v>13.682227030510051</v>
      </c>
      <c r="L176" s="2">
        <f>ABS(Table2[[#This Row],[Nc Analytic]]-Table2[[#This Row],[Nc Simulation]])</f>
        <v>3.7650677599680549E-2</v>
      </c>
      <c r="M176" s="1">
        <f>100*IF(Table2[[#This Row],[Nc Analytic]]&gt;0, Table2[[#This Row],[Absolute Error]]/Table2[[#This Row],[Nc Analytic]],1)</f>
        <v>0.275179453722871</v>
      </c>
    </row>
    <row r="177" spans="1:13" x14ac:dyDescent="0.35">
      <c r="A177" s="1">
        <v>17.600000000000001</v>
      </c>
      <c r="B177">
        <v>0.75465700000000002</v>
      </c>
      <c r="C177">
        <v>0.75466088638619622</v>
      </c>
      <c r="D177" s="2">
        <f>ABS(Table6[[#This Row],[Pb Analytic]]-Table6[[#This Row],[Pb Simulation]])</f>
        <v>3.8863861961946355E-6</v>
      </c>
      <c r="E177" s="1">
        <f>100*IF(Table6[[#This Row],[Pb Analytic]]&gt;0, Table6[[#This Row],[Absolute Error]]/Table6[[#This Row],[Pb Analytic]],1)</f>
        <v>5.1498444749206002E-4</v>
      </c>
      <c r="F177">
        <v>0.19215699999999999</v>
      </c>
      <c r="G177">
        <v>0.1885209317956317</v>
      </c>
      <c r="H177" s="2">
        <f>ABS(Table7[[#This Row],[Pd Analytic]]-Table7[[#This Row],[Pd Simulation]])</f>
        <v>3.6360682043682924E-3</v>
      </c>
      <c r="I177" s="1">
        <f>100*IF(Table7[[#This Row],[Pd Analytic]]&gt;0, Table7[[#This Row],[Absolute Error]]/Table7[[#This Row],[Pd Analytic]],1)</f>
        <v>1.928734475124499</v>
      </c>
      <c r="J177">
        <v>13.647628460921499</v>
      </c>
      <c r="K177">
        <v>13.68446792920197</v>
      </c>
      <c r="L177" s="2">
        <f>ABS(Table2[[#This Row],[Nc Analytic]]-Table2[[#This Row],[Nc Simulation]])</f>
        <v>3.6839468280470911E-2</v>
      </c>
      <c r="M177" s="1">
        <f>100*IF(Table2[[#This Row],[Nc Analytic]]&gt;0, Table2[[#This Row],[Absolute Error]]/Table2[[#This Row],[Nc Analytic]],1)</f>
        <v>0.26920643514284781</v>
      </c>
    </row>
    <row r="178" spans="1:13" x14ac:dyDescent="0.35">
      <c r="A178" s="1">
        <v>17.7</v>
      </c>
      <c r="B178">
        <v>0.75618600000000002</v>
      </c>
      <c r="C178">
        <v>0.75600647752156569</v>
      </c>
      <c r="D178" s="2">
        <f>ABS(Table6[[#This Row],[Pb Analytic]]-Table6[[#This Row],[Pb Simulation]])</f>
        <v>1.7952247843433522E-4</v>
      </c>
      <c r="E178" s="1">
        <f>100*IF(Table6[[#This Row],[Pb Analytic]]&gt;0, Table6[[#This Row],[Absolute Error]]/Table6[[#This Row],[Pb Analytic]],1)</f>
        <v>2.3746156120628505E-2</v>
      </c>
      <c r="F178">
        <v>0.19120200000000001</v>
      </c>
      <c r="G178">
        <v>0.1874963473372003</v>
      </c>
      <c r="H178" s="2">
        <f>ABS(Table7[[#This Row],[Pd Analytic]]-Table7[[#This Row],[Pd Simulation]])</f>
        <v>3.7056526627997077E-3</v>
      </c>
      <c r="I178" s="1">
        <f>100*IF(Table7[[#This Row],[Pd Analytic]]&gt;0, Table7[[#This Row],[Absolute Error]]/Table7[[#This Row],[Pd Analytic]],1)</f>
        <v>1.9763865885532832</v>
      </c>
      <c r="J178">
        <v>13.652152643185939</v>
      </c>
      <c r="K178">
        <v>13.686677794268711</v>
      </c>
      <c r="L178" s="2">
        <f>ABS(Table2[[#This Row],[Nc Analytic]]-Table2[[#This Row],[Nc Simulation]])</f>
        <v>3.4525151082771544E-2</v>
      </c>
      <c r="M178" s="1">
        <f>100*IF(Table2[[#This Row],[Nc Analytic]]&gt;0, Table2[[#This Row],[Absolute Error]]/Table2[[#This Row],[Nc Analytic]],1)</f>
        <v>0.25225369955906268</v>
      </c>
    </row>
    <row r="179" spans="1:13" x14ac:dyDescent="0.35">
      <c r="A179" s="1">
        <v>17.8</v>
      </c>
      <c r="B179">
        <v>0.7571</v>
      </c>
      <c r="C179">
        <v>0.7573375029181374</v>
      </c>
      <c r="D179" s="2">
        <f>ABS(Table6[[#This Row],[Pb Analytic]]-Table6[[#This Row],[Pb Simulation]])</f>
        <v>2.3750291813739999E-4</v>
      </c>
      <c r="E179" s="1">
        <f>100*IF(Table6[[#This Row],[Pb Analytic]]&gt;0, Table6[[#This Row],[Absolute Error]]/Table6[[#This Row],[Pb Analytic]],1)</f>
        <v>3.1360247871294482E-2</v>
      </c>
      <c r="F179">
        <v>0.19010099999999999</v>
      </c>
      <c r="G179">
        <v>0.18648272180097189</v>
      </c>
      <c r="H179" s="2">
        <f>ABS(Table7[[#This Row],[Pd Analytic]]-Table7[[#This Row],[Pd Simulation]])</f>
        <v>3.6182781990281021E-3</v>
      </c>
      <c r="I179" s="1">
        <f>100*IF(Table7[[#This Row],[Pd Analytic]]&gt;0, Table7[[#This Row],[Absolute Error]]/Table7[[#This Row],[Pd Analytic]],1)</f>
        <v>1.9402753049099077</v>
      </c>
      <c r="J179">
        <v>13.65746518090228</v>
      </c>
      <c r="K179">
        <v>13.68885725921991</v>
      </c>
      <c r="L179" s="2">
        <f>ABS(Table2[[#This Row],[Nc Analytic]]-Table2[[#This Row],[Nc Simulation]])</f>
        <v>3.1392078317630023E-2</v>
      </c>
      <c r="M179" s="1">
        <f>100*IF(Table2[[#This Row],[Nc Analytic]]&gt;0, Table2[[#This Row],[Absolute Error]]/Table2[[#This Row],[Nc Analytic]],1)</f>
        <v>0.22932577733240947</v>
      </c>
    </row>
    <row r="180" spans="1:13" x14ac:dyDescent="0.35">
      <c r="A180" s="1">
        <v>17.899999999999999</v>
      </c>
      <c r="B180">
        <v>0.75911099999999998</v>
      </c>
      <c r="C180">
        <v>0.75865419555336921</v>
      </c>
      <c r="D180" s="2">
        <f>ABS(Table6[[#This Row],[Pb Analytic]]-Table6[[#This Row],[Pb Simulation]])</f>
        <v>4.5680444663076525E-4</v>
      </c>
      <c r="E180" s="1">
        <f>100*IF(Table6[[#This Row],[Pb Analytic]]&gt;0, Table6[[#This Row],[Absolute Error]]/Table6[[#This Row],[Pb Analytic]],1)</f>
        <v>6.0212472205148478E-2</v>
      </c>
      <c r="F180">
        <v>0.188781</v>
      </c>
      <c r="G180">
        <v>0.1854798826589289</v>
      </c>
      <c r="H180" s="2">
        <f>ABS(Table7[[#This Row],[Pd Analytic]]-Table7[[#This Row],[Pd Simulation]])</f>
        <v>3.3011173410711081E-3</v>
      </c>
      <c r="I180" s="1">
        <f>100*IF(Table7[[#This Row],[Pd Analytic]]&gt;0, Table7[[#This Row],[Absolute Error]]/Table7[[#This Row],[Pd Analytic]],1)</f>
        <v>1.779771096330373</v>
      </c>
      <c r="J180">
        <v>13.655529597553461</v>
      </c>
      <c r="K180">
        <v>13.691006940609499</v>
      </c>
      <c r="L180" s="2">
        <f>ABS(Table2[[#This Row],[Nc Analytic]]-Table2[[#This Row],[Nc Simulation]])</f>
        <v>3.547734305603889E-2</v>
      </c>
      <c r="M180" s="1">
        <f>100*IF(Table2[[#This Row],[Nc Analytic]]&gt;0, Table2[[#This Row],[Absolute Error]]/Table2[[#This Row],[Nc Analytic]],1)</f>
        <v>0.25912880776364211</v>
      </c>
    </row>
    <row r="181" spans="1:13" x14ac:dyDescent="0.35">
      <c r="A181" s="1">
        <v>18</v>
      </c>
      <c r="B181">
        <v>0.76020200000000004</v>
      </c>
      <c r="C181">
        <v>0.75995678352162932</v>
      </c>
      <c r="D181" s="2">
        <f>ABS(Table6[[#This Row],[Pb Analytic]]-Table6[[#This Row],[Pb Simulation]])</f>
        <v>2.4521647837072447E-4</v>
      </c>
      <c r="E181" s="1">
        <f>100*IF(Table6[[#This Row],[Pb Analytic]]&gt;0, Table6[[#This Row],[Absolute Error]]/Table6[[#This Row],[Pb Analytic]],1)</f>
        <v>3.2267160934388223E-2</v>
      </c>
      <c r="F181">
        <v>0.18784899999999999</v>
      </c>
      <c r="G181">
        <v>0.18448766092282209</v>
      </c>
      <c r="H181" s="2">
        <f>ABS(Table7[[#This Row],[Pd Analytic]]-Table7[[#This Row],[Pd Simulation]])</f>
        <v>3.3613390771778939E-3</v>
      </c>
      <c r="I181" s="1">
        <f>100*IF(Table7[[#This Row],[Pd Analytic]]&gt;0, Table7[[#This Row],[Absolute Error]]/Table7[[#This Row],[Pd Analytic]],1)</f>
        <v>1.821985850091115</v>
      </c>
      <c r="J181">
        <v>13.65987164049959</v>
      </c>
      <c r="K181">
        <v>13.693127438593789</v>
      </c>
      <c r="L181" s="2">
        <f>ABS(Table2[[#This Row],[Nc Analytic]]-Table2[[#This Row],[Nc Simulation]])</f>
        <v>3.3255798094199207E-2</v>
      </c>
      <c r="M181" s="1">
        <f>100*IF(Table2[[#This Row],[Nc Analytic]]&gt;0, Table2[[#This Row],[Absolute Error]]/Table2[[#This Row],[Nc Analytic]],1)</f>
        <v>0.24286488417882132</v>
      </c>
    </row>
    <row r="182" spans="1:13" x14ac:dyDescent="0.35">
      <c r="A182" s="1">
        <v>18.100000000000001</v>
      </c>
      <c r="B182">
        <v>0.76170199999999999</v>
      </c>
      <c r="C182">
        <v>0.76124549015953247</v>
      </c>
      <c r="D182" s="2">
        <f>ABS(Table6[[#This Row],[Pb Analytic]]-Table6[[#This Row],[Pb Simulation]])</f>
        <v>4.5650984046752274E-4</v>
      </c>
      <c r="E182" s="1">
        <f>100*IF(Table6[[#This Row],[Pb Analytic]]&gt;0, Table6[[#This Row],[Absolute Error]]/Table6[[#This Row],[Pb Analytic]],1)</f>
        <v>5.9968807220368958E-2</v>
      </c>
      <c r="F182">
        <v>0.18662300000000001</v>
      </c>
      <c r="G182">
        <v>0.18350589105594359</v>
      </c>
      <c r="H182" s="2">
        <f>ABS(Table7[[#This Row],[Pd Analytic]]-Table7[[#This Row],[Pd Simulation]])</f>
        <v>3.1171089440564237E-3</v>
      </c>
      <c r="I182" s="1">
        <f>100*IF(Table7[[#This Row],[Pd Analytic]]&gt;0, Table7[[#This Row],[Absolute Error]]/Table7[[#This Row],[Pd Analytic]],1)</f>
        <v>1.698642439280678</v>
      </c>
      <c r="J182">
        <v>13.663018437897749</v>
      </c>
      <c r="K182">
        <v>13.69521933746792</v>
      </c>
      <c r="L182" s="2">
        <f>ABS(Table2[[#This Row],[Nc Analytic]]-Table2[[#This Row],[Nc Simulation]])</f>
        <v>3.2200899570170805E-2</v>
      </c>
      <c r="M182" s="1">
        <f>100*IF(Table2[[#This Row],[Nc Analytic]]&gt;0, Table2[[#This Row],[Absolute Error]]/Table2[[#This Row],[Nc Analytic]],1)</f>
        <v>0.2351251102789885</v>
      </c>
    </row>
    <row r="183" spans="1:13" x14ac:dyDescent="0.35">
      <c r="A183" s="1">
        <v>18.2</v>
      </c>
      <c r="B183">
        <v>0.76287899999999997</v>
      </c>
      <c r="C183">
        <v>0.76252053416751298</v>
      </c>
      <c r="D183" s="2">
        <f>ABS(Table6[[#This Row],[Pb Analytic]]-Table6[[#This Row],[Pb Simulation]])</f>
        <v>3.5846583248699826E-4</v>
      </c>
      <c r="E183" s="1">
        <f>100*IF(Table6[[#This Row],[Pb Analytic]]&gt;0, Table6[[#This Row],[Absolute Error]]/Table6[[#This Row],[Pb Analytic]],1)</f>
        <v>4.7010646457981066E-2</v>
      </c>
      <c r="F183">
        <v>0.18643699999999999</v>
      </c>
      <c r="G183">
        <v>0.18253441088743799</v>
      </c>
      <c r="H183" s="2">
        <f>ABS(Table7[[#This Row],[Pd Analytic]]-Table7[[#This Row],[Pd Simulation]])</f>
        <v>3.9025891125619994E-3</v>
      </c>
      <c r="I183" s="1">
        <f>100*IF(Table7[[#This Row],[Pd Analytic]]&gt;0, Table7[[#This Row],[Absolute Error]]/Table7[[#This Row],[Pd Analytic]],1)</f>
        <v>2.1380018669293963</v>
      </c>
      <c r="J183">
        <v>13.665300004006941</v>
      </c>
      <c r="K183">
        <v>13.69728320618149</v>
      </c>
      <c r="L183" s="2">
        <f>ABS(Table2[[#This Row],[Nc Analytic]]-Table2[[#This Row],[Nc Simulation]])</f>
        <v>3.1983202174549419E-2</v>
      </c>
      <c r="M183" s="1">
        <f>100*IF(Table2[[#This Row],[Nc Analytic]]&gt;0, Table2[[#This Row],[Absolute Error]]/Table2[[#This Row],[Nc Analytic]],1)</f>
        <v>0.23350033501618495</v>
      </c>
    </row>
    <row r="184" spans="1:13" x14ac:dyDescent="0.35">
      <c r="A184" s="1">
        <v>18.3</v>
      </c>
      <c r="B184">
        <v>0.76383900000000005</v>
      </c>
      <c r="C184">
        <v>0.76378212972775872</v>
      </c>
      <c r="D184" s="2">
        <f>ABS(Table6[[#This Row],[Pb Analytic]]-Table6[[#This Row],[Pb Simulation]])</f>
        <v>5.6870272241327235E-5</v>
      </c>
      <c r="E184" s="1">
        <f>100*IF(Table6[[#This Row],[Pb Analytic]]&gt;0, Table6[[#This Row],[Absolute Error]]/Table6[[#This Row],[Pb Analytic]],1)</f>
        <v>7.4458762555230217E-3</v>
      </c>
      <c r="F184">
        <v>0.18538399999999999</v>
      </c>
      <c r="G184">
        <v>0.1815730615290774</v>
      </c>
      <c r="H184" s="2">
        <f>ABS(Table7[[#This Row],[Pd Analytic]]-Table7[[#This Row],[Pd Simulation]])</f>
        <v>3.8109384709225924E-3</v>
      </c>
      <c r="I184" s="1">
        <f>100*IF(Table7[[#This Row],[Pd Analytic]]&gt;0, Table7[[#This Row],[Absolute Error]]/Table7[[#This Row],[Pd Analytic]],1)</f>
        <v>2.0988457422205786</v>
      </c>
      <c r="J184">
        <v>13.667111187999691</v>
      </c>
      <c r="K184">
        <v>13.69931959883453</v>
      </c>
      <c r="L184" s="2">
        <f>ABS(Table2[[#This Row],[Nc Analytic]]-Table2[[#This Row],[Nc Simulation]])</f>
        <v>3.220841083483883E-2</v>
      </c>
      <c r="M184" s="1">
        <f>100*IF(Table2[[#This Row],[Nc Analytic]]&gt;0, Table2[[#This Row],[Absolute Error]]/Table2[[#This Row],[Nc Analytic]],1)</f>
        <v>0.23510956586178894</v>
      </c>
    </row>
    <row r="185" spans="1:13" x14ac:dyDescent="0.35">
      <c r="A185" s="1">
        <v>18.399999999999999</v>
      </c>
      <c r="B185">
        <v>0.76531499999999997</v>
      </c>
      <c r="C185">
        <v>0.76503048661863038</v>
      </c>
      <c r="D185" s="2">
        <f>ABS(Table6[[#This Row],[Pb Analytic]]-Table6[[#This Row],[Pb Simulation]])</f>
        <v>2.8451338136958881E-4</v>
      </c>
      <c r="E185" s="1">
        <f>100*IF(Table6[[#This Row],[Pb Analytic]]&gt;0, Table6[[#This Row],[Absolute Error]]/Table6[[#This Row],[Pb Analytic]],1)</f>
        <v>3.7189809601851781E-2</v>
      </c>
      <c r="F185">
        <v>0.18418300000000001</v>
      </c>
      <c r="G185">
        <v>0.1806216872944181</v>
      </c>
      <c r="H185" s="2">
        <f>ABS(Table7[[#This Row],[Pd Analytic]]-Table7[[#This Row],[Pd Simulation]])</f>
        <v>3.5613127055819094E-3</v>
      </c>
      <c r="I185" s="1">
        <f>100*IF(Table7[[#This Row],[Pd Analytic]]&gt;0, Table7[[#This Row],[Absolute Error]]/Table7[[#This Row],[Pd Analytic]],1)</f>
        <v>1.971697174867421</v>
      </c>
      <c r="J185">
        <v>13.66688615889489</v>
      </c>
      <c r="K185">
        <v>13.70132905515438</v>
      </c>
      <c r="L185" s="2">
        <f>ABS(Table2[[#This Row],[Nc Analytic]]-Table2[[#This Row],[Nc Simulation]])</f>
        <v>3.4442896259490041E-2</v>
      </c>
      <c r="M185" s="1">
        <f>100*IF(Table2[[#This Row],[Nc Analytic]]&gt;0, Table2[[#This Row],[Absolute Error]]/Table2[[#This Row],[Nc Analytic]],1)</f>
        <v>0.2513836148364948</v>
      </c>
    </row>
    <row r="186" spans="1:13" x14ac:dyDescent="0.35">
      <c r="A186" s="1">
        <v>18.5</v>
      </c>
      <c r="B186">
        <v>0.76623300000000005</v>
      </c>
      <c r="C186">
        <v>0.7662658103256863</v>
      </c>
      <c r="D186" s="2">
        <f>ABS(Table6[[#This Row],[Pb Analytic]]-Table6[[#This Row],[Pb Simulation]])</f>
        <v>3.2810325686249975E-5</v>
      </c>
      <c r="E186" s="1">
        <f>100*IF(Table6[[#This Row],[Pb Analytic]]&gt;0, Table6[[#This Row],[Absolute Error]]/Table6[[#This Row],[Pb Analytic]],1)</f>
        <v>4.2818464877487604E-3</v>
      </c>
      <c r="F186">
        <v>0.18324799999999999</v>
      </c>
      <c r="G186">
        <v>0.1796801356202643</v>
      </c>
      <c r="H186" s="2">
        <f>ABS(Table7[[#This Row],[Pd Analytic]]-Table7[[#This Row],[Pd Simulation]])</f>
        <v>3.5678643797356913E-3</v>
      </c>
      <c r="I186" s="1">
        <f>100*IF(Table7[[#This Row],[Pd Analytic]]&gt;0, Table7[[#This Row],[Absolute Error]]/Table7[[#This Row],[Pd Analytic]],1)</f>
        <v>1.9856754712585536</v>
      </c>
      <c r="J186">
        <v>13.668046570916889</v>
      </c>
      <c r="K186">
        <v>13.703312100954539</v>
      </c>
      <c r="L186" s="2">
        <f>ABS(Table2[[#This Row],[Nc Analytic]]-Table2[[#This Row],[Nc Simulation]])</f>
        <v>3.5265530037650095E-2</v>
      </c>
      <c r="M186" s="1">
        <f>100*IF(Table2[[#This Row],[Nc Analytic]]&gt;0, Table2[[#This Row],[Absolute Error]]/Table2[[#This Row],[Nc Analytic]],1)</f>
        <v>0.25735041118412227</v>
      </c>
    </row>
    <row r="187" spans="1:13" x14ac:dyDescent="0.35">
      <c r="A187" s="1">
        <v>18.600000000000001</v>
      </c>
      <c r="B187">
        <v>0.76741899999999996</v>
      </c>
      <c r="C187">
        <v>0.76748830214942432</v>
      </c>
      <c r="D187" s="2">
        <f>ABS(Table6[[#This Row],[Pb Analytic]]-Table6[[#This Row],[Pb Simulation]])</f>
        <v>6.9302149424355086E-5</v>
      </c>
      <c r="E187" s="1">
        <f>100*IF(Table6[[#This Row],[Pb Analytic]]&gt;0, Table6[[#This Row],[Absolute Error]]/Table6[[#This Row],[Pb Analytic]],1)</f>
        <v>9.0297336428800008E-3</v>
      </c>
      <c r="F187">
        <v>0.18220900000000001</v>
      </c>
      <c r="G187">
        <v>0.17874825699036501</v>
      </c>
      <c r="H187" s="2">
        <f>ABS(Table7[[#This Row],[Pd Analytic]]-Table7[[#This Row],[Pd Simulation]])</f>
        <v>3.4607430096350034E-3</v>
      </c>
      <c r="I187" s="1">
        <f>100*IF(Table7[[#This Row],[Pd Analytic]]&gt;0, Table7[[#This Row],[Absolute Error]]/Table7[[#This Row],[Pd Analytic]],1)</f>
        <v>1.9360988844895681</v>
      </c>
      <c r="J187">
        <v>13.673634406419451</v>
      </c>
      <c r="K187">
        <v>13.70526924857622</v>
      </c>
      <c r="L187" s="2">
        <f>ABS(Table2[[#This Row],[Nc Analytic]]-Table2[[#This Row],[Nc Simulation]])</f>
        <v>3.1634842156769594E-2</v>
      </c>
      <c r="M187" s="1">
        <f>100*IF(Table2[[#This Row],[Nc Analytic]]&gt;0, Table2[[#This Row],[Absolute Error]]/Table2[[#This Row],[Nc Analytic]],1)</f>
        <v>0.23082247844241366</v>
      </c>
    </row>
    <row r="188" spans="1:13" x14ac:dyDescent="0.35">
      <c r="A188" s="1">
        <v>18.7</v>
      </c>
      <c r="B188">
        <v>0.76892400000000005</v>
      </c>
      <c r="C188">
        <v>0.7686981593098523</v>
      </c>
      <c r="D188" s="2">
        <f>ABS(Table6[[#This Row],[Pb Analytic]]-Table6[[#This Row],[Pb Simulation]])</f>
        <v>2.2584069014774943E-4</v>
      </c>
      <c r="E188" s="1">
        <f>100*IF(Table6[[#This Row],[Pb Analytic]]&gt;0, Table6[[#This Row],[Absolute Error]]/Table6[[#This Row],[Pb Analytic]],1)</f>
        <v>2.9379631967703979E-2</v>
      </c>
      <c r="F188">
        <v>0.18140700000000001</v>
      </c>
      <c r="G188">
        <v>0.1778259048612747</v>
      </c>
      <c r="H188" s="2">
        <f>ABS(Table7[[#This Row],[Pd Analytic]]-Table7[[#This Row],[Pd Simulation]])</f>
        <v>3.5810951387253154E-3</v>
      </c>
      <c r="I188" s="1">
        <f>100*IF(Table7[[#This Row],[Pd Analytic]]&gt;0, Table7[[#This Row],[Absolute Error]]/Table7[[#This Row],[Pd Analytic]],1)</f>
        <v>2.013820844335922</v>
      </c>
      <c r="J188">
        <v>13.675257635438831</v>
      </c>
      <c r="K188">
        <v>13.70720099731327</v>
      </c>
      <c r="L188" s="2">
        <f>ABS(Table2[[#This Row],[Nc Analytic]]-Table2[[#This Row],[Nc Simulation]])</f>
        <v>3.1943361874439802E-2</v>
      </c>
      <c r="M188" s="1">
        <f>100*IF(Table2[[#This Row],[Nc Analytic]]&gt;0, Table2[[#This Row],[Absolute Error]]/Table2[[#This Row],[Nc Analytic]],1)</f>
        <v>0.23304073443368178</v>
      </c>
    </row>
    <row r="189" spans="1:13" x14ac:dyDescent="0.35">
      <c r="A189" s="1">
        <v>18.8</v>
      </c>
      <c r="B189">
        <v>0.770146</v>
      </c>
      <c r="C189">
        <v>0.76989557504799266</v>
      </c>
      <c r="D189" s="2">
        <f>ABS(Table6[[#This Row],[Pb Analytic]]-Table6[[#This Row],[Pb Simulation]])</f>
        <v>2.5042495200733317E-4</v>
      </c>
      <c r="E189" s="1">
        <f>100*IF(Table6[[#This Row],[Pb Analytic]]&gt;0, Table6[[#This Row],[Absolute Error]]/Table6[[#This Row],[Pb Analytic]],1)</f>
        <v>3.252713226618071E-2</v>
      </c>
      <c r="F189">
        <v>0.18015700000000001</v>
      </c>
      <c r="G189">
        <v>0.17691293559030891</v>
      </c>
      <c r="H189" s="2">
        <f>ABS(Table7[[#This Row],[Pd Analytic]]-Table7[[#This Row],[Pd Simulation]])</f>
        <v>3.2440644096911053E-3</v>
      </c>
      <c r="I189" s="1">
        <f>100*IF(Table7[[#This Row],[Pd Analytic]]&gt;0, Table7[[#This Row],[Absolute Error]]/Table7[[#This Row],[Pd Analytic]],1)</f>
        <v>1.8337067319959228</v>
      </c>
      <c r="J189">
        <v>13.676107895883369</v>
      </c>
      <c r="K189">
        <v>13.70910783382134</v>
      </c>
      <c r="L189" s="2">
        <f>ABS(Table2[[#This Row],[Nc Analytic]]-Table2[[#This Row],[Nc Simulation]])</f>
        <v>3.2999937937971069E-2</v>
      </c>
      <c r="M189" s="1">
        <f>100*IF(Table2[[#This Row],[Nc Analytic]]&gt;0, Table2[[#This Row],[Absolute Error]]/Table2[[#This Row],[Nc Analytic]],1)</f>
        <v>0.24071543048598598</v>
      </c>
    </row>
    <row r="190" spans="1:13" x14ac:dyDescent="0.35">
      <c r="A190" s="1">
        <v>18.899999999999999</v>
      </c>
      <c r="B190">
        <v>0.77110999999999996</v>
      </c>
      <c r="C190">
        <v>0.77108073872442351</v>
      </c>
      <c r="D190" s="2">
        <f>ABS(Table6[[#This Row],[Pb Analytic]]-Table6[[#This Row],[Pb Simulation]])</f>
        <v>2.9261275576453194E-5</v>
      </c>
      <c r="E190" s="1">
        <f>100*IF(Table6[[#This Row],[Pb Analytic]]&gt;0, Table6[[#This Row],[Absolute Error]]/Table6[[#This Row],[Pb Analytic]],1)</f>
        <v>3.7948393867105632E-3</v>
      </c>
      <c r="F190">
        <v>0.179284</v>
      </c>
      <c r="G190">
        <v>0.176009208365527</v>
      </c>
      <c r="H190" s="2">
        <f>ABS(Table7[[#This Row],[Pd Analytic]]-Table7[[#This Row],[Pd Simulation]])</f>
        <v>3.274791634473001E-3</v>
      </c>
      <c r="I190" s="1">
        <f>100*IF(Table7[[#This Row],[Pd Analytic]]&gt;0, Table7[[#This Row],[Absolute Error]]/Table7[[#This Row],[Pd Analytic]],1)</f>
        <v>1.8605797190292908</v>
      </c>
      <c r="J190">
        <v>13.67458730784131</v>
      </c>
      <c r="K190">
        <v>13.710990232511779</v>
      </c>
      <c r="L190" s="2">
        <f>ABS(Table2[[#This Row],[Nc Analytic]]-Table2[[#This Row],[Nc Simulation]])</f>
        <v>3.6402924670468906E-2</v>
      </c>
      <c r="M190" s="1">
        <f>100*IF(Table2[[#This Row],[Nc Analytic]]&gt;0, Table2[[#This Row],[Absolute Error]]/Table2[[#This Row],[Nc Analytic]],1)</f>
        <v>0.26550179128674128</v>
      </c>
    </row>
    <row r="191" spans="1:13" x14ac:dyDescent="0.35">
      <c r="A191" s="1">
        <v>19</v>
      </c>
      <c r="B191">
        <v>0.77246599999999999</v>
      </c>
      <c r="C191">
        <v>0.77225383591495278</v>
      </c>
      <c r="D191" s="2">
        <f>ABS(Table6[[#This Row],[Pb Analytic]]-Table6[[#This Row],[Pb Simulation]])</f>
        <v>2.1216408504720619E-4</v>
      </c>
      <c r="E191" s="1">
        <f>100*IF(Table6[[#This Row],[Pb Analytic]]&gt;0, Table6[[#This Row],[Absolute Error]]/Table6[[#This Row],[Pb Analytic]],1)</f>
        <v>2.747336111264995E-2</v>
      </c>
      <c r="F191">
        <v>0.17833099999999999</v>
      </c>
      <c r="G191">
        <v>0.17511458513768199</v>
      </c>
      <c r="H191" s="2">
        <f>ABS(Table7[[#This Row],[Pd Analytic]]-Table7[[#This Row],[Pd Simulation]])</f>
        <v>3.2164148623179956E-3</v>
      </c>
      <c r="I191" s="1">
        <f>100*IF(Table7[[#This Row],[Pd Analytic]]&gt;0, Table7[[#This Row],[Absolute Error]]/Table7[[#This Row],[Pd Analytic]],1)</f>
        <v>1.8367486978820888</v>
      </c>
      <c r="J191">
        <v>13.680449083282539</v>
      </c>
      <c r="K191">
        <v>13.71284865593107</v>
      </c>
      <c r="L191" s="2">
        <f>ABS(Table2[[#This Row],[Nc Analytic]]-Table2[[#This Row],[Nc Simulation]])</f>
        <v>3.2399572648531105E-2</v>
      </c>
      <c r="M191" s="1">
        <f>100*IF(Table2[[#This Row],[Nc Analytic]]&gt;0, Table2[[#This Row],[Absolute Error]]/Table2[[#This Row],[Nc Analytic]],1)</f>
        <v>0.23627164173884227</v>
      </c>
    </row>
    <row r="192" spans="1:13" x14ac:dyDescent="0.35">
      <c r="A192" s="1">
        <v>19.100000000000001</v>
      </c>
      <c r="B192">
        <v>0.77375899999999997</v>
      </c>
      <c r="C192">
        <v>0.77341504850352316</v>
      </c>
      <c r="D192" s="2">
        <f>ABS(Table6[[#This Row],[Pb Analytic]]-Table6[[#This Row],[Pb Simulation]])</f>
        <v>3.4395149647681311E-4</v>
      </c>
      <c r="E192" s="1">
        <f>100*IF(Table6[[#This Row],[Pb Analytic]]&gt;0, Table6[[#This Row],[Absolute Error]]/Table6[[#This Row],[Pb Analytic]],1)</f>
        <v>4.4471787450001542E-2</v>
      </c>
      <c r="F192">
        <v>0.177563</v>
      </c>
      <c r="G192">
        <v>0.1742289305540714</v>
      </c>
      <c r="H192" s="2">
        <f>ABS(Table7[[#This Row],[Pd Analytic]]-Table7[[#This Row],[Pd Simulation]])</f>
        <v>3.3340694459285947E-3</v>
      </c>
      <c r="I192" s="1">
        <f>100*IF(Table7[[#This Row],[Pd Analytic]]&gt;0, Table7[[#This Row],[Absolute Error]]/Table7[[#This Row],[Pd Analytic]],1)</f>
        <v>1.9136141370585276</v>
      </c>
      <c r="J192">
        <v>13.68232331889914</v>
      </c>
      <c r="K192">
        <v>13.71468355512636</v>
      </c>
      <c r="L192" s="2">
        <f>ABS(Table2[[#This Row],[Nc Analytic]]-Table2[[#This Row],[Nc Simulation]])</f>
        <v>3.236023622721973E-2</v>
      </c>
      <c r="M192" s="1">
        <f>100*IF(Table2[[#This Row],[Nc Analytic]]&gt;0, Table2[[#This Row],[Absolute Error]]/Table2[[#This Row],[Nc Analytic]],1)</f>
        <v>0.23595321100299041</v>
      </c>
    </row>
    <row r="193" spans="1:13" x14ac:dyDescent="0.35">
      <c r="A193" s="1">
        <v>19.2</v>
      </c>
      <c r="B193">
        <v>0.77441199999999999</v>
      </c>
      <c r="C193">
        <v>0.77456455477243524</v>
      </c>
      <c r="D193" s="2">
        <f>ABS(Table6[[#This Row],[Pb Analytic]]-Table6[[#This Row],[Pb Simulation]])</f>
        <v>1.5255477243525384E-4</v>
      </c>
      <c r="E193" s="1">
        <f>100*IF(Table6[[#This Row],[Pb Analytic]]&gt;0, Table6[[#This Row],[Absolute Error]]/Table6[[#This Row],[Pb Analytic]],1)</f>
        <v>1.9695553003980924E-2</v>
      </c>
      <c r="F193">
        <v>0.17674699999999999</v>
      </c>
      <c r="G193">
        <v>0.17335211189423411</v>
      </c>
      <c r="H193" s="2">
        <f>ABS(Table7[[#This Row],[Pd Analytic]]-Table7[[#This Row],[Pd Simulation]])</f>
        <v>3.3948881057658808E-3</v>
      </c>
      <c r="I193" s="1">
        <f>100*IF(Table7[[#This Row],[Pd Analytic]]&gt;0, Table7[[#This Row],[Absolute Error]]/Table7[[#This Row],[Pd Analytic]],1)</f>
        <v>1.9583771254181062</v>
      </c>
      <c r="J193">
        <v>13.68135844808935</v>
      </c>
      <c r="K193">
        <v>13.716495369997631</v>
      </c>
      <c r="L193" s="2">
        <f>ABS(Table2[[#This Row],[Nc Analytic]]-Table2[[#This Row],[Nc Simulation]])</f>
        <v>3.5136921908280883E-2</v>
      </c>
      <c r="M193" s="1">
        <f>100*IF(Table2[[#This Row],[Nc Analytic]]&gt;0, Table2[[#This Row],[Absolute Error]]/Table2[[#This Row],[Nc Analytic]],1)</f>
        <v>0.25616544868404645</v>
      </c>
    </row>
    <row r="194" spans="1:13" x14ac:dyDescent="0.35">
      <c r="A194" s="1">
        <v>19.3</v>
      </c>
      <c r="B194">
        <v>0.77575400000000005</v>
      </c>
      <c r="C194">
        <v>0.77570252948998131</v>
      </c>
      <c r="D194" s="2">
        <f>ABS(Table6[[#This Row],[Pb Analytic]]-Table6[[#This Row],[Pb Simulation]])</f>
        <v>5.1470510018747362E-5</v>
      </c>
      <c r="E194" s="1">
        <f>100*IF(Table6[[#This Row],[Pb Analytic]]&gt;0, Table6[[#This Row],[Absolute Error]]/Table6[[#This Row],[Pb Analytic]],1)</f>
        <v>6.6353412631758261E-3</v>
      </c>
      <c r="F194">
        <v>0.175815</v>
      </c>
      <c r="G194">
        <v>0.1724839990074305</v>
      </c>
      <c r="H194" s="2">
        <f>ABS(Table7[[#This Row],[Pd Analytic]]-Table7[[#This Row],[Pd Simulation]])</f>
        <v>3.3310009925694994E-3</v>
      </c>
      <c r="I194" s="1">
        <f>100*IF(Table7[[#This Row],[Pd Analytic]]&gt;0, Table7[[#This Row],[Absolute Error]]/Table7[[#This Row],[Pd Analytic]],1)</f>
        <v>1.9311942045279238</v>
      </c>
      <c r="J194">
        <v>13.686678625846289</v>
      </c>
      <c r="K194">
        <v>13.71828452963716</v>
      </c>
      <c r="L194" s="2">
        <f>ABS(Table2[[#This Row],[Nc Analytic]]-Table2[[#This Row],[Nc Simulation]])</f>
        <v>3.1605903790870471E-2</v>
      </c>
      <c r="M194" s="1">
        <f>100*IF(Table2[[#This Row],[Nc Analytic]]&gt;0, Table2[[#This Row],[Absolute Error]]/Table2[[#This Row],[Nc Analytic]],1)</f>
        <v>0.23039253721985914</v>
      </c>
    </row>
    <row r="195" spans="1:13" x14ac:dyDescent="0.35">
      <c r="A195" s="1">
        <v>19.399999999999999</v>
      </c>
      <c r="B195">
        <v>0.777092</v>
      </c>
      <c r="C195">
        <v>0.77682914399556846</v>
      </c>
      <c r="D195" s="2">
        <f>ABS(Table6[[#This Row],[Pb Analytic]]-Table6[[#This Row],[Pb Simulation]])</f>
        <v>2.6285600443154422E-4</v>
      </c>
      <c r="E195" s="1">
        <f>100*IF(Table6[[#This Row],[Pb Analytic]]&gt;0, Table6[[#This Row],[Absolute Error]]/Table6[[#This Row],[Pb Analytic]],1)</f>
        <v>3.3837042091335812E-2</v>
      </c>
      <c r="F195">
        <v>0.174984</v>
      </c>
      <c r="G195">
        <v>0.17162446425185651</v>
      </c>
      <c r="H195" s="2">
        <f>ABS(Table7[[#This Row],[Pd Analytic]]-Table7[[#This Row],[Pd Simulation]])</f>
        <v>3.3595357481434884E-3</v>
      </c>
      <c r="I195" s="1">
        <f>100*IF(Table7[[#This Row],[Pd Analytic]]&gt;0, Table7[[#This Row],[Absolute Error]]/Table7[[#This Row],[Pd Analytic]],1)</f>
        <v>1.9574923439897334</v>
      </c>
      <c r="J195">
        <v>13.683849461456131</v>
      </c>
      <c r="K195">
        <v>13.720051452656699</v>
      </c>
      <c r="L195" s="2">
        <f>ABS(Table2[[#This Row],[Nc Analytic]]-Table2[[#This Row],[Nc Simulation]])</f>
        <v>3.6201991200568884E-2</v>
      </c>
      <c r="M195" s="1">
        <f>100*IF(Table2[[#This Row],[Nc Analytic]]&gt;0, Table2[[#This Row],[Absolute Error]]/Table2[[#This Row],[Nc Analytic]],1)</f>
        <v>0.26386192009184384</v>
      </c>
    </row>
    <row r="196" spans="1:13" x14ac:dyDescent="0.35">
      <c r="A196" s="1">
        <v>19.5</v>
      </c>
      <c r="B196">
        <v>0.77762699999999996</v>
      </c>
      <c r="C196">
        <v>0.77794456628242037</v>
      </c>
      <c r="D196" s="2">
        <f>ABS(Table6[[#This Row],[Pb Analytic]]-Table6[[#This Row],[Pb Simulation]])</f>
        <v>3.1756628242041174E-4</v>
      </c>
      <c r="E196" s="1">
        <f>100*IF(Table6[[#This Row],[Pb Analytic]]&gt;0, Table6[[#This Row],[Absolute Error]]/Table6[[#This Row],[Pb Analytic]],1)</f>
        <v>4.0821196803002592E-2</v>
      </c>
      <c r="F196">
        <v>0.174322</v>
      </c>
      <c r="G196">
        <v>0.1707733824355305</v>
      </c>
      <c r="H196" s="2">
        <f>ABS(Table7[[#This Row],[Pd Analytic]]-Table7[[#This Row],[Pd Simulation]])</f>
        <v>3.5486175644695028E-3</v>
      </c>
      <c r="I196" s="1">
        <f>100*IF(Table7[[#This Row],[Pd Analytic]]&gt;0, Table7[[#This Row],[Absolute Error]]/Table7[[#This Row],[Pd Analytic]],1)</f>
        <v>2.0779687758478165</v>
      </c>
      <c r="J196">
        <v>13.691363850351211</v>
      </c>
      <c r="K196">
        <v>13.72179654750297</v>
      </c>
      <c r="L196" s="2">
        <f>ABS(Table2[[#This Row],[Nc Analytic]]-Table2[[#This Row],[Nc Simulation]])</f>
        <v>3.0432697151759669E-2</v>
      </c>
      <c r="M196" s="1">
        <f>100*IF(Table2[[#This Row],[Nc Analytic]]&gt;0, Table2[[#This Row],[Absolute Error]]/Table2[[#This Row],[Nc Analytic]],1)</f>
        <v>0.22178362028912077</v>
      </c>
    </row>
    <row r="197" spans="1:13" x14ac:dyDescent="0.35">
      <c r="A197" s="1">
        <v>19.600000000000001</v>
      </c>
      <c r="B197">
        <v>0.779532</v>
      </c>
      <c r="C197">
        <v>0.77904896107792809</v>
      </c>
      <c r="D197" s="2">
        <f>ABS(Table6[[#This Row],[Pb Analytic]]-Table6[[#This Row],[Pb Simulation]])</f>
        <v>4.8303892207191002E-4</v>
      </c>
      <c r="E197" s="1">
        <f>100*IF(Table6[[#This Row],[Pb Analytic]]&gt;0, Table6[[#This Row],[Absolute Error]]/Table6[[#This Row],[Pb Analytic]],1)</f>
        <v>6.2003666804658214E-2</v>
      </c>
      <c r="F197">
        <v>0.17311299999999999</v>
      </c>
      <c r="G197">
        <v>0.1699306307588086</v>
      </c>
      <c r="H197" s="2">
        <f>ABS(Table7[[#This Row],[Pd Analytic]]-Table7[[#This Row],[Pd Simulation]])</f>
        <v>3.1823692411913906E-3</v>
      </c>
      <c r="I197" s="1">
        <f>100*IF(Table7[[#This Row],[Pd Analytic]]&gt;0, Table7[[#This Row],[Absolute Error]]/Table7[[#This Row],[Pd Analytic]],1)</f>
        <v>1.8727460887897798</v>
      </c>
      <c r="J197">
        <v>13.691983291119779</v>
      </c>
      <c r="K197">
        <v>13.72352021276188</v>
      </c>
      <c r="L197" s="2">
        <f>ABS(Table2[[#This Row],[Nc Analytic]]-Table2[[#This Row],[Nc Simulation]])</f>
        <v>3.1536921642100424E-2</v>
      </c>
      <c r="M197" s="1">
        <f>100*IF(Table2[[#This Row],[Nc Analytic]]&gt;0, Table2[[#This Row],[Absolute Error]]/Table2[[#This Row],[Nc Analytic]],1)</f>
        <v>0.22980198340636662</v>
      </c>
    </row>
    <row r="198" spans="1:13" x14ac:dyDescent="0.35">
      <c r="A198" s="1">
        <v>19.7</v>
      </c>
      <c r="B198">
        <v>0.78041400000000005</v>
      </c>
      <c r="C198">
        <v>0.78014248992173296</v>
      </c>
      <c r="D198" s="2">
        <f>ABS(Table6[[#This Row],[Pb Analytic]]-Table6[[#This Row],[Pb Simulation]])</f>
        <v>2.7151007826708984E-4</v>
      </c>
      <c r="E198" s="1">
        <f>100*IF(Table6[[#This Row],[Pb Analytic]]&gt;0, Table6[[#This Row],[Absolute Error]]/Table6[[#This Row],[Pb Analytic]],1)</f>
        <v>3.4802626670716118E-2</v>
      </c>
      <c r="F198">
        <v>0.172453</v>
      </c>
      <c r="G198">
        <v>0.1690960887584719</v>
      </c>
      <c r="H198" s="2">
        <f>ABS(Table7[[#This Row],[Pd Analytic]]-Table7[[#This Row],[Pd Simulation]])</f>
        <v>3.3569112415280933E-3</v>
      </c>
      <c r="I198" s="1">
        <f>100*IF(Table7[[#This Row],[Pd Analytic]]&gt;0, Table7[[#This Row],[Absolute Error]]/Table7[[#This Row],[Pd Analytic]],1)</f>
        <v>1.9852092772665673</v>
      </c>
      <c r="J198">
        <v>13.68981689543689</v>
      </c>
      <c r="K198">
        <v>13.725222837452019</v>
      </c>
      <c r="L198" s="2">
        <f>ABS(Table2[[#This Row],[Nc Analytic]]-Table2[[#This Row],[Nc Simulation]])</f>
        <v>3.540594201512981E-2</v>
      </c>
      <c r="M198" s="1">
        <f>100*IF(Table2[[#This Row],[Nc Analytic]]&gt;0, Table2[[#This Row],[Absolute Error]]/Table2[[#This Row],[Nc Analytic]],1)</f>
        <v>0.25796260238863011</v>
      </c>
    </row>
    <row r="199" spans="1:13" x14ac:dyDescent="0.35">
      <c r="A199" s="1">
        <v>19.8</v>
      </c>
      <c r="B199">
        <v>0.78148099999999998</v>
      </c>
      <c r="C199">
        <v>0.78122531124160965</v>
      </c>
      <c r="D199" s="2">
        <f>ABS(Table6[[#This Row],[Pb Analytic]]-Table6[[#This Row],[Pb Simulation]])</f>
        <v>2.5568875839032668E-4</v>
      </c>
      <c r="E199" s="1">
        <f>100*IF(Table6[[#This Row],[Pb Analytic]]&gt;0, Table6[[#This Row],[Absolute Error]]/Table6[[#This Row],[Pb Analytic]],1)</f>
        <v>3.2729195369253693E-2</v>
      </c>
      <c r="F199">
        <v>0.171596</v>
      </c>
      <c r="G199">
        <v>0.1682696382533416</v>
      </c>
      <c r="H199" s="2">
        <f>ABS(Table7[[#This Row],[Pd Analytic]]-Table7[[#This Row],[Pd Simulation]])</f>
        <v>3.3263617466584017E-3</v>
      </c>
      <c r="I199" s="1">
        <f>100*IF(Table7[[#This Row],[Pd Analytic]]&gt;0, Table7[[#This Row],[Absolute Error]]/Table7[[#This Row],[Pd Analytic]],1)</f>
        <v>1.9768044795165802</v>
      </c>
      <c r="J199">
        <v>13.695240690255339</v>
      </c>
      <c r="K199">
        <v>13.72690480130777</v>
      </c>
      <c r="L199" s="2">
        <f>ABS(Table2[[#This Row],[Nc Analytic]]-Table2[[#This Row],[Nc Simulation]])</f>
        <v>3.1664111052430499E-2</v>
      </c>
      <c r="M199" s="1">
        <f>100*IF(Table2[[#This Row],[Nc Analytic]]&gt;0, Table2[[#This Row],[Absolute Error]]/Table2[[#This Row],[Nc Analytic]],1)</f>
        <v>0.23067189224925522</v>
      </c>
    </row>
    <row r="200" spans="1:13" x14ac:dyDescent="0.35">
      <c r="A200" s="1">
        <v>19.899999999999999</v>
      </c>
      <c r="B200">
        <v>0.782667</v>
      </c>
      <c r="C200">
        <v>0.78229758042722308</v>
      </c>
      <c r="D200" s="2">
        <f>ABS(Table6[[#This Row],[Pb Analytic]]-Table6[[#This Row],[Pb Simulation]])</f>
        <v>3.6941957277691895E-4</v>
      </c>
      <c r="E200" s="1">
        <f>100*IF(Table6[[#This Row],[Pb Analytic]]&gt;0, Table6[[#This Row],[Absolute Error]]/Table6[[#This Row],[Pb Analytic]],1)</f>
        <v>4.7222384680670242E-2</v>
      </c>
      <c r="F200">
        <v>0.17061999999999999</v>
      </c>
      <c r="G200">
        <v>0.1674511632913715</v>
      </c>
      <c r="H200" s="2">
        <f>ABS(Table7[[#This Row],[Pd Analytic]]-Table7[[#This Row],[Pd Simulation]])</f>
        <v>3.1688367086284974E-3</v>
      </c>
      <c r="I200" s="1">
        <f>100*IF(Table7[[#This Row],[Pd Analytic]]&gt;0, Table7[[#This Row],[Absolute Error]]/Table7[[#This Row],[Pd Analytic]],1)</f>
        <v>1.8923945622967091</v>
      </c>
      <c r="J200">
        <v>13.69804230055518</v>
      </c>
      <c r="K200">
        <v>13.72856647505248</v>
      </c>
      <c r="L200" s="2">
        <f>ABS(Table2[[#This Row],[Nc Analytic]]-Table2[[#This Row],[Nc Simulation]])</f>
        <v>3.0524174497299938E-2</v>
      </c>
      <c r="M200" s="1">
        <f>100*IF(Table2[[#This Row],[Nc Analytic]]&gt;0, Table2[[#This Row],[Absolute Error]]/Table2[[#This Row],[Nc Analytic]],1)</f>
        <v>0.22234058124545195</v>
      </c>
    </row>
    <row r="201" spans="1:13" x14ac:dyDescent="0.35">
      <c r="A201" s="1">
        <v>20</v>
      </c>
      <c r="B201">
        <v>0.78309399999999996</v>
      </c>
      <c r="C201">
        <v>0.78335944990182582</v>
      </c>
      <c r="D201" s="2">
        <f>ABS(Table6[[#This Row],[Pb Analytic]]-Table6[[#This Row],[Pb Simulation]])</f>
        <v>2.6544990182586492E-4</v>
      </c>
      <c r="E201" s="1">
        <f>100*IF(Table6[[#This Row],[Pb Analytic]]&gt;0, Table6[[#This Row],[Absolute Error]]/Table6[[#This Row],[Pb Analytic]],1)</f>
        <v>3.3886091737213651E-2</v>
      </c>
      <c r="F201">
        <v>0.17025100000000001</v>
      </c>
      <c r="G201">
        <v>0.16664055009817569</v>
      </c>
      <c r="H201" s="2">
        <f>ABS(Table7[[#This Row],[Pd Analytic]]-Table7[[#This Row],[Pd Simulation]])</f>
        <v>3.6104499018243252E-3</v>
      </c>
      <c r="I201" s="1">
        <f>100*IF(Table7[[#This Row],[Pd Analytic]]&gt;0, Table7[[#This Row],[Absolute Error]]/Table7[[#This Row],[Pd Analytic]],1)</f>
        <v>2.1666094475187712</v>
      </c>
      <c r="J201">
        <v>13.698605175580891</v>
      </c>
      <c r="K201">
        <v>13.730208220662201</v>
      </c>
      <c r="L201" s="2">
        <f>ABS(Table2[[#This Row],[Nc Analytic]]-Table2[[#This Row],[Nc Simulation]])</f>
        <v>3.1603045081309844E-2</v>
      </c>
      <c r="M201" s="1">
        <f>100*IF(Table2[[#This Row],[Nc Analytic]]&gt;0, Table2[[#This Row],[Absolute Error]]/Table2[[#This Row],[Nc Analytic]],1)</f>
        <v>0.23017163741006724</v>
      </c>
    </row>
    <row r="202" spans="1:13" x14ac:dyDescent="0.35">
      <c r="A202" s="1" t="s">
        <v>5</v>
      </c>
      <c r="D202" s="1">
        <f>MAX(D2:D201)</f>
        <v>1.6238877497159465E-3</v>
      </c>
      <c r="E202" s="1">
        <f>MAX(E2:E201)</f>
        <v>100</v>
      </c>
      <c r="G202" s="3"/>
      <c r="H202" s="1">
        <f>MAX(H2:H201)</f>
        <v>1.2540909594857097E-2</v>
      </c>
      <c r="I202" s="1">
        <f>MAX(I2:I201)</f>
        <v>3.3095963643547019</v>
      </c>
      <c r="L202" s="1">
        <f>MAX(L2:L201)</f>
        <v>4.2753215190730387E-2</v>
      </c>
      <c r="M202" s="1">
        <f>MAX(M2:M201)</f>
        <v>0.48532561178936962</v>
      </c>
    </row>
    <row r="203" spans="1:13" x14ac:dyDescent="0.35">
      <c r="A203" s="1" t="s">
        <v>6</v>
      </c>
      <c r="D203" s="1">
        <f>AVERAGE(D2:D201)</f>
        <v>5.3276704871284145E-4</v>
      </c>
      <c r="E203" s="1">
        <f>AVERAGE(E2:E201)</f>
        <v>5.1424750839708233</v>
      </c>
      <c r="G203" s="3"/>
      <c r="H203" s="1">
        <f>AVERAGE(H2:H201)</f>
        <v>5.934839554087145E-3</v>
      </c>
      <c r="I203" s="1">
        <f>AVERAGE(I2:I201)</f>
        <v>1.7956156882422729</v>
      </c>
      <c r="L203" s="1">
        <f>AVERAGE(L2:L201)</f>
        <v>2.9104970372464564E-2</v>
      </c>
      <c r="M203" s="1">
        <f>AVERAGE(M2:M201)</f>
        <v>0.23921059705687533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ali mirzaii</cp:lastModifiedBy>
  <cp:lastPrinted>2013-10-26T20:55:24Z</cp:lastPrinted>
  <dcterms:created xsi:type="dcterms:W3CDTF">2013-10-26T20:48:41Z</dcterms:created>
  <dcterms:modified xsi:type="dcterms:W3CDTF">2024-11-15T21:03:53Z</dcterms:modified>
</cp:coreProperties>
</file>