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Uni\Master\Computer Performance Evaluation\402211778\Main Outputs\"/>
    </mc:Choice>
  </mc:AlternateContent>
  <xr:revisionPtr revIDLastSave="0" documentId="13_ncr:1_{1955D66D-CDFE-4564-8668-DB8B4C8A42F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L3" i="1"/>
  <c r="M3" i="1"/>
  <c r="L4" i="1"/>
  <c r="M4" i="1" s="1"/>
  <c r="L5" i="1"/>
  <c r="M5" i="1" s="1"/>
  <c r="L6" i="1"/>
  <c r="M6" i="1" s="1"/>
  <c r="L7" i="1"/>
  <c r="M7" i="1"/>
  <c r="L8" i="1"/>
  <c r="M8" i="1"/>
  <c r="L9" i="1"/>
  <c r="M9" i="1"/>
  <c r="L10" i="1"/>
  <c r="M10" i="1" s="1"/>
  <c r="L11" i="1"/>
  <c r="M11" i="1" s="1"/>
  <c r="L12" i="1"/>
  <c r="M12" i="1" s="1"/>
  <c r="L13" i="1"/>
  <c r="M13" i="1" s="1"/>
  <c r="L14" i="1"/>
  <c r="M14" i="1"/>
  <c r="L15" i="1"/>
  <c r="M15" i="1" s="1"/>
  <c r="L16" i="1"/>
  <c r="M16" i="1"/>
  <c r="L17" i="1"/>
  <c r="M17" i="1"/>
  <c r="L18" i="1"/>
  <c r="M18" i="1" s="1"/>
  <c r="L19" i="1"/>
  <c r="M19" i="1"/>
  <c r="L20" i="1"/>
  <c r="M20" i="1" s="1"/>
  <c r="L21" i="1"/>
  <c r="M21" i="1" s="1"/>
  <c r="L22" i="1"/>
  <c r="M22" i="1" s="1"/>
  <c r="L23" i="1"/>
  <c r="M23" i="1"/>
  <c r="L24" i="1"/>
  <c r="M24" i="1" s="1"/>
  <c r="L25" i="1"/>
  <c r="M25" i="1" s="1"/>
  <c r="L26" i="1"/>
  <c r="M26" i="1" s="1"/>
  <c r="L27" i="1"/>
  <c r="M27" i="1"/>
  <c r="L28" i="1"/>
  <c r="M28" i="1"/>
  <c r="L29" i="1"/>
  <c r="M29" i="1" s="1"/>
  <c r="L30" i="1"/>
  <c r="M30" i="1" s="1"/>
  <c r="L31" i="1"/>
  <c r="M31" i="1"/>
  <c r="L32" i="1"/>
  <c r="M32" i="1"/>
  <c r="L33" i="1"/>
  <c r="M33" i="1"/>
  <c r="L34" i="1"/>
  <c r="M34" i="1" s="1"/>
  <c r="L35" i="1"/>
  <c r="M35" i="1" s="1"/>
  <c r="L36" i="1"/>
  <c r="M36" i="1"/>
  <c r="L37" i="1"/>
  <c r="M37" i="1" s="1"/>
  <c r="L38" i="1"/>
  <c r="M38" i="1"/>
  <c r="L39" i="1"/>
  <c r="M39" i="1" s="1"/>
  <c r="L40" i="1"/>
  <c r="M40" i="1"/>
  <c r="L41" i="1"/>
  <c r="M41" i="1" s="1"/>
  <c r="L42" i="1"/>
  <c r="M42" i="1" s="1"/>
  <c r="L43" i="1"/>
  <c r="M43" i="1"/>
  <c r="L44" i="1"/>
  <c r="M44" i="1" s="1"/>
  <c r="L45" i="1"/>
  <c r="M45" i="1" s="1"/>
  <c r="L46" i="1"/>
  <c r="M46" i="1"/>
  <c r="L47" i="1"/>
  <c r="M47" i="1"/>
  <c r="L48" i="1"/>
  <c r="M48" i="1" s="1"/>
  <c r="L49" i="1"/>
  <c r="M49" i="1"/>
  <c r="L50" i="1"/>
  <c r="M50" i="1" s="1"/>
  <c r="L51" i="1"/>
  <c r="M51" i="1" s="1"/>
  <c r="L52" i="1"/>
  <c r="M52" i="1"/>
  <c r="L53" i="1"/>
  <c r="M53" i="1" s="1"/>
  <c r="L54" i="1"/>
  <c r="M54" i="1" s="1"/>
  <c r="L55" i="1"/>
  <c r="M55" i="1"/>
  <c r="L56" i="1"/>
  <c r="M56" i="1"/>
  <c r="L57" i="1"/>
  <c r="M57" i="1" s="1"/>
  <c r="L58" i="1"/>
  <c r="M58" i="1" s="1"/>
  <c r="L59" i="1"/>
  <c r="M59" i="1" s="1"/>
  <c r="L60" i="1"/>
  <c r="M60" i="1"/>
  <c r="L61" i="1"/>
  <c r="M61" i="1" s="1"/>
  <c r="L62" i="1"/>
  <c r="M62" i="1"/>
  <c r="L63" i="1"/>
  <c r="M63" i="1"/>
  <c r="L64" i="1"/>
  <c r="M64" i="1"/>
  <c r="L65" i="1"/>
  <c r="M65" i="1"/>
  <c r="L66" i="1"/>
  <c r="M66" i="1" s="1"/>
  <c r="L67" i="1"/>
  <c r="M67" i="1"/>
  <c r="L68" i="1"/>
  <c r="M68" i="1" s="1"/>
  <c r="L69" i="1"/>
  <c r="M69" i="1" s="1"/>
  <c r="L70" i="1"/>
  <c r="M70" i="1"/>
  <c r="L71" i="1"/>
  <c r="M71" i="1" s="1"/>
  <c r="L72" i="1"/>
  <c r="M72" i="1"/>
  <c r="L73" i="1"/>
  <c r="M73" i="1" s="1"/>
  <c r="L74" i="1"/>
  <c r="M74" i="1" s="1"/>
  <c r="L75" i="1"/>
  <c r="M75" i="1" s="1"/>
  <c r="L76" i="1"/>
  <c r="M76" i="1"/>
  <c r="L77" i="1"/>
  <c r="M77" i="1" s="1"/>
  <c r="L78" i="1"/>
  <c r="M78" i="1"/>
  <c r="L79" i="1"/>
  <c r="M79" i="1"/>
  <c r="L80" i="1"/>
  <c r="M80" i="1"/>
  <c r="L81" i="1"/>
  <c r="M81" i="1"/>
  <c r="L82" i="1"/>
  <c r="M82" i="1" s="1"/>
  <c r="L83" i="1"/>
  <c r="M83" i="1" s="1"/>
  <c r="L84" i="1"/>
  <c r="M84" i="1" s="1"/>
  <c r="L85" i="1"/>
  <c r="M85" i="1" s="1"/>
  <c r="L86" i="1"/>
  <c r="M86" i="1"/>
  <c r="L87" i="1"/>
  <c r="M87" i="1"/>
  <c r="L88" i="1"/>
  <c r="M88" i="1"/>
  <c r="L89" i="1"/>
  <c r="M89" i="1"/>
  <c r="L90" i="1"/>
  <c r="M90" i="1" s="1"/>
  <c r="L91" i="1"/>
  <c r="M91" i="1"/>
  <c r="L92" i="1"/>
  <c r="M92" i="1"/>
  <c r="L93" i="1"/>
  <c r="M93" i="1" s="1"/>
  <c r="L94" i="1"/>
  <c r="M94" i="1" s="1"/>
  <c r="L95" i="1"/>
  <c r="M95" i="1"/>
  <c r="L96" i="1"/>
  <c r="M96" i="1"/>
  <c r="L97" i="1"/>
  <c r="M97" i="1"/>
  <c r="L98" i="1"/>
  <c r="M98" i="1" s="1"/>
  <c r="L99" i="1"/>
  <c r="M99" i="1"/>
  <c r="L100" i="1"/>
  <c r="M100" i="1" s="1"/>
  <c r="L101" i="1"/>
  <c r="M101" i="1" s="1"/>
  <c r="L102" i="1"/>
  <c r="M102" i="1"/>
  <c r="L103" i="1"/>
  <c r="M103" i="1" s="1"/>
  <c r="L104" i="1"/>
  <c r="M104" i="1" s="1"/>
  <c r="L105" i="1"/>
  <c r="M105" i="1"/>
  <c r="L106" i="1"/>
  <c r="M106" i="1" s="1"/>
  <c r="L107" i="1"/>
  <c r="M107" i="1"/>
  <c r="L108" i="1"/>
  <c r="M108" i="1"/>
  <c r="L109" i="1"/>
  <c r="M109" i="1" s="1"/>
  <c r="L110" i="1"/>
  <c r="M110" i="1" s="1"/>
  <c r="L111" i="1"/>
  <c r="M111" i="1"/>
  <c r="L112" i="1"/>
  <c r="M112" i="1" s="1"/>
  <c r="L113" i="1"/>
  <c r="M113" i="1"/>
  <c r="L114" i="1"/>
  <c r="M114" i="1" s="1"/>
  <c r="L115" i="1"/>
  <c r="M115" i="1"/>
  <c r="L116" i="1"/>
  <c r="M116" i="1"/>
  <c r="L117" i="1"/>
  <c r="M117" i="1" s="1"/>
  <c r="L118" i="1"/>
  <c r="M118" i="1"/>
  <c r="L119" i="1"/>
  <c r="M119" i="1"/>
  <c r="L120" i="1"/>
  <c r="M120" i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/>
  <c r="L127" i="1"/>
  <c r="M127" i="1"/>
  <c r="L128" i="1"/>
  <c r="M128" i="1"/>
  <c r="L129" i="1"/>
  <c r="M129" i="1"/>
  <c r="L130" i="1"/>
  <c r="M130" i="1" s="1"/>
  <c r="L131" i="1"/>
  <c r="M131" i="1"/>
  <c r="L132" i="1"/>
  <c r="M132" i="1" s="1"/>
  <c r="L133" i="1"/>
  <c r="M133" i="1" s="1"/>
  <c r="L134" i="1"/>
  <c r="M134" i="1" s="1"/>
  <c r="L135" i="1"/>
  <c r="M135" i="1"/>
  <c r="L136" i="1"/>
  <c r="M136" i="1"/>
  <c r="L137" i="1"/>
  <c r="M137" i="1"/>
  <c r="L138" i="1"/>
  <c r="M138" i="1" s="1"/>
  <c r="L139" i="1"/>
  <c r="M139" i="1" s="1"/>
  <c r="L140" i="1"/>
  <c r="M140" i="1" s="1"/>
  <c r="L141" i="1"/>
  <c r="M141" i="1" s="1"/>
  <c r="L142" i="1"/>
  <c r="M142" i="1"/>
  <c r="L143" i="1"/>
  <c r="M143" i="1"/>
  <c r="L144" i="1"/>
  <c r="M144" i="1"/>
  <c r="L145" i="1"/>
  <c r="M145" i="1"/>
  <c r="L146" i="1"/>
  <c r="M146" i="1" s="1"/>
  <c r="L147" i="1"/>
  <c r="M147" i="1"/>
  <c r="L148" i="1"/>
  <c r="M148" i="1" s="1"/>
  <c r="L149" i="1"/>
  <c r="M149" i="1" s="1"/>
  <c r="L150" i="1"/>
  <c r="M150" i="1" s="1"/>
  <c r="L151" i="1"/>
  <c r="M151" i="1"/>
  <c r="L152" i="1"/>
  <c r="M152" i="1" s="1"/>
  <c r="L153" i="1"/>
  <c r="M153" i="1" s="1"/>
  <c r="L154" i="1"/>
  <c r="M154" i="1" s="1"/>
  <c r="L155" i="1"/>
  <c r="M155" i="1"/>
  <c r="L156" i="1"/>
  <c r="M156" i="1"/>
  <c r="L157" i="1"/>
  <c r="M157" i="1" s="1"/>
  <c r="L158" i="1"/>
  <c r="M158" i="1"/>
  <c r="L159" i="1"/>
  <c r="M159" i="1" s="1"/>
  <c r="L160" i="1"/>
  <c r="M160" i="1"/>
  <c r="L161" i="1"/>
  <c r="M161" i="1" s="1"/>
  <c r="L162" i="1"/>
  <c r="M162" i="1" s="1"/>
  <c r="L163" i="1"/>
  <c r="M163" i="1"/>
  <c r="L164" i="1"/>
  <c r="M164" i="1"/>
  <c r="L165" i="1"/>
  <c r="M165" i="1" s="1"/>
  <c r="L166" i="1"/>
  <c r="M166" i="1"/>
  <c r="L167" i="1"/>
  <c r="M167" i="1"/>
  <c r="L168" i="1"/>
  <c r="M168" i="1" s="1"/>
  <c r="L169" i="1"/>
  <c r="M169" i="1"/>
  <c r="L170" i="1"/>
  <c r="M170" i="1" s="1"/>
  <c r="L171" i="1"/>
  <c r="M171" i="1"/>
  <c r="L172" i="1"/>
  <c r="M172" i="1"/>
  <c r="L173" i="1"/>
  <c r="M173" i="1" s="1"/>
  <c r="L174" i="1"/>
  <c r="M174" i="1"/>
  <c r="L175" i="1"/>
  <c r="M175" i="1"/>
  <c r="L176" i="1"/>
  <c r="M176" i="1"/>
  <c r="L177" i="1"/>
  <c r="M177" i="1" s="1"/>
  <c r="L178" i="1"/>
  <c r="M178" i="1" s="1"/>
  <c r="L179" i="1"/>
  <c r="M179" i="1"/>
  <c r="L180" i="1"/>
  <c r="M180" i="1"/>
  <c r="L181" i="1"/>
  <c r="M181" i="1" s="1"/>
  <c r="L182" i="1"/>
  <c r="M182" i="1"/>
  <c r="L183" i="1"/>
  <c r="M183" i="1"/>
  <c r="L184" i="1"/>
  <c r="M184" i="1"/>
  <c r="L185" i="1"/>
  <c r="M185" i="1"/>
  <c r="L186" i="1"/>
  <c r="M186" i="1" s="1"/>
  <c r="L187" i="1"/>
  <c r="M187" i="1" s="1"/>
  <c r="L188" i="1"/>
  <c r="M188" i="1"/>
  <c r="L189" i="1"/>
  <c r="M189" i="1" s="1"/>
  <c r="L190" i="1"/>
  <c r="M190" i="1"/>
  <c r="L191" i="1"/>
  <c r="M191" i="1"/>
  <c r="L192" i="1"/>
  <c r="M192" i="1"/>
  <c r="L193" i="1"/>
  <c r="M193" i="1"/>
  <c r="L194" i="1"/>
  <c r="M194" i="1" s="1"/>
  <c r="L195" i="1"/>
  <c r="M195" i="1"/>
  <c r="L196" i="1"/>
  <c r="M196" i="1" s="1"/>
  <c r="L197" i="1"/>
  <c r="M197" i="1" s="1"/>
  <c r="L198" i="1"/>
  <c r="M198" i="1"/>
  <c r="L199" i="1"/>
  <c r="M199" i="1" s="1"/>
  <c r="L200" i="1"/>
  <c r="M200" i="1" s="1"/>
  <c r="L201" i="1"/>
  <c r="M201" i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 s="1"/>
  <c r="D28" i="1"/>
  <c r="E28" i="1"/>
  <c r="D29" i="1"/>
  <c r="E29" i="1" s="1"/>
  <c r="D30" i="1"/>
  <c r="E30" i="1" s="1"/>
  <c r="D31" i="1"/>
  <c r="E31" i="1" s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 s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 s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/>
  <c r="D9" i="1"/>
  <c r="E9" i="1" s="1"/>
  <c r="D10" i="1"/>
  <c r="E10" i="1" s="1"/>
  <c r="D11" i="1"/>
  <c r="E11" i="1"/>
  <c r="D12" i="1"/>
  <c r="E12" i="1" s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<sst xmlns="http://schemas.openxmlformats.org/spreadsheetml/2006/main" count="15" uniqueCount="11">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</sst>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1.0000000000000001E-5</c:v>
                </c:pt>
                <c:pt idx="14">
                  <c:v>1.7E-5</c:v>
                </c:pt>
                <c:pt idx="15">
                  <c:v>2.9E-5</c:v>
                </c:pt>
                <c:pt idx="16">
                  <c:v>6.9999999999999994E-5</c:v>
                </c:pt>
                <c:pt idx="17">
                  <c:v>1.65E-4</c:v>
                </c:pt>
                <c:pt idx="18">
                  <c:v>3.2299999999999999E-4</c:v>
                </c:pt>
                <c:pt idx="19">
                  <c:v>5.3399999999999997E-4</c:v>
                </c:pt>
                <c:pt idx="20">
                  <c:v>9.6500000000000004E-4</c:v>
                </c:pt>
                <c:pt idx="21">
                  <c:v>1.297E-3</c:v>
                </c:pt>
                <c:pt idx="22">
                  <c:v>1.9840000000000001E-3</c:v>
                </c:pt>
                <c:pt idx="23">
                  <c:v>2.7810000000000001E-3</c:v>
                </c:pt>
                <c:pt idx="24">
                  <c:v>3.8639999999999998E-3</c:v>
                </c:pt>
                <c:pt idx="25">
                  <c:v>5.3030000000000004E-3</c:v>
                </c:pt>
                <c:pt idx="26">
                  <c:v>7.3460000000000001E-3</c:v>
                </c:pt>
                <c:pt idx="27">
                  <c:v>9.3989999999999994E-3</c:v>
                </c:pt>
                <c:pt idx="28">
                  <c:v>1.2441000000000001E-2</c:v>
                </c:pt>
                <c:pt idx="29">
                  <c:v>1.5709999999999998E-2</c:v>
                </c:pt>
                <c:pt idx="30">
                  <c:v>1.9674000000000001E-2</c:v>
                </c:pt>
                <c:pt idx="31">
                  <c:v>2.3236E-2</c:v>
                </c:pt>
                <c:pt idx="32">
                  <c:v>2.9198999999999999E-2</c:v>
                </c:pt>
                <c:pt idx="33">
                  <c:v>3.3730000000000003E-2</c:v>
                </c:pt>
                <c:pt idx="34">
                  <c:v>3.9697999999999997E-2</c:v>
                </c:pt>
                <c:pt idx="35">
                  <c:v>4.6367999999999999E-2</c:v>
                </c:pt>
                <c:pt idx="36">
                  <c:v>5.2810999999999997E-2</c:v>
                </c:pt>
                <c:pt idx="37">
                  <c:v>6.0144999999999997E-2</c:v>
                </c:pt>
                <c:pt idx="38">
                  <c:v>6.8262000000000003E-2</c:v>
                </c:pt>
                <c:pt idx="39">
                  <c:v>7.6262999999999997E-2</c:v>
                </c:pt>
                <c:pt idx="40">
                  <c:v>8.3960999999999994E-2</c:v>
                </c:pt>
                <c:pt idx="41">
                  <c:v>9.3088000000000004E-2</c:v>
                </c:pt>
                <c:pt idx="42">
                  <c:v>0.102558</c:v>
                </c:pt>
                <c:pt idx="43">
                  <c:v>0.11093500000000001</c:v>
                </c:pt>
                <c:pt idx="44">
                  <c:v>0.121174</c:v>
                </c:pt>
                <c:pt idx="45">
                  <c:v>0.12955900000000001</c:v>
                </c:pt>
                <c:pt idx="46">
                  <c:v>0.13875899999999999</c:v>
                </c:pt>
                <c:pt idx="47">
                  <c:v>0.14793200000000001</c:v>
                </c:pt>
                <c:pt idx="48">
                  <c:v>0.15745999999999999</c:v>
                </c:pt>
                <c:pt idx="49">
                  <c:v>0.168318</c:v>
                </c:pt>
                <c:pt idx="50">
                  <c:v>0.176764</c:v>
                </c:pt>
                <c:pt idx="51">
                  <c:v>0.186775</c:v>
                </c:pt>
                <c:pt idx="52">
                  <c:v>0.197271</c:v>
                </c:pt>
                <c:pt idx="53">
                  <c:v>0.20651700000000001</c:v>
                </c:pt>
                <c:pt idx="54">
                  <c:v>0.215222</c:v>
                </c:pt>
                <c:pt idx="55">
                  <c:v>0.22577</c:v>
                </c:pt>
                <c:pt idx="56">
                  <c:v>0.23433699999999999</c:v>
                </c:pt>
                <c:pt idx="57">
                  <c:v>0.24335499999999999</c:v>
                </c:pt>
                <c:pt idx="58">
                  <c:v>0.25333099999999997</c:v>
                </c:pt>
                <c:pt idx="59">
                  <c:v>0.26149</c:v>
                </c:pt>
                <c:pt idx="60">
                  <c:v>0.26993200000000001</c:v>
                </c:pt>
                <c:pt idx="61">
                  <c:v>0.27911000000000002</c:v>
                </c:pt>
                <c:pt idx="62">
                  <c:v>0.286879</c:v>
                </c:pt>
                <c:pt idx="63">
                  <c:v>0.29613499999999998</c:v>
                </c:pt>
                <c:pt idx="64">
                  <c:v>0.30542799999999998</c:v>
                </c:pt>
                <c:pt idx="65">
                  <c:v>0.31272</c:v>
                </c:pt>
                <c:pt idx="66">
                  <c:v>0.32122800000000001</c:v>
                </c:pt>
                <c:pt idx="67">
                  <c:v>0.32893299999999998</c:v>
                </c:pt>
                <c:pt idx="68">
                  <c:v>0.33513199999999999</c:v>
                </c:pt>
                <c:pt idx="69">
                  <c:v>0.34424500000000002</c:v>
                </c:pt>
                <c:pt idx="70">
                  <c:v>0.35182099999999999</c:v>
                </c:pt>
                <c:pt idx="71">
                  <c:v>0.35921500000000001</c:v>
                </c:pt>
                <c:pt idx="72">
                  <c:v>0.36546200000000001</c:v>
                </c:pt>
                <c:pt idx="73">
                  <c:v>0.37191999999999997</c:v>
                </c:pt>
                <c:pt idx="74">
                  <c:v>0.379112</c:v>
                </c:pt>
                <c:pt idx="75">
                  <c:v>0.38641300000000001</c:v>
                </c:pt>
                <c:pt idx="76">
                  <c:v>0.39469900000000002</c:v>
                </c:pt>
                <c:pt idx="77">
                  <c:v>0.39963300000000002</c:v>
                </c:pt>
                <c:pt idx="78">
                  <c:v>0.40686699999999998</c:v>
                </c:pt>
                <c:pt idx="79">
                  <c:v>0.413273</c:v>
                </c:pt>
                <c:pt idx="80">
                  <c:v>0.41883799999999999</c:v>
                </c:pt>
                <c:pt idx="81">
                  <c:v>0.42485000000000001</c:v>
                </c:pt>
                <c:pt idx="82">
                  <c:v>0.43079099999999998</c:v>
                </c:pt>
                <c:pt idx="83">
                  <c:v>0.43735299999999999</c:v>
                </c:pt>
                <c:pt idx="84">
                  <c:v>0.44268200000000002</c:v>
                </c:pt>
                <c:pt idx="85">
                  <c:v>0.44858799999999999</c:v>
                </c:pt>
                <c:pt idx="86">
                  <c:v>0.45472400000000002</c:v>
                </c:pt>
                <c:pt idx="87">
                  <c:v>0.45979799999999998</c:v>
                </c:pt>
                <c:pt idx="88">
                  <c:v>0.464949</c:v>
                </c:pt>
                <c:pt idx="89">
                  <c:v>0.46925299999999998</c:v>
                </c:pt>
                <c:pt idx="90">
                  <c:v>0.47597600000000001</c:v>
                </c:pt>
                <c:pt idx="91">
                  <c:v>0.48028500000000002</c:v>
                </c:pt>
                <c:pt idx="92">
                  <c:v>0.48528199999999999</c:v>
                </c:pt>
                <c:pt idx="93">
                  <c:v>0.49032100000000001</c:v>
                </c:pt>
                <c:pt idx="94">
                  <c:v>0.49632399999999999</c:v>
                </c:pt>
                <c:pt idx="95">
                  <c:v>0.49970900000000001</c:v>
                </c:pt>
                <c:pt idx="96">
                  <c:v>0.50484700000000005</c:v>
                </c:pt>
                <c:pt idx="97">
                  <c:v>0.50845700000000005</c:v>
                </c:pt>
                <c:pt idx="98">
                  <c:v>0.513517</c:v>
                </c:pt>
                <c:pt idx="99">
                  <c:v>0.51807400000000003</c:v>
                </c:pt>
                <c:pt idx="100">
                  <c:v>0.52243099999999998</c:v>
                </c:pt>
                <c:pt idx="101">
                  <c:v>0.52616600000000002</c:v>
                </c:pt>
                <c:pt idx="102">
                  <c:v>0.53191299999999997</c:v>
                </c:pt>
                <c:pt idx="103">
                  <c:v>0.53476199999999996</c:v>
                </c:pt>
                <c:pt idx="104">
                  <c:v>0.54015599999999997</c:v>
                </c:pt>
                <c:pt idx="105">
                  <c:v>0.543767</c:v>
                </c:pt>
                <c:pt idx="106">
                  <c:v>0.547261</c:v>
                </c:pt>
                <c:pt idx="107">
                  <c:v>0.55093000000000003</c:v>
                </c:pt>
                <c:pt idx="108">
                  <c:v>0.55455200000000004</c:v>
                </c:pt>
                <c:pt idx="109">
                  <c:v>0.55872200000000005</c:v>
                </c:pt>
                <c:pt idx="110">
                  <c:v>0.56137999999999999</c:v>
                </c:pt>
                <c:pt idx="111">
                  <c:v>0.56590399999999996</c:v>
                </c:pt>
                <c:pt idx="112">
                  <c:v>0.56955299999999998</c:v>
                </c:pt>
                <c:pt idx="113">
                  <c:v>0.57231600000000005</c:v>
                </c:pt>
                <c:pt idx="114">
                  <c:v>0.57630400000000004</c:v>
                </c:pt>
                <c:pt idx="115">
                  <c:v>0.580148</c:v>
                </c:pt>
                <c:pt idx="116">
                  <c:v>0.58294500000000005</c:v>
                </c:pt>
                <c:pt idx="117">
                  <c:v>0.58661300000000005</c:v>
                </c:pt>
                <c:pt idx="118">
                  <c:v>0.59032700000000005</c:v>
                </c:pt>
                <c:pt idx="119">
                  <c:v>0.59340999999999999</c:v>
                </c:pt>
                <c:pt idx="120">
                  <c:v>0.59507900000000002</c:v>
                </c:pt>
                <c:pt idx="121">
                  <c:v>0.59879099999999996</c:v>
                </c:pt>
                <c:pt idx="122">
                  <c:v>0.602522</c:v>
                </c:pt>
                <c:pt idx="123">
                  <c:v>0.60539399999999999</c:v>
                </c:pt>
                <c:pt idx="124">
                  <c:v>0.60818399999999995</c:v>
                </c:pt>
                <c:pt idx="125">
                  <c:v>0.61063699999999999</c:v>
                </c:pt>
                <c:pt idx="126">
                  <c:v>0.61434200000000005</c:v>
                </c:pt>
                <c:pt idx="127">
                  <c:v>0.616865</c:v>
                </c:pt>
                <c:pt idx="128">
                  <c:v>0.61951199999999995</c:v>
                </c:pt>
                <c:pt idx="129">
                  <c:v>0.62249299999999996</c:v>
                </c:pt>
                <c:pt idx="130">
                  <c:v>0.62488999999999995</c:v>
                </c:pt>
                <c:pt idx="131">
                  <c:v>0.62838499999999997</c:v>
                </c:pt>
                <c:pt idx="132">
                  <c:v>0.631247</c:v>
                </c:pt>
                <c:pt idx="133">
                  <c:v>0.63264500000000001</c:v>
                </c:pt>
                <c:pt idx="134">
                  <c:v>0.63604099999999997</c:v>
                </c:pt>
                <c:pt idx="135">
                  <c:v>0.63830100000000001</c:v>
                </c:pt>
                <c:pt idx="136">
                  <c:v>0.64112499999999994</c:v>
                </c:pt>
                <c:pt idx="137">
                  <c:v>0.64270799999999995</c:v>
                </c:pt>
                <c:pt idx="138">
                  <c:v>0.64593800000000001</c:v>
                </c:pt>
                <c:pt idx="139">
                  <c:v>0.64800999999999997</c:v>
                </c:pt>
                <c:pt idx="140">
                  <c:v>0.65083899999999995</c:v>
                </c:pt>
                <c:pt idx="141">
                  <c:v>0.65276299999999998</c:v>
                </c:pt>
                <c:pt idx="142">
                  <c:v>0.655219</c:v>
                </c:pt>
                <c:pt idx="143">
                  <c:v>0.65698400000000001</c:v>
                </c:pt>
                <c:pt idx="144">
                  <c:v>0.65990899999999997</c:v>
                </c:pt>
                <c:pt idx="145">
                  <c:v>0.66128699999999996</c:v>
                </c:pt>
                <c:pt idx="146">
                  <c:v>0.66374699999999998</c:v>
                </c:pt>
                <c:pt idx="147">
                  <c:v>0.66642999999999997</c:v>
                </c:pt>
                <c:pt idx="148">
                  <c:v>0.66794500000000001</c:v>
                </c:pt>
                <c:pt idx="149">
                  <c:v>0.67051300000000003</c:v>
                </c:pt>
                <c:pt idx="150">
                  <c:v>0.67281000000000002</c:v>
                </c:pt>
                <c:pt idx="151">
                  <c:v>0.67533500000000002</c:v>
                </c:pt>
                <c:pt idx="152">
                  <c:v>0.67632599999999998</c:v>
                </c:pt>
                <c:pt idx="153">
                  <c:v>0.678956</c:v>
                </c:pt>
                <c:pt idx="154">
                  <c:v>0.68042800000000003</c:v>
                </c:pt>
                <c:pt idx="155">
                  <c:v>0.68280600000000002</c:v>
                </c:pt>
                <c:pt idx="156">
                  <c:v>0.68484400000000001</c:v>
                </c:pt>
                <c:pt idx="157">
                  <c:v>0.68657900000000005</c:v>
                </c:pt>
                <c:pt idx="158">
                  <c:v>0.687975</c:v>
                </c:pt>
                <c:pt idx="159">
                  <c:v>0.69025099999999995</c:v>
                </c:pt>
                <c:pt idx="160">
                  <c:v>0.69209600000000004</c:v>
                </c:pt>
                <c:pt idx="161">
                  <c:v>0.69373399999999996</c:v>
                </c:pt>
                <c:pt idx="162">
                  <c:v>0.69553900000000002</c:v>
                </c:pt>
                <c:pt idx="163">
                  <c:v>0.69746399999999997</c:v>
                </c:pt>
                <c:pt idx="164">
                  <c:v>0.69956099999999999</c:v>
                </c:pt>
                <c:pt idx="165">
                  <c:v>0.70085299999999995</c:v>
                </c:pt>
                <c:pt idx="166">
                  <c:v>0.70318599999999998</c:v>
                </c:pt>
                <c:pt idx="167">
                  <c:v>0.70475299999999996</c:v>
                </c:pt>
                <c:pt idx="168">
                  <c:v>0.70655900000000005</c:v>
                </c:pt>
                <c:pt idx="169">
                  <c:v>0.70780600000000005</c:v>
                </c:pt>
                <c:pt idx="170">
                  <c:v>0.70984100000000006</c:v>
                </c:pt>
                <c:pt idx="171">
                  <c:v>0.71083300000000005</c:v>
                </c:pt>
                <c:pt idx="172">
                  <c:v>0.71275699999999997</c:v>
                </c:pt>
                <c:pt idx="173">
                  <c:v>0.71435700000000002</c:v>
                </c:pt>
                <c:pt idx="174">
                  <c:v>0.71563600000000005</c:v>
                </c:pt>
                <c:pt idx="175">
                  <c:v>0.71753100000000003</c:v>
                </c:pt>
                <c:pt idx="176">
                  <c:v>0.71923700000000002</c:v>
                </c:pt>
                <c:pt idx="177">
                  <c:v>0.72027300000000005</c:v>
                </c:pt>
                <c:pt idx="178">
                  <c:v>0.72184400000000004</c:v>
                </c:pt>
                <c:pt idx="179">
                  <c:v>0.72396899999999997</c:v>
                </c:pt>
                <c:pt idx="180">
                  <c:v>0.72520099999999998</c:v>
                </c:pt>
                <c:pt idx="181">
                  <c:v>0.72640899999999997</c:v>
                </c:pt>
                <c:pt idx="182">
                  <c:v>0.72784000000000004</c:v>
                </c:pt>
                <c:pt idx="183">
                  <c:v>0.72941299999999998</c:v>
                </c:pt>
                <c:pt idx="184">
                  <c:v>0.73082999999999998</c:v>
                </c:pt>
                <c:pt idx="185">
                  <c:v>0.73215399999999997</c:v>
                </c:pt>
                <c:pt idx="186">
                  <c:v>0.73339100000000002</c:v>
                </c:pt>
                <c:pt idx="187">
                  <c:v>0.73491399999999996</c:v>
                </c:pt>
                <c:pt idx="188">
                  <c:v>0.73609999999999998</c:v>
                </c:pt>
                <c:pt idx="189">
                  <c:v>0.73747099999999999</c:v>
                </c:pt>
                <c:pt idx="190">
                  <c:v>0.73887400000000003</c:v>
                </c:pt>
                <c:pt idx="191">
                  <c:v>0.74036599999999997</c:v>
                </c:pt>
                <c:pt idx="192">
                  <c:v>0.74171900000000002</c:v>
                </c:pt>
                <c:pt idx="193">
                  <c:v>0.74326099999999995</c:v>
                </c:pt>
                <c:pt idx="194">
                  <c:v>0.74404099999999995</c:v>
                </c:pt>
                <c:pt idx="195">
                  <c:v>0.74560999999999999</c:v>
                </c:pt>
                <c:pt idx="196">
                  <c:v>0.74628799999999995</c:v>
                </c:pt>
                <c:pt idx="197">
                  <c:v>0.748247</c:v>
                </c:pt>
                <c:pt idx="198">
                  <c:v>0.74895999999999996</c:v>
                </c:pt>
                <c:pt idx="199">
                  <c:v>0.75029699999999999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6.0375307545507207E-23</c:v>
                </c:pt>
                <c:pt idx="1">
                  <c:v>3.5275533831797163E-18</c:v>
                </c:pt>
                <c:pt idx="2">
                  <c:v>2.0425653428794149E-15</c:v>
                </c:pt>
                <c:pt idx="3">
                  <c:v>1.7745030804691641E-13</c:v>
                </c:pt>
                <c:pt idx="4">
                  <c:v>5.41680155454054E-12</c:v>
                </c:pt>
                <c:pt idx="5">
                  <c:v>8.4849519765418031E-11</c:v>
                </c:pt>
                <c:pt idx="6">
                  <c:v>8.3464363489867305E-10</c:v>
                </c:pt>
                <c:pt idx="7">
                  <c:v>5.8171495814658527E-9</c:v>
                </c:pt>
                <c:pt idx="8">
                  <c:v>3.1060839234727197E-8</c:v>
                </c:pt>
                <c:pt idx="9">
                  <c:v>1.3407718626667581E-7</c:v>
                </c:pt>
                <c:pt idx="10">
                  <c:v>4.8638302753870349E-7</c:v>
                </c:pt>
                <c:pt idx="11">
                  <c:v>1.5265421494120199E-6</c:v>
                </c:pt>
                <c:pt idx="12">
                  <c:v>4.2393864287525421E-6</c:v>
                </c:pt>
                <c:pt idx="13">
                  <c:v>1.06043997594188E-5</c:v>
                </c:pt>
                <c:pt idx="14">
                  <c:v>2.4237698457690659E-5</c:v>
                </c:pt>
                <c:pt idx="15">
                  <c:v>5.1218108810353133E-5</c:v>
                </c:pt>
                <c:pt idx="16">
                  <c:v>1.010443977574318E-4</c:v>
                </c:pt>
                <c:pt idx="17">
                  <c:v>1.8762720300105409E-4</c:v>
                </c:pt>
                <c:pt idx="18">
                  <c:v>3.3018586485208262E-4</c:v>
                </c:pt>
                <c:pt idx="19">
                  <c:v>5.5390558260833131E-4</c:v>
                </c:pt>
                <c:pt idx="20">
                  <c:v>8.9021885047358112E-4</c:v>
                </c:pt>
                <c:pt idx="21">
                  <c:v>1.3766072036251759E-3</c:v>
                </c:pt>
                <c:pt idx="22">
                  <c:v>2.0558706818310109E-3</c:v>
                </c:pt>
                <c:pt idx="23">
                  <c:v>2.9748752210901042E-3</c:v>
                </c:pt>
                <c:pt idx="24">
                  <c:v>4.1828523933633548E-3</c:v>
                </c:pt>
                <c:pt idx="25">
                  <c:v>5.7293812579587823E-3</c:v>
                </c:pt>
                <c:pt idx="26">
                  <c:v>7.6622199859792267E-3</c:v>
                </c:pt>
                <c:pt idx="27">
                  <c:v>1.0025170074971961E-2</c:v>
                </c:pt>
                <c:pt idx="28">
                  <c:v>1.2856147242000369E-2</c:v>
                </c:pt>
                <c:pt idx="29">
                  <c:v>1.6185603436049831E-2</c:v>
                </c:pt>
                <c:pt idx="30">
                  <c:v>2.003540000537829E-2</c:v>
                </c:pt>
                <c:pt idx="31">
                  <c:v>2.441818074312474E-2</c:v>
                </c:pt>
                <c:pt idx="32">
                  <c:v>2.9337243184226161E-2</c:v>
                </c:pt>
                <c:pt idx="33">
                  <c:v>3.478686360197264E-2</c:v>
                </c:pt>
                <c:pt idx="34">
                  <c:v>4.0752999826437812E-2</c:v>
                </c:pt>
                <c:pt idx="35">
                  <c:v>4.7214277912341722E-2</c:v>
                </c:pt>
                <c:pt idx="36">
                  <c:v>5.4143163212337378E-2</c:v>
                </c:pt>
                <c:pt idx="37">
                  <c:v>6.1507221361086668E-2</c:v>
                </c:pt>
                <c:pt idx="38">
                  <c:v>6.9270387014241847E-2</c:v>
                </c:pt>
                <c:pt idx="39">
                  <c:v>7.7394174745041192E-2</c:v>
                </c:pt>
                <c:pt idx="40">
                  <c:v>8.5838784476757177E-2</c:v>
                </c:pt>
                <c:pt idx="41">
                  <c:v>9.4564071068290748E-2</c:v>
                </c:pt>
                <c:pt idx="42">
                  <c:v>0.10353036275426319</c:v>
                </c:pt>
                <c:pt idx="43">
                  <c:v>0.11269912532969301</c:v>
                </c:pt>
                <c:pt idx="44">
                  <c:v>0.1220334780640983</c:v>
                </c:pt>
                <c:pt idx="45">
                  <c:v>0.13149857351002051</c:v>
                </c:pt>
                <c:pt idx="46">
                  <c:v>0.14106185703966079</c:v>
                </c:pt>
                <c:pt idx="47">
                  <c:v>0.15069322360228771</c:v>
                </c:pt>
                <c:pt idx="48">
                  <c:v>0.16036508935513619</c:v>
                </c:pt>
                <c:pt idx="49">
                  <c:v>0.17005239494577989</c:v>
                </c:pt>
                <c:pt idx="50">
                  <c:v>0.1797325557033542</c:v>
                </c:pt>
                <c:pt idx="51">
                  <c:v>0.1893853721344238</c:v>
                </c:pt>
                <c:pt idx="52">
                  <c:v>0.1989929121412759</c:v>
                </c:pt>
                <c:pt idx="53">
                  <c:v>0.20853937444069751</c:v>
                </c:pt>
                <c:pt idx="54">
                  <c:v>0.21801094085791209</c:v>
                </c:pt>
                <c:pt idx="55">
                  <c:v>0.227395623558099</c:v>
                </c:pt>
                <c:pt idx="56">
                  <c:v>0.2366831118802154</c:v>
                </c:pt>
                <c:pt idx="57">
                  <c:v>0.2458646222567358</c:v>
                </c:pt>
                <c:pt idx="58">
                  <c:v>0.25493275372691299</c:v>
                </c:pt>
                <c:pt idx="59">
                  <c:v>0.26388135076093411</c:v>
                </c:pt>
                <c:pt idx="60">
                  <c:v>0.27270537448504423</c:v>
                </c:pt>
                <c:pt idx="61">
                  <c:v>0.2814007829095615</c:v>
                </c:pt>
                <c:pt idx="62">
                  <c:v>0.28996442038993808</c:v>
                </c:pt>
                <c:pt idx="63">
                  <c:v>0.29839391627474288</c:v>
                </c:pt>
                <c:pt idx="64">
                  <c:v>0.3066875924952116</c:v>
                </c:pt>
                <c:pt idx="65">
                  <c:v>0.31484437971297352</c:v>
                </c:pt>
                <c:pt idx="66">
                  <c:v>0.32286374155234088</c:v>
                </c:pt>
                <c:pt idx="67">
                  <c:v>0.33074560639009509</c:v>
                </c:pt>
                <c:pt idx="68">
                  <c:v>0.33849030615001058</c:v>
                </c:pt>
                <c:pt idx="69">
                  <c:v>0.34609852154418141</c:v>
                </c:pt>
                <c:pt idx="70">
                  <c:v>0.35357123321283962</c:v>
                </c:pt>
                <c:pt idx="71">
                  <c:v>0.36090967823426878</c:v>
                </c:pt>
                <c:pt idx="72">
                  <c:v>0.36811531150316018</c:v>
                </c:pt>
                <c:pt idx="73">
                  <c:v>0.37518977150670441</c:v>
                </c:pt>
                <c:pt idx="74">
                  <c:v>0.38213485006084702</c:v>
                </c:pt>
                <c:pt idx="75">
                  <c:v>0.38895246560303748</c:v>
                </c:pt>
                <c:pt idx="76">
                  <c:v>0.39564463967139257</c:v>
                </c:pt>
                <c:pt idx="77">
                  <c:v>0.4022134762327515</c:v>
                </c:pt>
                <c:pt idx="78">
                  <c:v>0.40866114355314997</c:v>
                </c:pt>
                <c:pt idx="79">
                  <c:v>0.41498985833343721</c:v>
                </c:pt>
                <c:pt idx="80">
                  <c:v>0.42120187185997932</c:v>
                </c:pt>
                <c:pt idx="81">
                  <c:v>0.42729945794553309</c:v>
                </c:pt>
                <c:pt idx="82">
                  <c:v>0.43328490245845258</c:v>
                </c:pt>
                <c:pt idx="83">
                  <c:v>0.43916049425946557</c:v>
                </c:pt>
                <c:pt idx="84">
                  <c:v>0.44492851738439659</c:v>
                </c:pt>
                <c:pt idx="85">
                  <c:v>0.45059124432855457</c:v>
                </c:pt>
                <c:pt idx="86">
                  <c:v>0.45615093030413989</c:v>
                </c:pt>
                <c:pt idx="87">
                  <c:v>0.46160980835610471</c:v>
                </c:pt>
                <c:pt idx="88">
                  <c:v>0.46697008523453959</c:v>
                </c:pt>
                <c:pt idx="89">
                  <c:v>0.47223393793298463</c:v>
                </c:pt>
                <c:pt idx="90">
                  <c:v>0.47740351081219512</c:v>
                </c:pt>
                <c:pt idx="91">
                  <c:v>0.4824809132379449</c:v>
                </c:pt>
                <c:pt idx="92">
                  <c:v>0.48746821766952381</c:v>
                </c:pt>
                <c:pt idx="93">
                  <c:v>0.49236745814278299</c:v>
                </c:pt>
                <c:pt idx="94">
                  <c:v>0.49718062909799599</c:v>
                </c:pt>
                <c:pt idx="95">
                  <c:v>0.5019096845084966</c:v>
                </c:pt>
                <c:pt idx="96">
                  <c:v>0.50655653727113714</c:v>
                </c:pt>
                <c:pt idx="97">
                  <c:v>0.5111230588241068</c:v>
                </c:pt>
                <c:pt idx="98">
                  <c:v>0.51561107896165725</c:v>
                </c:pt>
                <c:pt idx="99">
                  <c:v>0.52002238581883997</c:v>
                </c:pt>
                <c:pt idx="100">
                  <c:v>0.524358726002502</c:v>
                </c:pt>
                <c:pt idx="101">
                  <c:v>0.52862180484759935</c:v>
                </c:pt>
                <c:pt idx="102">
                  <c:v>0.53281328678035977</c:v>
                </c:pt>
                <c:pt idx="103">
                  <c:v>0.53693479577202929</c:v>
                </c:pt>
                <c:pt idx="104">
                  <c:v>0.54098791586888961</c:v>
                </c:pt>
                <c:pt idx="105">
                  <c:v>0.5449741917859604</c:v>
                </c:pt>
                <c:pt idx="106">
                  <c:v>0.54889512955333408</c:v>
                </c:pt>
                <c:pt idx="107">
                  <c:v>0.55275219720544688</c:v>
                </c:pt>
                <c:pt idx="108">
                  <c:v>0.55654682550478995</c:v>
                </c:pt>
                <c:pt idx="109">
                  <c:v>0.56028040869263229</c:v>
                </c:pt>
                <c:pt idx="110">
                  <c:v>0.56395430526026658</c:v>
                </c:pt>
                <c:pt idx="111">
                  <c:v>0.56756983873512112</c:v>
                </c:pt>
                <c:pt idx="112">
                  <c:v>0.57112829847682178</c:v>
                </c:pt>
                <c:pt idx="113">
                  <c:v>0.57463094047893482</c:v>
                </c:pt>
                <c:pt idx="114">
                  <c:v>0.57807898817270398</c:v>
                </c:pt>
                <c:pt idx="115">
                  <c:v>0.58147363322959644</c:v>
                </c:pt>
                <c:pt idx="116">
                  <c:v>0.58481603635992885</c:v>
                </c:pt>
                <c:pt idx="117">
                  <c:v>0.58810732810523492</c:v>
                </c:pt>
                <c:pt idx="118">
                  <c:v>0.59134860962238955</c:v>
                </c:pt>
                <c:pt idx="119">
                  <c:v>0.59454095345781355</c:v>
                </c:pt>
                <c:pt idx="120">
                  <c:v>0.59768540431034733</c:v>
                </c:pt>
                <c:pt idx="121">
                  <c:v>0.60078297978162887</c:v>
                </c:pt>
                <c:pt idx="122">
                  <c:v>0.60383467111301647</c:v>
                </c:pt>
                <c:pt idx="123">
                  <c:v>0.60684144390827854</c:v>
                </c:pt>
                <c:pt idx="124">
                  <c:v>0.60980423884143997</c:v>
                </c:pt>
                <c:pt idx="125">
                  <c:v>0.61272397234930864</c:v>
                </c:pt>
                <c:pt idx="126">
                  <c:v>0.61560153730833334</c:v>
                </c:pt>
                <c:pt idx="127">
                  <c:v>0.61843780369554924</c:v>
                </c:pt>
                <c:pt idx="128">
                  <c:v>0.62123361923345988</c:v>
                </c:pt>
                <c:pt idx="129">
                  <c:v>0.6239898100187895</c:v>
                </c:pt>
                <c:pt idx="130">
                  <c:v>0.62670718113510071</c:v>
                </c:pt>
                <c:pt idx="131">
                  <c:v>0.62938651724934236</c:v>
                </c:pt>
                <c:pt idx="132">
                  <c:v>0.63202858319243693</c:v>
                </c:pt>
                <c:pt idx="133">
                  <c:v>0.6346341245240632</c:v>
                </c:pt>
                <c:pt idx="134">
                  <c:v>0.63720386808182694</c:v>
                </c:pt>
                <c:pt idx="135">
                  <c:v>0.63973852251504371</c:v>
                </c:pt>
                <c:pt idx="136">
                  <c:v>0.64223877880338343</c:v>
                </c:pt>
                <c:pt idx="137">
                  <c:v>0.64470531076064885</c:v>
                </c:pt>
                <c:pt idx="138">
                  <c:v>0.6471387755239747</c:v>
                </c:pt>
                <c:pt idx="139">
                  <c:v>0.64953981402875316</c:v>
                </c:pt>
                <c:pt idx="140">
                  <c:v>0.65190905146959743</c:v>
                </c:pt>
                <c:pt idx="141">
                  <c:v>0.65424709774766732</c:v>
                </c:pt>
                <c:pt idx="142">
                  <c:v>0.6565545479046806</c:v>
                </c:pt>
                <c:pt idx="143">
                  <c:v>0.65883198254394548</c:v>
                </c:pt>
                <c:pt idx="144">
                  <c:v>0.66107996823874826</c:v>
                </c:pt>
                <c:pt idx="145">
                  <c:v>0.6632990579284237</c:v>
                </c:pt>
                <c:pt idx="146">
                  <c:v>0.6654897913024499</c:v>
                </c:pt>
                <c:pt idx="147">
                  <c:v>0.66765269517289094</c:v>
                </c:pt>
                <c:pt idx="148">
                  <c:v>0.66978828383551958</c:v>
                </c:pt>
                <c:pt idx="149">
                  <c:v>0.67189705941994382</c:v>
                </c:pt>
                <c:pt idx="150">
                  <c:v>0.67397951222905383</c:v>
                </c:pt>
                <c:pt idx="151">
                  <c:v>0.67603612106810818</c:v>
                </c:pt>
                <c:pt idx="152">
                  <c:v>0.67806735356376358</c:v>
                </c:pt>
                <c:pt idx="153">
                  <c:v>0.68007366647335399</c:v>
                </c:pt>
                <c:pt idx="154">
                  <c:v>0.68205550598471587</c:v>
                </c:pt>
                <c:pt idx="155">
                  <c:v>0.68401330800684512</c:v>
                </c:pt>
                <c:pt idx="156">
                  <c:v>0.68594749845167546</c:v>
                </c:pt>
                <c:pt idx="157">
                  <c:v>0.68785849350724815</c:v>
                </c:pt>
                <c:pt idx="158">
                  <c:v>0.68974669990254578</c:v>
                </c:pt>
                <c:pt idx="159">
                  <c:v>0.69161251516425304</c:v>
                </c:pt>
                <c:pt idx="160">
                  <c:v>0.69345632786569489</c:v>
                </c:pt>
                <c:pt idx="161">
                  <c:v>0.69527851786820649</c:v>
                </c:pt>
                <c:pt idx="162">
                  <c:v>0.69707945655517078</c:v>
                </c:pt>
                <c:pt idx="163">
                  <c:v>0.69885950705895927</c:v>
                </c:pt>
                <c:pt idx="164">
                  <c:v>0.70061902448100588</c:v>
                </c:pt>
                <c:pt idx="165">
                  <c:v>0.70235835610522979</c:v>
                </c:pt>
                <c:pt idx="166">
                  <c:v>0.70407784160502385</c:v>
                </c:pt>
                <c:pt idx="167">
                  <c:v>0.70577781324401578</c:v>
                </c:pt>
                <c:pt idx="168">
                  <c:v>0.70745859607080097</c:v>
                </c:pt>
                <c:pt idx="169">
                  <c:v>0.709120508107843</c:v>
                </c:pt>
                <c:pt idx="170">
                  <c:v>0.7107638605347304</c:v>
                </c:pt>
                <c:pt idx="171">
                  <c:v>0.71238895786596967</c:v>
                </c:pt>
                <c:pt idx="172">
                  <c:v>0.71399609812349385</c:v>
                </c:pt>
                <c:pt idx="173">
                  <c:v>0.71558557300405501</c:v>
                </c:pt>
                <c:pt idx="174">
                  <c:v>0.71715766804166703</c:v>
                </c:pt>
                <c:pt idx="175">
                  <c:v>0.71871266276525803</c:v>
                </c:pt>
                <c:pt idx="176">
                  <c:v>0.72025083085168673</c:v>
                </c:pt>
                <c:pt idx="177">
                  <c:v>0.7217724402742729</c:v>
                </c:pt>
                <c:pt idx="178">
                  <c:v>0.72327775344698486</c:v>
                </c:pt>
                <c:pt idx="179">
                  <c:v>0.72476702736442489</c:v>
                </c:pt>
                <c:pt idx="180">
                  <c:v>0.72624051373774734</c:v>
                </c:pt>
                <c:pt idx="181">
                  <c:v>0.72769845912663866</c:v>
                </c:pt>
                <c:pt idx="182">
                  <c:v>0.72914110506748708</c:v>
                </c:pt>
                <c:pt idx="183">
                  <c:v>0.73056868819786325</c:v>
                </c:pt>
                <c:pt idx="184">
                  <c:v>0.73198144037742785</c:v>
                </c:pt>
                <c:pt idx="185">
                  <c:v>0.73337958880538234</c:v>
                </c:pt>
                <c:pt idx="186">
                  <c:v>0.73476335613457266</c:v>
                </c:pt>
                <c:pt idx="187">
                  <c:v>0.73613296058234878</c:v>
                </c:pt>
                <c:pt idx="188">
                  <c:v>0.73748861603828686</c:v>
                </c:pt>
                <c:pt idx="189">
                  <c:v>0.73883053216887218</c:v>
                </c:pt>
                <c:pt idx="190">
                  <c:v>0.74015891451923455</c:v>
                </c:pt>
                <c:pt idx="191">
                  <c:v>0.74147396461203563</c:v>
                </c:pt>
                <c:pt idx="192">
                  <c:v>0.74277588004359318</c:v>
                </c:pt>
                <c:pt idx="193">
                  <c:v>0.74406485457732741</c:v>
                </c:pt>
                <c:pt idx="194">
                  <c:v>0.74534107823461815</c:v>
                </c:pt>
                <c:pt idx="195">
                  <c:v>0.74660473738314892</c:v>
                </c:pt>
                <c:pt idx="196">
                  <c:v>0.74785601482281683</c:v>
                </c:pt>
                <c:pt idx="197">
                  <c:v>0.74909508986928619</c:v>
                </c:pt>
                <c:pt idx="198">
                  <c:v>0.75032213843525475</c:v>
                </c:pt>
                <c:pt idx="199">
                  <c:v>0.75153733310950577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6.1869999999999998E-3</c:v>
                </c:pt>
                <c:pt idx="1">
                  <c:v>1.4796E-2</c:v>
                </c:pt>
                <c:pt idx="2">
                  <c:v>2.6868E-2</c:v>
                </c:pt>
                <c:pt idx="3">
                  <c:v>4.1257000000000002E-2</c:v>
                </c:pt>
                <c:pt idx="4">
                  <c:v>6.0060000000000002E-2</c:v>
                </c:pt>
                <c:pt idx="5">
                  <c:v>8.2215999999999997E-2</c:v>
                </c:pt>
                <c:pt idx="6">
                  <c:v>0.106817</c:v>
                </c:pt>
                <c:pt idx="7">
                  <c:v>0.13613600000000001</c:v>
                </c:pt>
                <c:pt idx="8">
                  <c:v>0.168326</c:v>
                </c:pt>
                <c:pt idx="9">
                  <c:v>0.201622</c:v>
                </c:pt>
                <c:pt idx="10">
                  <c:v>0.23718700000000001</c:v>
                </c:pt>
                <c:pt idx="11">
                  <c:v>0.27141300000000002</c:v>
                </c:pt>
                <c:pt idx="12">
                  <c:v>0.30679899999999999</c:v>
                </c:pt>
                <c:pt idx="13">
                  <c:v>0.340702</c:v>
                </c:pt>
                <c:pt idx="14">
                  <c:v>0.37276399999999998</c:v>
                </c:pt>
                <c:pt idx="15">
                  <c:v>0.40299499999999999</c:v>
                </c:pt>
                <c:pt idx="16">
                  <c:v>0.43321100000000001</c:v>
                </c:pt>
                <c:pt idx="17">
                  <c:v>0.463169</c:v>
                </c:pt>
                <c:pt idx="18">
                  <c:v>0.48675099999999999</c:v>
                </c:pt>
                <c:pt idx="19">
                  <c:v>0.51142200000000004</c:v>
                </c:pt>
                <c:pt idx="20">
                  <c:v>0.53426200000000001</c:v>
                </c:pt>
                <c:pt idx="21">
                  <c:v>0.55490099999999998</c:v>
                </c:pt>
                <c:pt idx="22">
                  <c:v>0.57344499999999998</c:v>
                </c:pt>
                <c:pt idx="23">
                  <c:v>0.59129600000000004</c:v>
                </c:pt>
                <c:pt idx="24">
                  <c:v>0.60657700000000003</c:v>
                </c:pt>
                <c:pt idx="25">
                  <c:v>0.62097400000000003</c:v>
                </c:pt>
                <c:pt idx="26">
                  <c:v>0.63102599999999998</c:v>
                </c:pt>
                <c:pt idx="27">
                  <c:v>0.64322800000000002</c:v>
                </c:pt>
                <c:pt idx="28">
                  <c:v>0.65412000000000003</c:v>
                </c:pt>
                <c:pt idx="29">
                  <c:v>0.66266099999999994</c:v>
                </c:pt>
                <c:pt idx="30">
                  <c:v>0.66967600000000005</c:v>
                </c:pt>
                <c:pt idx="31">
                  <c:v>0.67557900000000004</c:v>
                </c:pt>
                <c:pt idx="32">
                  <c:v>0.68207600000000002</c:v>
                </c:pt>
                <c:pt idx="33">
                  <c:v>0.68394299999999997</c:v>
                </c:pt>
                <c:pt idx="34">
                  <c:v>0.68642499999999995</c:v>
                </c:pt>
                <c:pt idx="35">
                  <c:v>0.68839300000000003</c:v>
                </c:pt>
                <c:pt idx="36">
                  <c:v>0.68988700000000003</c:v>
                </c:pt>
                <c:pt idx="37">
                  <c:v>0.68953699999999996</c:v>
                </c:pt>
                <c:pt idx="38">
                  <c:v>0.68813800000000003</c:v>
                </c:pt>
                <c:pt idx="39">
                  <c:v>0.68765900000000002</c:v>
                </c:pt>
                <c:pt idx="40">
                  <c:v>0.68576499999999996</c:v>
                </c:pt>
                <c:pt idx="41">
                  <c:v>0.68279199999999995</c:v>
                </c:pt>
                <c:pt idx="42">
                  <c:v>0.67910700000000002</c:v>
                </c:pt>
                <c:pt idx="43">
                  <c:v>0.67482399999999998</c:v>
                </c:pt>
                <c:pt idx="44">
                  <c:v>0.66980899999999999</c:v>
                </c:pt>
                <c:pt idx="45">
                  <c:v>0.66688099999999995</c:v>
                </c:pt>
                <c:pt idx="46">
                  <c:v>0.66185499999999997</c:v>
                </c:pt>
                <c:pt idx="47">
                  <c:v>0.65632199999999996</c:v>
                </c:pt>
                <c:pt idx="48">
                  <c:v>0.65082099999999998</c:v>
                </c:pt>
                <c:pt idx="49">
                  <c:v>0.64512599999999998</c:v>
                </c:pt>
                <c:pt idx="50">
                  <c:v>0.63973999999999998</c:v>
                </c:pt>
                <c:pt idx="51">
                  <c:v>0.63289399999999996</c:v>
                </c:pt>
                <c:pt idx="52">
                  <c:v>0.62704599999999999</c:v>
                </c:pt>
                <c:pt idx="53">
                  <c:v>0.62116899999999997</c:v>
                </c:pt>
                <c:pt idx="54">
                  <c:v>0.61552600000000002</c:v>
                </c:pt>
                <c:pt idx="55">
                  <c:v>0.60795200000000005</c:v>
                </c:pt>
                <c:pt idx="56">
                  <c:v>0.60251100000000002</c:v>
                </c:pt>
                <c:pt idx="57">
                  <c:v>0.59629200000000004</c:v>
                </c:pt>
                <c:pt idx="58">
                  <c:v>0.58945700000000001</c:v>
                </c:pt>
                <c:pt idx="59">
                  <c:v>0.58362599999999998</c:v>
                </c:pt>
                <c:pt idx="60">
                  <c:v>0.57773399999999997</c:v>
                </c:pt>
                <c:pt idx="61">
                  <c:v>0.57096400000000003</c:v>
                </c:pt>
                <c:pt idx="62">
                  <c:v>0.56540199999999996</c:v>
                </c:pt>
                <c:pt idx="63">
                  <c:v>0.55913000000000002</c:v>
                </c:pt>
                <c:pt idx="64">
                  <c:v>0.55161099999999996</c:v>
                </c:pt>
                <c:pt idx="65">
                  <c:v>0.54713400000000001</c:v>
                </c:pt>
                <c:pt idx="66">
                  <c:v>0.54125000000000001</c:v>
                </c:pt>
                <c:pt idx="67">
                  <c:v>0.53526600000000002</c:v>
                </c:pt>
                <c:pt idx="68">
                  <c:v>0.53122100000000005</c:v>
                </c:pt>
                <c:pt idx="69">
                  <c:v>0.52385999999999999</c:v>
                </c:pt>
                <c:pt idx="70">
                  <c:v>0.51814199999999999</c:v>
                </c:pt>
                <c:pt idx="71">
                  <c:v>0.51246499999999995</c:v>
                </c:pt>
                <c:pt idx="72">
                  <c:v>0.508525</c:v>
                </c:pt>
                <c:pt idx="73">
                  <c:v>0.50318499999999999</c:v>
                </c:pt>
                <c:pt idx="74">
                  <c:v>0.497442</c:v>
                </c:pt>
                <c:pt idx="75">
                  <c:v>0.49219600000000002</c:v>
                </c:pt>
                <c:pt idx="76">
                  <c:v>0.48611300000000002</c:v>
                </c:pt>
                <c:pt idx="77">
                  <c:v>0.48170600000000002</c:v>
                </c:pt>
                <c:pt idx="78">
                  <c:v>0.47664400000000001</c:v>
                </c:pt>
                <c:pt idx="79">
                  <c:v>0.47184199999999998</c:v>
                </c:pt>
                <c:pt idx="80">
                  <c:v>0.46726699999999999</c:v>
                </c:pt>
                <c:pt idx="81">
                  <c:v>0.46226600000000001</c:v>
                </c:pt>
                <c:pt idx="82">
                  <c:v>0.45797199999999999</c:v>
                </c:pt>
                <c:pt idx="83">
                  <c:v>0.45289299999999999</c:v>
                </c:pt>
                <c:pt idx="84">
                  <c:v>0.44869599999999998</c:v>
                </c:pt>
                <c:pt idx="85">
                  <c:v>0.44401499999999999</c:v>
                </c:pt>
                <c:pt idx="86">
                  <c:v>0.43925599999999998</c:v>
                </c:pt>
                <c:pt idx="87">
                  <c:v>0.43562400000000001</c:v>
                </c:pt>
                <c:pt idx="88">
                  <c:v>0.43059799999999998</c:v>
                </c:pt>
                <c:pt idx="89">
                  <c:v>0.42798900000000001</c:v>
                </c:pt>
                <c:pt idx="90">
                  <c:v>0.42279299999999997</c:v>
                </c:pt>
                <c:pt idx="91">
                  <c:v>0.41955199999999998</c:v>
                </c:pt>
                <c:pt idx="92">
                  <c:v>0.41510200000000003</c:v>
                </c:pt>
                <c:pt idx="93">
                  <c:v>0.41168700000000003</c:v>
                </c:pt>
                <c:pt idx="94">
                  <c:v>0.40740799999999999</c:v>
                </c:pt>
                <c:pt idx="95">
                  <c:v>0.403449</c:v>
                </c:pt>
                <c:pt idx="96">
                  <c:v>0.39995900000000001</c:v>
                </c:pt>
                <c:pt idx="97">
                  <c:v>0.397783</c:v>
                </c:pt>
                <c:pt idx="98">
                  <c:v>0.39359300000000003</c:v>
                </c:pt>
                <c:pt idx="99">
                  <c:v>0.38987300000000003</c:v>
                </c:pt>
                <c:pt idx="100">
                  <c:v>0.38656400000000002</c:v>
                </c:pt>
                <c:pt idx="101">
                  <c:v>0.383712</c:v>
                </c:pt>
                <c:pt idx="102">
                  <c:v>0.37903999999999999</c:v>
                </c:pt>
                <c:pt idx="103">
                  <c:v>0.37639400000000001</c:v>
                </c:pt>
                <c:pt idx="104">
                  <c:v>0.37252099999999999</c:v>
                </c:pt>
                <c:pt idx="105">
                  <c:v>0.369778</c:v>
                </c:pt>
                <c:pt idx="106">
                  <c:v>0.36634800000000001</c:v>
                </c:pt>
                <c:pt idx="107">
                  <c:v>0.36399300000000001</c:v>
                </c:pt>
                <c:pt idx="108">
                  <c:v>0.36110500000000001</c:v>
                </c:pt>
                <c:pt idx="109">
                  <c:v>0.35744599999999999</c:v>
                </c:pt>
                <c:pt idx="110">
                  <c:v>0.35600999999999999</c:v>
                </c:pt>
                <c:pt idx="111">
                  <c:v>0.35242299999999999</c:v>
                </c:pt>
                <c:pt idx="112">
                  <c:v>0.34923500000000002</c:v>
                </c:pt>
                <c:pt idx="113">
                  <c:v>0.34719499999999998</c:v>
                </c:pt>
                <c:pt idx="114">
                  <c:v>0.34349499999999999</c:v>
                </c:pt>
                <c:pt idx="115">
                  <c:v>0.340698</c:v>
                </c:pt>
                <c:pt idx="116">
                  <c:v>0.33833999999999997</c:v>
                </c:pt>
                <c:pt idx="117">
                  <c:v>0.33571600000000001</c:v>
                </c:pt>
                <c:pt idx="118">
                  <c:v>0.33247900000000002</c:v>
                </c:pt>
                <c:pt idx="119">
                  <c:v>0.33007300000000001</c:v>
                </c:pt>
                <c:pt idx="120">
                  <c:v>0.32856600000000002</c:v>
                </c:pt>
                <c:pt idx="121">
                  <c:v>0.32566200000000001</c:v>
                </c:pt>
                <c:pt idx="122">
                  <c:v>0.32277699999999998</c:v>
                </c:pt>
                <c:pt idx="123">
                  <c:v>0.32059100000000001</c:v>
                </c:pt>
                <c:pt idx="124">
                  <c:v>0.31804500000000002</c:v>
                </c:pt>
                <c:pt idx="125">
                  <c:v>0.31609999999999999</c:v>
                </c:pt>
                <c:pt idx="126">
                  <c:v>0.31297599999999998</c:v>
                </c:pt>
                <c:pt idx="127">
                  <c:v>0.31142599999999998</c:v>
                </c:pt>
                <c:pt idx="128">
                  <c:v>0.309502</c:v>
                </c:pt>
                <c:pt idx="129">
                  <c:v>0.30707499999999999</c:v>
                </c:pt>
                <c:pt idx="130">
                  <c:v>0.30451800000000001</c:v>
                </c:pt>
                <c:pt idx="131">
                  <c:v>0.302124</c:v>
                </c:pt>
                <c:pt idx="132">
                  <c:v>0.29950100000000002</c:v>
                </c:pt>
                <c:pt idx="133">
                  <c:v>0.29899300000000001</c:v>
                </c:pt>
                <c:pt idx="134">
                  <c:v>0.29637200000000002</c:v>
                </c:pt>
                <c:pt idx="135">
                  <c:v>0.29405900000000001</c:v>
                </c:pt>
                <c:pt idx="136">
                  <c:v>0.29180299999999998</c:v>
                </c:pt>
                <c:pt idx="137">
                  <c:v>0.290821</c:v>
                </c:pt>
                <c:pt idx="138">
                  <c:v>0.28809299999999999</c:v>
                </c:pt>
                <c:pt idx="139">
                  <c:v>0.28632800000000003</c:v>
                </c:pt>
                <c:pt idx="140">
                  <c:v>0.28408699999999998</c:v>
                </c:pt>
                <c:pt idx="141">
                  <c:v>0.28238099999999999</c:v>
                </c:pt>
                <c:pt idx="142">
                  <c:v>0.280393</c:v>
                </c:pt>
                <c:pt idx="143">
                  <c:v>0.27920699999999998</c:v>
                </c:pt>
                <c:pt idx="144">
                  <c:v>0.27657100000000001</c:v>
                </c:pt>
                <c:pt idx="145">
                  <c:v>0.275536</c:v>
                </c:pt>
                <c:pt idx="146">
                  <c:v>0.273731</c:v>
                </c:pt>
                <c:pt idx="147">
                  <c:v>0.27143299999999998</c:v>
                </c:pt>
                <c:pt idx="148">
                  <c:v>0.27042699999999997</c:v>
                </c:pt>
                <c:pt idx="149">
                  <c:v>0.26846399999999998</c:v>
                </c:pt>
                <c:pt idx="150">
                  <c:v>0.26650000000000001</c:v>
                </c:pt>
                <c:pt idx="151">
                  <c:v>0.264457</c:v>
                </c:pt>
                <c:pt idx="152">
                  <c:v>0.26344400000000001</c:v>
                </c:pt>
                <c:pt idx="153">
                  <c:v>0.26146200000000003</c:v>
                </c:pt>
                <c:pt idx="154">
                  <c:v>0.26049800000000001</c:v>
                </c:pt>
                <c:pt idx="155">
                  <c:v>0.258521</c:v>
                </c:pt>
                <c:pt idx="156">
                  <c:v>0.25738899999999998</c:v>
                </c:pt>
                <c:pt idx="157">
                  <c:v>0.255666</c:v>
                </c:pt>
                <c:pt idx="158">
                  <c:v>0.25386599999999998</c:v>
                </c:pt>
                <c:pt idx="159">
                  <c:v>0.25219000000000003</c:v>
                </c:pt>
                <c:pt idx="160">
                  <c:v>0.250695</c:v>
                </c:pt>
                <c:pt idx="161">
                  <c:v>0.249393</c:v>
                </c:pt>
                <c:pt idx="162">
                  <c:v>0.24824199999999999</c:v>
                </c:pt>
                <c:pt idx="163">
                  <c:v>0.24662300000000001</c:v>
                </c:pt>
                <c:pt idx="164">
                  <c:v>0.24509300000000001</c:v>
                </c:pt>
                <c:pt idx="165">
                  <c:v>0.24352099999999999</c:v>
                </c:pt>
                <c:pt idx="166">
                  <c:v>0.24179400000000001</c:v>
                </c:pt>
                <c:pt idx="167">
                  <c:v>0.240647</c:v>
                </c:pt>
                <c:pt idx="168">
                  <c:v>0.239428</c:v>
                </c:pt>
                <c:pt idx="169">
                  <c:v>0.23816799999999999</c:v>
                </c:pt>
                <c:pt idx="170">
                  <c:v>0.236316</c:v>
                </c:pt>
                <c:pt idx="171">
                  <c:v>0.23563600000000001</c:v>
                </c:pt>
                <c:pt idx="172">
                  <c:v>0.23410800000000001</c:v>
                </c:pt>
                <c:pt idx="173">
                  <c:v>0.23313700000000001</c:v>
                </c:pt>
                <c:pt idx="174">
                  <c:v>0.232126</c:v>
                </c:pt>
                <c:pt idx="175">
                  <c:v>0.23056199999999999</c:v>
                </c:pt>
                <c:pt idx="176">
                  <c:v>0.22870699999999999</c:v>
                </c:pt>
                <c:pt idx="177">
                  <c:v>0.227878</c:v>
                </c:pt>
                <c:pt idx="178">
                  <c:v>0.22656200000000001</c:v>
                </c:pt>
                <c:pt idx="179">
                  <c:v>0.224855</c:v>
                </c:pt>
                <c:pt idx="180">
                  <c:v>0.22348799999999999</c:v>
                </c:pt>
                <c:pt idx="181">
                  <c:v>0.22297800000000001</c:v>
                </c:pt>
                <c:pt idx="182">
                  <c:v>0.22178200000000001</c:v>
                </c:pt>
                <c:pt idx="183">
                  <c:v>0.220717</c:v>
                </c:pt>
                <c:pt idx="184">
                  <c:v>0.219474</c:v>
                </c:pt>
                <c:pt idx="185">
                  <c:v>0.21809300000000001</c:v>
                </c:pt>
                <c:pt idx="186">
                  <c:v>0.21749099999999999</c:v>
                </c:pt>
                <c:pt idx="187">
                  <c:v>0.21641099999999999</c:v>
                </c:pt>
                <c:pt idx="188">
                  <c:v>0.21513199999999999</c:v>
                </c:pt>
                <c:pt idx="189">
                  <c:v>0.214175</c:v>
                </c:pt>
                <c:pt idx="190">
                  <c:v>0.21335200000000001</c:v>
                </c:pt>
                <c:pt idx="191">
                  <c:v>0.21238000000000001</c:v>
                </c:pt>
                <c:pt idx="192">
                  <c:v>0.210593</c:v>
                </c:pt>
                <c:pt idx="193">
                  <c:v>0.209456</c:v>
                </c:pt>
                <c:pt idx="194">
                  <c:v>0.20918</c:v>
                </c:pt>
                <c:pt idx="195">
                  <c:v>0.20743300000000001</c:v>
                </c:pt>
                <c:pt idx="196">
                  <c:v>0.20696800000000001</c:v>
                </c:pt>
                <c:pt idx="197">
                  <c:v>0.20552100000000001</c:v>
                </c:pt>
                <c:pt idx="198">
                  <c:v>0.205013</c:v>
                </c:pt>
                <c:pt idx="199">
                  <c:v>0.20380999999999999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6.0525638031151408E-3</c:v>
                </c:pt>
                <c:pt idx="1">
                  <c:v>1.456773472945494E-2</c:v>
                </c:pt>
                <c:pt idx="2">
                  <c:v>2.6002424698023611E-2</c:v>
                </c:pt>
                <c:pt idx="3">
                  <c:v>4.0749467850025763E-2</c:v>
                </c:pt>
                <c:pt idx="4">
                  <c:v>5.907806453264941E-2</c:v>
                </c:pt>
                <c:pt idx="5">
                  <c:v>8.1077878352939892E-2</c:v>
                </c:pt>
                <c:pt idx="6">
                  <c:v>0.10662046444597829</c:v>
                </c:pt>
                <c:pt idx="7">
                  <c:v>0.13535018098516849</c:v>
                </c:pt>
                <c:pt idx="8">
                  <c:v>0.16671022661379289</c:v>
                </c:pt>
                <c:pt idx="9">
                  <c:v>0.19999987192102051</c:v>
                </c:pt>
                <c:pt idx="10">
                  <c:v>0.23445023842734569</c:v>
                </c:pt>
                <c:pt idx="11">
                  <c:v>0.26930185398256429</c:v>
                </c:pt>
                <c:pt idx="12">
                  <c:v>0.30386899081939461</c:v>
                </c:pt>
                <c:pt idx="13">
                  <c:v>0.33758184630587612</c:v>
                </c:pt>
                <c:pt idx="14">
                  <c:v>0.37000478878176218</c:v>
                </c:pt>
                <c:pt idx="15">
                  <c:v>0.4008344247317247</c:v>
                </c:pt>
                <c:pt idx="16">
                  <c:v>0.42988396879682877</c:v>
                </c:pt>
                <c:pt idx="17">
                  <c:v>0.45706060124543452</c:v>
                </c:pt>
                <c:pt idx="18">
                  <c:v>0.48234118277666582</c:v>
                </c:pt>
                <c:pt idx="19">
                  <c:v>0.50574987281130346</c:v>
                </c:pt>
                <c:pt idx="20">
                  <c:v>0.52733952508011694</c:v>
                </c:pt>
                <c:pt idx="21">
                  <c:v>0.5471774949505861</c:v>
                </c:pt>
                <c:pt idx="22">
                  <c:v>0.56533571166582952</c:v>
                </c:pt>
                <c:pt idx="23">
                  <c:v>0.5818844519032973</c:v>
                </c:pt>
                <c:pt idx="24">
                  <c:v>0.59688908029093712</c:v>
                </c:pt>
                <c:pt idx="25">
                  <c:v>0.61040899905929846</c:v>
                </c:pt>
                <c:pt idx="26">
                  <c:v>0.6224981055618457</c:v>
                </c:pt>
                <c:pt idx="27">
                  <c:v>0.63320615258140445</c:v>
                </c:pt>
                <c:pt idx="28">
                  <c:v>0.64258051959273721</c:v>
                </c:pt>
                <c:pt idx="29">
                  <c:v>0.65066802064221252</c:v>
                </c:pt>
                <c:pt idx="30">
                  <c:v>0.65751648792945794</c:v>
                </c:pt>
                <c:pt idx="31">
                  <c:v>0.66317597326096389</c:v>
                </c:pt>
                <c:pt idx="32">
                  <c:v>0.66769949740368695</c:v>
                </c:pt>
                <c:pt idx="33">
                  <c:v>0.67114334670674713</c:v>
                </c:pt>
                <c:pt idx="34">
                  <c:v>0.67356696582949827</c:v>
                </c:pt>
                <c:pt idx="35">
                  <c:v>0.6750325256728904</c:v>
                </c:pt>
                <c:pt idx="36">
                  <c:v>0.67560425902688337</c:v>
                </c:pt>
                <c:pt idx="37">
                  <c:v>0.67534765652486928</c:v>
                </c:pt>
                <c:pt idx="38">
                  <c:v>0.67432860620668089</c:v>
                </c:pt>
                <c:pt idx="39">
                  <c:v>0.67261254516628866</c:v>
                </c:pt>
                <c:pt idx="40">
                  <c:v>0.67026367466053194</c:v>
                </c:pt>
                <c:pt idx="41">
                  <c:v>0.6673442731479553</c:v>
                </c:pt>
                <c:pt idx="42">
                  <c:v>0.66391412664139704</c:v>
                </c:pt>
                <c:pt idx="43">
                  <c:v>0.66003008337445979</c:v>
                </c:pt>
                <c:pt idx="44">
                  <c:v>0.6557457303899582</c:v>
                </c:pt>
                <c:pt idx="45">
                  <c:v>0.65111118313638916</c:v>
                </c:pt>
                <c:pt idx="46">
                  <c:v>0.64617297513897332</c:v>
                </c:pt>
                <c:pt idx="47">
                  <c:v>0.64097403281418852</c:v>
                </c:pt>
                <c:pt idx="48">
                  <c:v>0.6355537200216459</c:v>
                </c:pt>
                <c:pt idx="49">
                  <c:v>0.62994793753596146</c:v>
                </c:pt>
                <c:pt idx="50">
                  <c:v>0.62418926388662299</c:v>
                </c:pt>
                <c:pt idx="51">
                  <c:v>0.61830712565026524</c:v>
                </c:pt>
                <c:pt idx="52">
                  <c:v>0.6123279870607663</c:v>
                </c:pt>
                <c:pt idx="53">
                  <c:v>0.60627555057099036</c:v>
                </c:pt>
                <c:pt idx="54">
                  <c:v>0.60017096165499129</c:v>
                </c:pt>
                <c:pt idx="55">
                  <c:v>0.59403301262360209</c:v>
                </c:pt>
                <c:pt idx="56">
                  <c:v>0.58787834151354146</c:v>
                </c:pt>
                <c:pt idx="57">
                  <c:v>0.58172162319610909</c:v>
                </c:pt>
                <c:pt idx="58">
                  <c:v>0.57557575074559741</c:v>
                </c:pt>
                <c:pt idx="59">
                  <c:v>0.56945200582719679</c:v>
                </c:pt>
                <c:pt idx="60">
                  <c:v>0.5633602174306418</c:v>
                </c:pt>
                <c:pt idx="61">
                  <c:v>0.55730890871153804</c:v>
                </c:pt>
                <c:pt idx="62">
                  <c:v>0.55130543202876403</c:v>
                </c:pt>
                <c:pt idx="63">
                  <c:v>0.54535609250345818</c:v>
                </c:pt>
                <c:pt idx="64">
                  <c:v>0.53946626059040648</c:v>
                </c:pt>
                <c:pt idx="65">
                  <c:v>0.53364047426126593</c:v>
                </c:pt>
                <c:pt idx="66">
                  <c:v>0.52788253146373565</c:v>
                </c:pt>
                <c:pt idx="67">
                  <c:v>0.52219557355199731</c:v>
                </c:pt>
                <c:pt idx="68">
                  <c:v>0.51658216039006444</c:v>
                </c:pt>
                <c:pt idx="69">
                  <c:v>0.51104433781793568</c:v>
                </c:pt>
                <c:pt idx="70">
                  <c:v>0.50558369814601978</c:v>
                </c:pt>
                <c:pt idx="71">
                  <c:v>0.50020143431041986</c:v>
                </c:pt>
                <c:pt idx="72">
                  <c:v>0.4948983882835426</c:v>
                </c:pt>
                <c:pt idx="73">
                  <c:v>0.48967509429353789</c:v>
                </c:pt>
                <c:pt idx="74">
                  <c:v>0.48453181736413581</c:v>
                </c:pt>
                <c:pt idx="75">
                  <c:v>0.47946858764476818</c:v>
                </c:pt>
                <c:pt idx="76">
                  <c:v>0.47448523096040163</c:v>
                </c:pt>
                <c:pt idx="77">
                  <c:v>0.46958139597187448</c:v>
                </c:pt>
                <c:pt idx="78">
                  <c:v>0.4647565783010944</c:v>
                </c:pt>
                <c:pt idx="79">
                  <c:v>0.46001014194146789</c:v>
                </c:pt>
                <c:pt idx="80">
                  <c:v>0.45534133824246598</c:v>
                </c:pt>
                <c:pt idx="81">
                  <c:v>0.45074932272829699</c:v>
                </c:pt>
                <c:pt idx="82">
                  <c:v>0.44623316998420848</c:v>
                </c:pt>
                <c:pt idx="83">
                  <c:v>0.44179188681984138</c:v>
                </c:pt>
                <c:pt idx="84">
                  <c:v>0.43742442389723218</c:v>
                </c:pt>
                <c:pt idx="85">
                  <c:v>0.43312968599129742</c:v>
                </c:pt>
                <c:pt idx="86">
                  <c:v>0.42890654103283121</c:v>
                </c:pt>
                <c:pt idx="87">
                  <c:v>0.42475382806803019</c:v>
                </c:pt>
                <c:pt idx="88">
                  <c:v>0.42067036425416759</c:v>
                </c:pt>
                <c:pt idx="89">
                  <c:v>0.41665495099814293</c:v>
                </c:pt>
                <c:pt idx="90">
                  <c:v>0.41270637933308307</c:v>
                </c:pt>
                <c:pt idx="91">
                  <c:v>0.40882343461784248</c:v>
                </c:pt>
                <c:pt idx="92">
                  <c:v>0.40500490063501571</c:v>
                </c:pt>
                <c:pt idx="93">
                  <c:v>0.40124956315484039</c:v>
                </c:pt>
                <c:pt idx="94">
                  <c:v>0.39755621302500449</c:v>
                </c:pt>
                <c:pt idx="95">
                  <c:v>0.39392364883982289</c:v>
                </c:pt>
                <c:pt idx="96">
                  <c:v>0.39035067923639011</c:v>
                </c:pt>
                <c:pt idx="97">
                  <c:v>0.38683612486011132</c:v>
                </c:pt>
                <c:pt idx="98">
                  <c:v>0.38337882003736612</c:v>
                </c:pt>
                <c:pt idx="99">
                  <c:v>0.37997761418891712</c:v>
                </c:pt>
                <c:pt idx="100">
                  <c:v>0.37663137301400351</c:v>
                </c:pt>
                <c:pt idx="101">
                  <c:v>0.37333897947175748</c:v>
                </c:pt>
                <c:pt idx="102">
                  <c:v>0.37009933458367211</c:v>
                </c:pt>
                <c:pt idx="103">
                  <c:v>0.36691135807823633</c:v>
                </c:pt>
                <c:pt idx="104">
                  <c:v>0.363773988896536</c:v>
                </c:pt>
                <c:pt idx="105">
                  <c:v>0.36068618557554899</c:v>
                </c:pt>
                <c:pt idx="106">
                  <c:v>0.3576469265240243</c:v>
                </c:pt>
                <c:pt idx="107">
                  <c:v>0.354655210204189</c:v>
                </c:pt>
                <c:pt idx="108">
                  <c:v>0.35171005523107329</c:v>
                </c:pt>
                <c:pt idx="109">
                  <c:v>0.34881050039993028</c:v>
                </c:pt>
                <c:pt idx="110">
                  <c:v>0.34595560465107028</c:v>
                </c:pt>
                <c:pt idx="111">
                  <c:v>0.3431444469803977</c:v>
                </c:pt>
                <c:pt idx="112">
                  <c:v>0.34037612630300612</c:v>
                </c:pt>
                <c:pt idx="113">
                  <c:v>0.33764976127637508</c:v>
                </c:pt>
                <c:pt idx="114">
                  <c:v>0.33496449008896689</c:v>
                </c:pt>
                <c:pt idx="115">
                  <c:v>0.33231947021937508</c:v>
                </c:pt>
                <c:pt idx="116">
                  <c:v>0.32971387817059039</c:v>
                </c:pt>
                <c:pt idx="117">
                  <c:v>0.32714690918342693</c:v>
                </c:pt>
                <c:pt idx="118">
                  <c:v>0.32461777693269073</c:v>
                </c:pt>
                <c:pt idx="119">
                  <c:v>0.32212571320925287</c:v>
                </c:pt>
                <c:pt idx="120">
                  <c:v>0.31966996759082811</c:v>
                </c:pt>
                <c:pt idx="121">
                  <c:v>0.31724980710392198</c:v>
                </c:pt>
                <c:pt idx="122">
                  <c:v>0.31486451587912018</c:v>
                </c:pt>
                <c:pt idx="123">
                  <c:v>0.31251339480163248</c:v>
                </c:pt>
                <c:pt idx="124">
                  <c:v>0.31019576115876479</c:v>
                </c:pt>
                <c:pt idx="125">
                  <c:v>0.30791094828579169</c:v>
                </c:pt>
                <c:pt idx="126">
                  <c:v>0.30565830521150961</c:v>
                </c:pt>
                <c:pt idx="127">
                  <c:v>0.30343719630458948</c:v>
                </c:pt>
                <c:pt idx="128">
                  <c:v>0.30124700092170098</c:v>
                </c:pt>
                <c:pt idx="129">
                  <c:v>0.29908711305824121</c:v>
                </c:pt>
                <c:pt idx="130">
                  <c:v>0.29695694100239872</c:v>
                </c:pt>
                <c:pt idx="131">
                  <c:v>0.29485590699316561</c:v>
                </c:pt>
                <c:pt idx="132">
                  <c:v>0.29278344688282498</c:v>
                </c:pt>
                <c:pt idx="133">
                  <c:v>0.2907390098043604</c:v>
                </c:pt>
                <c:pt idx="134">
                  <c:v>0.28872205784415678</c:v>
                </c:pt>
                <c:pt idx="135">
                  <c:v>0.28673206572030158</c:v>
                </c:pt>
                <c:pt idx="136">
                  <c:v>0.28476852046673501</c:v>
                </c:pt>
                <c:pt idx="137">
                  <c:v>0.28283092112344937</c:v>
                </c:pt>
                <c:pt idx="138">
                  <c:v>0.28091877843289559</c:v>
                </c:pt>
                <c:pt idx="139">
                  <c:v>0.2790316145427072</c:v>
                </c:pt>
                <c:pt idx="140">
                  <c:v>0.27716896271482799</c:v>
                </c:pt>
                <c:pt idx="141">
                  <c:v>0.27533036704109032</c:v>
                </c:pt>
                <c:pt idx="142">
                  <c:v>0.27351538216527188</c:v>
                </c:pt>
                <c:pt idx="143">
                  <c:v>0.27172357301163003</c:v>
                </c:pt>
                <c:pt idx="144">
                  <c:v>0.26995451451989022</c:v>
                </c:pt>
                <c:pt idx="145">
                  <c:v>0.26820779138666068</c:v>
                </c:pt>
                <c:pt idx="146">
                  <c:v>0.26648299781321061</c:v>
                </c:pt>
                <c:pt idx="147">
                  <c:v>0.26477973725955423</c:v>
                </c:pt>
                <c:pt idx="148">
                  <c:v>0.26309762220476018</c:v>
                </c:pt>
                <c:pt idx="149">
                  <c:v>0.26143627391339969</c:v>
                </c:pt>
                <c:pt idx="150">
                  <c:v>0.25979532220804141</c:v>
                </c:pt>
                <c:pt idx="151">
                  <c:v>0.25817440524768948</c:v>
                </c:pt>
                <c:pt idx="152">
                  <c:v>0.25657316931206081</c:v>
                </c:pt>
                <c:pt idx="153">
                  <c:v>0.25499126859158772</c:v>
                </c:pt>
                <c:pt idx="154">
                  <c:v>0.25342836498303201</c:v>
                </c:pt>
                <c:pt idx="155">
                  <c:v>0.25188412789059611</c:v>
                </c:pt>
                <c:pt idx="156">
                  <c:v>0.25035823403240581</c:v>
                </c:pt>
                <c:pt idx="157">
                  <c:v>0.24885036725224979</c:v>
                </c:pt>
                <c:pt idx="158">
                  <c:v>0.2473602183364518</c:v>
                </c:pt>
                <c:pt idx="159">
                  <c:v>0.24588748483575051</c:v>
                </c:pt>
                <c:pt idx="160">
                  <c:v>0.24443187089207219</c:v>
                </c:pt>
                <c:pt idx="161">
                  <c:v>0.24299308707006789</c:v>
                </c:pt>
                <c:pt idx="162">
                  <c:v>0.24157085019329799</c:v>
                </c:pt>
                <c:pt idx="163">
                  <c:v>0.2401648831849455</c:v>
                </c:pt>
                <c:pt idx="164">
                  <c:v>0.23877491491293559</c:v>
                </c:pt>
                <c:pt idx="165">
                  <c:v>0.23740068003935039</c:v>
                </c:pt>
                <c:pt idx="166">
                  <c:v>0.23604191887401979</c:v>
                </c:pt>
                <c:pt idx="167">
                  <c:v>0.23469837723217629</c:v>
                </c:pt>
                <c:pt idx="168">
                  <c:v>0.23336980629606441</c:v>
                </c:pt>
                <c:pt idx="169">
                  <c:v>0.23205596248039359</c:v>
                </c:pt>
                <c:pt idx="170">
                  <c:v>0.23075660730152811</c:v>
                </c:pt>
                <c:pt idx="171">
                  <c:v>0.22947150725031051</c:v>
                </c:pt>
                <c:pt idx="172">
                  <c:v>0.22820043366841461</c:v>
                </c:pt>
                <c:pt idx="173">
                  <c:v>0.22694316262812969</c:v>
                </c:pt>
                <c:pt idx="174">
                  <c:v>0.22569947481547659</c:v>
                </c:pt>
                <c:pt idx="175">
                  <c:v>0.2244691554165609</c:v>
                </c:pt>
                <c:pt idx="176">
                  <c:v>0.22325199400707099</c:v>
                </c:pt>
                <c:pt idx="177">
                  <c:v>0.22204778444482881</c:v>
                </c:pt>
                <c:pt idx="178">
                  <c:v>0.2208563247653062</c:v>
                </c:pt>
                <c:pt idx="179">
                  <c:v>0.21967741708002009</c:v>
                </c:pt>
                <c:pt idx="180">
                  <c:v>0.21851086747772269</c:v>
                </c:pt>
                <c:pt idx="181">
                  <c:v>0.21735648592830681</c:v>
                </c:pt>
                <c:pt idx="182">
                  <c:v>0.2162140861893439</c:v>
                </c:pt>
                <c:pt idx="183">
                  <c:v>0.2150834857151806</c:v>
                </c:pt>
                <c:pt idx="184">
                  <c:v>0.2139645055685184</c:v>
                </c:pt>
                <c:pt idx="185">
                  <c:v>0.2128569703344029</c:v>
                </c:pt>
                <c:pt idx="186">
                  <c:v>0.21176070803655059</c:v>
                </c:pt>
                <c:pt idx="187">
                  <c:v>0.21067555005594929</c:v>
                </c:pt>
                <c:pt idx="188">
                  <c:v>0.20960133105166051</c:v>
                </c:pt>
                <c:pt idx="189">
                  <c:v>0.2085378888837596</c:v>
                </c:pt>
                <c:pt idx="190">
                  <c:v>0.2074850645383573</c:v>
                </c:pt>
                <c:pt idx="191">
                  <c:v>0.20644270205463119</c:v>
                </c:pt>
                <c:pt idx="192">
                  <c:v>0.20541064845381629</c:v>
                </c:pt>
                <c:pt idx="193">
                  <c:v>0.2043887536700954</c:v>
                </c:pt>
                <c:pt idx="194">
                  <c:v>0.2033768704833307</c:v>
                </c:pt>
                <c:pt idx="195">
                  <c:v>0.20237485445358591</c:v>
                </c:pt>
                <c:pt idx="196">
                  <c:v>0.20138256385738629</c:v>
                </c:pt>
                <c:pt idx="197">
                  <c:v>0.2003998596256634</c:v>
                </c:pt>
                <c:pt idx="198">
                  <c:v>0.1994266052833383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0.1095265867049586</c:v>
                </c:pt>
                <c:pt idx="1">
                  <c:v>0.24039404091396799</c:v>
                </c:pt>
                <c:pt idx="2">
                  <c:v>0.39667722791584209</c:v>
                </c:pt>
                <c:pt idx="3">
                  <c:v>0.58079337166693179</c:v>
                </c:pt>
                <c:pt idx="4">
                  <c:v>0.79441524443611167</c:v>
                </c:pt>
                <c:pt idx="5">
                  <c:v>1.037160902885341</c:v>
                </c:pt>
                <c:pt idx="6">
                  <c:v>1.3078834542589739</c:v>
                </c:pt>
                <c:pt idx="7">
                  <c:v>1.6199006187991769</c:v>
                </c:pt>
                <c:pt idx="8">
                  <c:v>1.9490442474580181</c:v>
                </c:pt>
                <c:pt idx="9">
                  <c:v>2.2975969598304431</c:v>
                </c:pt>
                <c:pt idx="10">
                  <c:v>2.672941751303084</c:v>
                </c:pt>
                <c:pt idx="11">
                  <c:v>3.046537559161564</c:v>
                </c:pt>
                <c:pt idx="12">
                  <c:v>3.4301497324043231</c:v>
                </c:pt>
                <c:pt idx="13">
                  <c:v>3.8182053164114951</c:v>
                </c:pt>
                <c:pt idx="14">
                  <c:v>4.2049767237515514</c:v>
                </c:pt>
                <c:pt idx="15">
                  <c:v>4.5822677951003348</c:v>
                </c:pt>
                <c:pt idx="16">
                  <c:v>4.9622564322202649</c:v>
                </c:pt>
                <c:pt idx="17">
                  <c:v>5.3559158639630988</c:v>
                </c:pt>
                <c:pt idx="18">
                  <c:v>5.7035425695773014</c:v>
                </c:pt>
                <c:pt idx="19">
                  <c:v>6.0637828183619842</c:v>
                </c:pt>
                <c:pt idx="20">
                  <c:v>6.4375364800452548</c:v>
                </c:pt>
                <c:pt idx="21">
                  <c:v>6.7906854159450001</c:v>
                </c:pt>
                <c:pt idx="22">
                  <c:v>7.1263092618733168</c:v>
                </c:pt>
                <c:pt idx="23">
                  <c:v>7.4614480498453766</c:v>
                </c:pt>
                <c:pt idx="24">
                  <c:v>7.791173992680509</c:v>
                </c:pt>
                <c:pt idx="25">
                  <c:v>8.1182166498881223</c:v>
                </c:pt>
                <c:pt idx="26">
                  <c:v>8.4151487494025137</c:v>
                </c:pt>
                <c:pt idx="27">
                  <c:v>8.731159654909197</c:v>
                </c:pt>
                <c:pt idx="28">
                  <c:v>9.0398107243455783</c:v>
                </c:pt>
                <c:pt idx="29">
                  <c:v>9.3293454644994629</c:v>
                </c:pt>
                <c:pt idx="30">
                  <c:v>9.611946852438404</c:v>
                </c:pt>
                <c:pt idx="31">
                  <c:v>9.8780055000932467</c:v>
                </c:pt>
                <c:pt idx="32">
                  <c:v>10.164878771218561</c:v>
                </c:pt>
                <c:pt idx="33">
                  <c:v>10.398925208168359</c:v>
                </c:pt>
                <c:pt idx="34">
                  <c:v>10.635286734268201</c:v>
                </c:pt>
                <c:pt idx="35">
                  <c:v>10.87830727902611</c:v>
                </c:pt>
                <c:pt idx="36">
                  <c:v>11.103058395315321</c:v>
                </c:pt>
                <c:pt idx="37">
                  <c:v>11.30542379426598</c:v>
                </c:pt>
                <c:pt idx="38">
                  <c:v>11.50619253506304</c:v>
                </c:pt>
                <c:pt idx="39">
                  <c:v>11.70758507906997</c:v>
                </c:pt>
                <c:pt idx="40">
                  <c:v>11.88754853592215</c:v>
                </c:pt>
                <c:pt idx="41">
                  <c:v>12.0697076524105</c:v>
                </c:pt>
                <c:pt idx="42">
                  <c:v>12.22807674039567</c:v>
                </c:pt>
                <c:pt idx="43">
                  <c:v>12.36969533962032</c:v>
                </c:pt>
                <c:pt idx="44">
                  <c:v>12.5328264120262</c:v>
                </c:pt>
                <c:pt idx="45">
                  <c:v>12.67175884782155</c:v>
                </c:pt>
                <c:pt idx="46">
                  <c:v>12.81174951348437</c:v>
                </c:pt>
                <c:pt idx="47">
                  <c:v>12.91885978810655</c:v>
                </c:pt>
                <c:pt idx="48">
                  <c:v>13.042829441656471</c:v>
                </c:pt>
                <c:pt idx="49">
                  <c:v>13.157726811176699</c:v>
                </c:pt>
                <c:pt idx="50">
                  <c:v>13.250847940566491</c:v>
                </c:pt>
                <c:pt idx="51">
                  <c:v>13.355627134375901</c:v>
                </c:pt>
                <c:pt idx="52">
                  <c:v>13.46418074419654</c:v>
                </c:pt>
                <c:pt idx="53">
                  <c:v>13.55414559938299</c:v>
                </c:pt>
                <c:pt idx="54">
                  <c:v>13.623626889856549</c:v>
                </c:pt>
                <c:pt idx="55">
                  <c:v>13.707619892963161</c:v>
                </c:pt>
                <c:pt idx="56">
                  <c:v>13.784559895685661</c:v>
                </c:pt>
                <c:pt idx="57">
                  <c:v>13.84493583506986</c:v>
                </c:pt>
                <c:pt idx="58">
                  <c:v>13.92707215936859</c:v>
                </c:pt>
                <c:pt idx="59">
                  <c:v>13.99442218330022</c:v>
                </c:pt>
                <c:pt idx="60">
                  <c:v>14.05229115992635</c:v>
                </c:pt>
                <c:pt idx="61">
                  <c:v>14.112116358742909</c:v>
                </c:pt>
                <c:pt idx="62">
                  <c:v>14.16985349220562</c:v>
                </c:pt>
                <c:pt idx="63">
                  <c:v>14.21243893904855</c:v>
                </c:pt>
                <c:pt idx="64">
                  <c:v>14.270784684847611</c:v>
                </c:pt>
                <c:pt idx="65">
                  <c:v>14.315274492627641</c:v>
                </c:pt>
                <c:pt idx="66">
                  <c:v>14.3646169306164</c:v>
                </c:pt>
                <c:pt idx="67">
                  <c:v>14.41165730261736</c:v>
                </c:pt>
                <c:pt idx="68">
                  <c:v>14.441811311256579</c:v>
                </c:pt>
                <c:pt idx="69">
                  <c:v>14.48405305587762</c:v>
                </c:pt>
                <c:pt idx="70">
                  <c:v>14.53161986996086</c:v>
                </c:pt>
                <c:pt idx="71">
                  <c:v>14.559580965836171</c:v>
                </c:pt>
                <c:pt idx="72">
                  <c:v>14.58992039666833</c:v>
                </c:pt>
                <c:pt idx="73">
                  <c:v>14.62599122606356</c:v>
                </c:pt>
                <c:pt idx="74">
                  <c:v>14.66189059902965</c:v>
                </c:pt>
                <c:pt idx="75">
                  <c:v>14.6932238024574</c:v>
                </c:pt>
                <c:pt idx="76">
                  <c:v>14.72340778404285</c:v>
                </c:pt>
                <c:pt idx="77">
                  <c:v>14.751869413070191</c:v>
                </c:pt>
                <c:pt idx="78">
                  <c:v>14.780417046199281</c:v>
                </c:pt>
                <c:pt idx="79">
                  <c:v>14.801515789356101</c:v>
                </c:pt>
                <c:pt idx="80">
                  <c:v>14.820466233685551</c:v>
                </c:pt>
                <c:pt idx="81">
                  <c:v>14.84983738601737</c:v>
                </c:pt>
                <c:pt idx="82">
                  <c:v>14.871650339950049</c:v>
                </c:pt>
                <c:pt idx="83">
                  <c:v>14.902882362791919</c:v>
                </c:pt>
                <c:pt idx="84">
                  <c:v>14.91584256600707</c:v>
                </c:pt>
                <c:pt idx="85">
                  <c:v>14.94061987054687</c:v>
                </c:pt>
                <c:pt idx="86">
                  <c:v>14.961234010252269</c:v>
                </c:pt>
                <c:pt idx="87">
                  <c:v>14.978470580506899</c:v>
                </c:pt>
                <c:pt idx="88">
                  <c:v>14.99979765134327</c:v>
                </c:pt>
                <c:pt idx="89">
                  <c:v>15.01406592832288</c:v>
                </c:pt>
                <c:pt idx="90">
                  <c:v>15.03826441433468</c:v>
                </c:pt>
                <c:pt idx="91">
                  <c:v>15.04654067401702</c:v>
                </c:pt>
                <c:pt idx="92">
                  <c:v>15.063139649060179</c:v>
                </c:pt>
                <c:pt idx="93">
                  <c:v>15.088398462969341</c:v>
                </c:pt>
                <c:pt idx="94">
                  <c:v>15.101741193932639</c:v>
                </c:pt>
                <c:pt idx="95">
                  <c:v>15.10915568270164</c:v>
                </c:pt>
                <c:pt idx="96">
                  <c:v>15.127985514071151</c:v>
                </c:pt>
                <c:pt idx="97">
                  <c:v>15.14121196184561</c:v>
                </c:pt>
                <c:pt idx="98">
                  <c:v>15.154733522375871</c:v>
                </c:pt>
                <c:pt idx="99">
                  <c:v>15.167787002659191</c:v>
                </c:pt>
                <c:pt idx="100">
                  <c:v>15.18209036663214</c:v>
                </c:pt>
                <c:pt idx="101">
                  <c:v>15.187573953089069</c:v>
                </c:pt>
                <c:pt idx="102">
                  <c:v>15.20429021785093</c:v>
                </c:pt>
                <c:pt idx="103">
                  <c:v>15.22032068574139</c:v>
                </c:pt>
                <c:pt idx="104">
                  <c:v>15.23037741005505</c:v>
                </c:pt>
                <c:pt idx="105">
                  <c:v>15.240748215597799</c:v>
                </c:pt>
                <c:pt idx="106">
                  <c:v>15.24975256185389</c:v>
                </c:pt>
                <c:pt idx="107">
                  <c:v>15.262509166736001</c:v>
                </c:pt>
                <c:pt idx="108">
                  <c:v>15.27579712314667</c:v>
                </c:pt>
                <c:pt idx="109">
                  <c:v>15.28250570263979</c:v>
                </c:pt>
                <c:pt idx="110">
                  <c:v>15.28733228988713</c:v>
                </c:pt>
                <c:pt idx="111">
                  <c:v>15.299174764786191</c:v>
                </c:pt>
                <c:pt idx="112">
                  <c:v>15.311982903159819</c:v>
                </c:pt>
                <c:pt idx="113">
                  <c:v>15.317338802848029</c:v>
                </c:pt>
                <c:pt idx="114">
                  <c:v>15.32897388863821</c:v>
                </c:pt>
                <c:pt idx="115">
                  <c:v>15.337515797248329</c:v>
                </c:pt>
                <c:pt idx="116">
                  <c:v>15.34272729594085</c:v>
                </c:pt>
                <c:pt idx="117">
                  <c:v>15.353510419506071</c:v>
                </c:pt>
                <c:pt idx="118">
                  <c:v>15.360988868631329</c:v>
                </c:pt>
                <c:pt idx="119">
                  <c:v>15.371555363612799</c:v>
                </c:pt>
                <c:pt idx="120">
                  <c:v>15.37328848951012</c:v>
                </c:pt>
                <c:pt idx="121">
                  <c:v>15.38858053281567</c:v>
                </c:pt>
                <c:pt idx="122">
                  <c:v>15.3896177694772</c:v>
                </c:pt>
                <c:pt idx="123">
                  <c:v>15.399601034993619</c:v>
                </c:pt>
                <c:pt idx="124">
                  <c:v>15.402400610167989</c:v>
                </c:pt>
                <c:pt idx="125">
                  <c:v>15.411672006805841</c:v>
                </c:pt>
                <c:pt idx="126">
                  <c:v>15.422302425129461</c:v>
                </c:pt>
                <c:pt idx="127">
                  <c:v>15.42456504287914</c:v>
                </c:pt>
                <c:pt idx="128">
                  <c:v>15.430079436707169</c:v>
                </c:pt>
                <c:pt idx="129">
                  <c:v>15.43357157278726</c:v>
                </c:pt>
                <c:pt idx="130">
                  <c:v>15.443964017064189</c:v>
                </c:pt>
                <c:pt idx="131">
                  <c:v>15.45350055214049</c:v>
                </c:pt>
                <c:pt idx="132">
                  <c:v>15.459575763381389</c:v>
                </c:pt>
                <c:pt idx="133">
                  <c:v>15.46233510476903</c:v>
                </c:pt>
                <c:pt idx="134">
                  <c:v>15.4660764277023</c:v>
                </c:pt>
                <c:pt idx="135">
                  <c:v>15.472303314973001</c:v>
                </c:pt>
                <c:pt idx="136">
                  <c:v>15.4856638016822</c:v>
                </c:pt>
                <c:pt idx="137">
                  <c:v>15.483429097798041</c:v>
                </c:pt>
                <c:pt idx="138">
                  <c:v>15.49100152654238</c:v>
                </c:pt>
                <c:pt idx="139">
                  <c:v>15.49902132698405</c:v>
                </c:pt>
                <c:pt idx="140">
                  <c:v>15.503338939387071</c:v>
                </c:pt>
                <c:pt idx="141">
                  <c:v>15.507510301211299</c:v>
                </c:pt>
                <c:pt idx="142">
                  <c:v>15.50784448530132</c:v>
                </c:pt>
                <c:pt idx="143">
                  <c:v>15.514126156300019</c:v>
                </c:pt>
                <c:pt idx="144">
                  <c:v>15.516812315873199</c:v>
                </c:pt>
                <c:pt idx="145">
                  <c:v>15.522707755909691</c:v>
                </c:pt>
                <c:pt idx="146">
                  <c:v>15.52704977499336</c:v>
                </c:pt>
                <c:pt idx="147">
                  <c:v>15.537561120693031</c:v>
                </c:pt>
                <c:pt idx="148">
                  <c:v>15.538371876513519</c:v>
                </c:pt>
                <c:pt idx="149">
                  <c:v>15.542028004354661</c:v>
                </c:pt>
                <c:pt idx="150">
                  <c:v>15.548022357408961</c:v>
                </c:pt>
                <c:pt idx="151">
                  <c:v>15.55127549966619</c:v>
                </c:pt>
                <c:pt idx="152">
                  <c:v>15.553996036591251</c:v>
                </c:pt>
                <c:pt idx="153">
                  <c:v>15.55931840797828</c:v>
                </c:pt>
                <c:pt idx="154">
                  <c:v>15.561940328777579</c:v>
                </c:pt>
                <c:pt idx="155">
                  <c:v>15.56723114198331</c:v>
                </c:pt>
                <c:pt idx="156">
                  <c:v>15.56974120692489</c:v>
                </c:pt>
                <c:pt idx="157">
                  <c:v>15.574248829139069</c:v>
                </c:pt>
                <c:pt idx="158">
                  <c:v>15.57738728426447</c:v>
                </c:pt>
                <c:pt idx="159">
                  <c:v>15.579245987456179</c:v>
                </c:pt>
                <c:pt idx="160">
                  <c:v>15.589130222717079</c:v>
                </c:pt>
                <c:pt idx="161">
                  <c:v>15.586795024229231</c:v>
                </c:pt>
                <c:pt idx="162">
                  <c:v>15.59505305202852</c:v>
                </c:pt>
                <c:pt idx="163">
                  <c:v>15.59492124407187</c:v>
                </c:pt>
                <c:pt idx="164">
                  <c:v>15.59959193537442</c:v>
                </c:pt>
                <c:pt idx="165">
                  <c:v>15.60299110192884</c:v>
                </c:pt>
                <c:pt idx="166">
                  <c:v>15.60600494412803</c:v>
                </c:pt>
                <c:pt idx="167">
                  <c:v>15.608473129284389</c:v>
                </c:pt>
                <c:pt idx="168">
                  <c:v>15.61421102541186</c:v>
                </c:pt>
                <c:pt idx="169">
                  <c:v>15.61562341049175</c:v>
                </c:pt>
                <c:pt idx="170">
                  <c:v>15.616400651435461</c:v>
                </c:pt>
                <c:pt idx="171">
                  <c:v>15.621963624911681</c:v>
                </c:pt>
                <c:pt idx="172">
                  <c:v>15.62360137999344</c:v>
                </c:pt>
                <c:pt idx="173">
                  <c:v>15.6253992501928</c:v>
                </c:pt>
                <c:pt idx="174">
                  <c:v>15.62601883748842</c:v>
                </c:pt>
                <c:pt idx="175">
                  <c:v>15.634966702813781</c:v>
                </c:pt>
                <c:pt idx="176">
                  <c:v>15.63197809731915</c:v>
                </c:pt>
                <c:pt idx="177">
                  <c:v>15.638358684968081</c:v>
                </c:pt>
                <c:pt idx="178">
                  <c:v>15.641749555327459</c:v>
                </c:pt>
                <c:pt idx="179">
                  <c:v>15.642110591169351</c:v>
                </c:pt>
                <c:pt idx="180">
                  <c:v>15.64620555783848</c:v>
                </c:pt>
                <c:pt idx="181">
                  <c:v>15.64827398281597</c:v>
                </c:pt>
                <c:pt idx="182">
                  <c:v>15.65072922626082</c:v>
                </c:pt>
                <c:pt idx="183">
                  <c:v>15.65333038157307</c:v>
                </c:pt>
                <c:pt idx="184">
                  <c:v>15.657723644581811</c:v>
                </c:pt>
                <c:pt idx="185">
                  <c:v>15.65989172329256</c:v>
                </c:pt>
                <c:pt idx="186">
                  <c:v>15.661738648922579</c:v>
                </c:pt>
                <c:pt idx="187">
                  <c:v>15.66506130852459</c:v>
                </c:pt>
                <c:pt idx="188">
                  <c:v>15.66646773777255</c:v>
                </c:pt>
                <c:pt idx="189">
                  <c:v>15.66777040513308</c:v>
                </c:pt>
                <c:pt idx="190">
                  <c:v>15.667120011890249</c:v>
                </c:pt>
                <c:pt idx="191">
                  <c:v>15.67234454511147</c:v>
                </c:pt>
                <c:pt idx="192">
                  <c:v>15.676533162713911</c:v>
                </c:pt>
                <c:pt idx="193">
                  <c:v>15.67658835870203</c:v>
                </c:pt>
                <c:pt idx="194">
                  <c:v>15.67668013825708</c:v>
                </c:pt>
                <c:pt idx="195">
                  <c:v>15.684306808964349</c:v>
                </c:pt>
                <c:pt idx="196">
                  <c:v>15.681420451793199</c:v>
                </c:pt>
                <c:pt idx="197">
                  <c:v>15.685307041929279</c:v>
                </c:pt>
                <c:pt idx="198">
                  <c:v>15.685741846494819</c:v>
                </c:pt>
                <c:pt idx="199">
                  <c:v>15.687701421236429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0.1095643448058706</c:v>
                </c:pt>
                <c:pt idx="1">
                  <c:v>0.24053097242585431</c:v>
                </c:pt>
                <c:pt idx="2">
                  <c:v>0.3962541293038806</c:v>
                </c:pt>
                <c:pt idx="3">
                  <c:v>0.57973446858604616</c:v>
                </c:pt>
                <c:pt idx="4">
                  <c:v>0.79322677410985576</c:v>
                </c:pt>
                <c:pt idx="5">
                  <c:v>1.0378560927803391</c:v>
                </c:pt>
                <c:pt idx="6">
                  <c:v>1.31333088083159</c:v>
                </c:pt>
                <c:pt idx="7">
                  <c:v>1.61783670352288</c:v>
                </c:pt>
                <c:pt idx="8">
                  <c:v>1.948156079029336</c:v>
                </c:pt>
                <c:pt idx="9">
                  <c:v>2.299999552957734</c:v>
                </c:pt>
                <c:pt idx="10">
                  <c:v>2.668474454619119</c:v>
                </c:pt>
                <c:pt idx="11">
                  <c:v>3.048586041292551</c:v>
                </c:pt>
                <c:pt idx="12">
                  <c:v>3.4356716094135979</c:v>
                </c:pt>
                <c:pt idx="13">
                  <c:v>3.8257033396808611</c:v>
                </c:pt>
                <c:pt idx="14">
                  <c:v>4.2154406819035142</c:v>
                </c:pt>
                <c:pt idx="15">
                  <c:v>4.6024499253463373</c:v>
                </c:pt>
                <c:pt idx="16">
                  <c:v>4.985028510267588</c:v>
                </c:pt>
                <c:pt idx="17">
                  <c:v>5.3620753857047019</c:v>
                </c:pt>
                <c:pt idx="18">
                  <c:v>5.7329421559399441</c:v>
                </c:pt>
                <c:pt idx="19">
                  <c:v>6.0972892202343134</c:v>
                </c:pt>
                <c:pt idx="20">
                  <c:v>6.454960954811038</c:v>
                </c:pt>
                <c:pt idx="21">
                  <c:v>6.8058862051021398</c:v>
                </c:pt>
                <c:pt idx="22">
                  <c:v>7.1500052586613627</c:v>
                </c:pt>
                <c:pt idx="23">
                  <c:v>7.4872215413184744</c:v>
                </c:pt>
                <c:pt idx="24">
                  <c:v>7.8173748067107161</c:v>
                </c:pt>
                <c:pt idx="25">
                  <c:v>8.1402319720988174</c:v>
                </c:pt>
                <c:pt idx="26">
                  <c:v>8.455491598637801</c:v>
                </c:pt>
                <c:pt idx="27">
                  <c:v>8.7627981133318826</c:v>
                </c:pt>
                <c:pt idx="28">
                  <c:v>9.0617621339239633</c:v>
                </c:pt>
                <c:pt idx="29">
                  <c:v>9.3519836549834334</c:v>
                </c:pt>
                <c:pt idx="30">
                  <c:v>9.6330753640252436</c:v>
                </c:pt>
                <c:pt idx="31">
                  <c:v>9.9046839512392584</c:v>
                </c:pt>
                <c:pt idx="32">
                  <c:v>10.16650791136008</c:v>
                </c:pt>
                <c:pt idx="33">
                  <c:v>10.418310959136891</c:v>
                </c:pt>
                <c:pt idx="34">
                  <c:v>10.659930740756399</c:v>
                </c:pt>
                <c:pt idx="35">
                  <c:v>10.8912829840047</c:v>
                </c:pt>
                <c:pt idx="36">
                  <c:v>11.11236156849472</c:v>
                </c:pt>
                <c:pt idx="37">
                  <c:v>11.32323521027242</c:v>
                </c:pt>
                <c:pt idx="38">
                  <c:v>11.52404155372872</c:v>
                </c:pt>
                <c:pt idx="39">
                  <c:v>11.714979469031579</c:v>
                </c:pt>
                <c:pt idx="40">
                  <c:v>11.896300290786851</c:v>
                </c:pt>
                <c:pt idx="41">
                  <c:v>12.06829862877974</c:v>
                </c:pt>
                <c:pt idx="42">
                  <c:v>12.23130325662933</c:v>
                </c:pt>
                <c:pt idx="43">
                  <c:v>12.3856684562735</c:v>
                </c:pt>
                <c:pt idx="44">
                  <c:v>12.531766077337929</c:v>
                </c:pt>
                <c:pt idx="45">
                  <c:v>12.669978467711781</c:v>
                </c:pt>
                <c:pt idx="46">
                  <c:v>12.800692348202251</c:v>
                </c:pt>
                <c:pt idx="47">
                  <c:v>12.924293640262009</c:v>
                </c:pt>
                <c:pt idx="48">
                  <c:v>13.041163209925919</c:v>
                </c:pt>
                <c:pt idx="49">
                  <c:v>13.151673460703879</c:v>
                </c:pt>
                <c:pt idx="50">
                  <c:v>13.256185690321249</c:v>
                </c:pt>
                <c:pt idx="51">
                  <c:v>13.355048117981539</c:v>
                </c:pt>
                <c:pt idx="52">
                  <c:v>13.448594487639969</c:v>
                </c:pt>
                <c:pt idx="53">
                  <c:v>13.53714315641612</c:v>
                </c:pt>
                <c:pt idx="54">
                  <c:v>13.62099658397252</c:v>
                </c:pt>
                <c:pt idx="55">
                  <c:v>13.700441147090849</c:v>
                </c:pt>
                <c:pt idx="56">
                  <c:v>13.775747212798329</c:v>
                </c:pt>
                <c:pt idx="57">
                  <c:v>13.847169412544529</c:v>
                </c:pt>
                <c:pt idx="58">
                  <c:v>13.91494706865228</c:v>
                </c:pt>
                <c:pt idx="59">
                  <c:v>13.979304732292331</c:v>
                </c:pt>
                <c:pt idx="60">
                  <c:v>14.040452799421789</c:v>
                </c:pt>
                <c:pt idx="61">
                  <c:v>14.098588177431591</c:v>
                </c:pt>
                <c:pt idx="62">
                  <c:v>14.1538949806824</c:v>
                </c:pt>
                <c:pt idx="63">
                  <c:v>14.206545237722921</c:v>
                </c:pt>
                <c:pt idx="64">
                  <c:v>14.25669959685211</c:v>
                </c:pt>
                <c:pt idx="65">
                  <c:v>14.304508019891401</c:v>
                </c:pt>
                <c:pt idx="66">
                  <c:v>14.35011045665788</c:v>
                </c:pt>
                <c:pt idx="67">
                  <c:v>14.39363749475811</c:v>
                </c:pt>
                <c:pt idx="68">
                  <c:v>14.43521098102889</c:v>
                </c:pt>
                <c:pt idx="69">
                  <c:v>14.4749446123054</c:v>
                </c:pt>
                <c:pt idx="70">
                  <c:v>14.512944494257731</c:v>
                </c:pt>
                <c:pt idx="71">
                  <c:v>14.54930966785671</c:v>
                </c:pt>
                <c:pt idx="72">
                  <c:v>14.584132603653069</c:v>
                </c:pt>
                <c:pt idx="73">
                  <c:v>14.61749966451824</c:v>
                </c:pt>
                <c:pt idx="74">
                  <c:v>14.64949153783186</c:v>
                </c:pt>
                <c:pt idx="75">
                  <c:v>14.680183638336191</c:v>
                </c:pt>
                <c:pt idx="76">
                  <c:v>14.709646483033429</c:v>
                </c:pt>
                <c:pt idx="77">
                  <c:v>14.73794603959437</c:v>
                </c:pt>
                <c:pt idx="78">
                  <c:v>14.765144049792269</c:v>
                </c:pt>
                <c:pt idx="79">
                  <c:v>14.79129832948391</c:v>
                </c:pt>
                <c:pt idx="80">
                  <c:v>14.816463046640999</c:v>
                </c:pt>
                <c:pt idx="81">
                  <c:v>14.84068897889601</c:v>
                </c:pt>
                <c:pt idx="82">
                  <c:v>14.86402375201359</c:v>
                </c:pt>
                <c:pt idx="83">
                  <c:v>14.886512060636131</c:v>
                </c:pt>
                <c:pt idx="84">
                  <c:v>14.90819587258312</c:v>
                </c:pt>
                <c:pt idx="85">
                  <c:v>14.929114617912321</c:v>
                </c:pt>
                <c:pt idx="86">
                  <c:v>14.949305363877439</c:v>
                </c:pt>
                <c:pt idx="87">
                  <c:v>14.968802976844341</c:v>
                </c:pt>
                <c:pt idx="88">
                  <c:v>14.98764027215635</c:v>
                </c:pt>
                <c:pt idx="89">
                  <c:v>15.0058481528706</c:v>
                </c:pt>
                <c:pt idx="90">
                  <c:v>15.023455738221051</c:v>
                </c:pt>
                <c:pt idx="91">
                  <c:v>15.04049048260107</c:v>
                </c:pt>
                <c:pt idx="92">
                  <c:v>15.056978285799341</c:v>
                </c:pt>
                <c:pt idx="93">
                  <c:v>15.0729435951667</c:v>
                </c:pt>
                <c:pt idx="94">
                  <c:v>15.088409500339811</c:v>
                </c:pt>
                <c:pt idx="95">
                  <c:v>15.103397821098421</c:v>
                </c:pt>
                <c:pt idx="96">
                  <c:v>15.117929188888059</c:v>
                </c:pt>
                <c:pt idx="97">
                  <c:v>15.132023122497911</c:v>
                </c:pt>
                <c:pt idx="98">
                  <c:v>15.14569809834448</c:v>
                </c:pt>
                <c:pt idx="99">
                  <c:v>15.158971615776331</c:v>
                </c:pt>
                <c:pt idx="100">
                  <c:v>15.17186025778131</c:v>
                </c:pt>
                <c:pt idx="101">
                  <c:v>15.184379747447821</c:v>
                </c:pt>
                <c:pt idx="102">
                  <c:v>15.19654500050304</c:v>
                </c:pt>
                <c:pt idx="103">
                  <c:v>15.208370174225371</c:v>
                </c:pt>
                <c:pt idx="104">
                  <c:v>15.21986871300461</c:v>
                </c:pt>
                <c:pt idx="105">
                  <c:v>15.23105339080151</c:v>
                </c:pt>
                <c:pt idx="106">
                  <c:v>15.241936350738049</c:v>
                </c:pt>
                <c:pt idx="107">
                  <c:v>15.25252914203177</c:v>
                </c:pt>
                <c:pt idx="108">
                  <c:v>15.26284275447021</c:v>
                </c:pt>
                <c:pt idx="109">
                  <c:v>15.27288765060614</c:v>
                </c:pt>
                <c:pt idx="110">
                  <c:v>15.28267379584012</c:v>
                </c:pt>
                <c:pt idx="111">
                  <c:v>15.29221068654352</c:v>
                </c:pt>
                <c:pt idx="112">
                  <c:v>15.301507376363629</c:v>
                </c:pt>
                <c:pt idx="113">
                  <c:v>15.310572500840941</c:v>
                </c:pt>
                <c:pt idx="114">
                  <c:v>15.319414300459041</c:v>
                </c:pt>
                <c:pt idx="115">
                  <c:v>15.328040642237889</c:v>
                </c:pt>
                <c:pt idx="116">
                  <c:v>15.33645903997313</c:v>
                </c:pt>
                <c:pt idx="117">
                  <c:v>15.34467667321578</c:v>
                </c:pt>
                <c:pt idx="118">
                  <c:v>15.352700405079929</c:v>
                </c:pt>
                <c:pt idx="119">
                  <c:v>15.36053679895913</c:v>
                </c:pt>
                <c:pt idx="120">
                  <c:v>15.368192134226261</c:v>
                </c:pt>
                <c:pt idx="121">
                  <c:v>15.37567242098593</c:v>
                </c:pt>
                <c:pt idx="122">
                  <c:v>15.38298341394353</c:v>
                </c:pt>
                <c:pt idx="123">
                  <c:v>15.390130625450089</c:v>
                </c:pt>
                <c:pt idx="124">
                  <c:v>15.397119337777919</c:v>
                </c:pt>
                <c:pt idx="125">
                  <c:v>15.40395461467787</c:v>
                </c:pt>
                <c:pt idx="126">
                  <c:v>15.410641312265509</c:v>
                </c:pt>
                <c:pt idx="127">
                  <c:v>15.41718408927991</c:v>
                </c:pt>
                <c:pt idx="128">
                  <c:v>15.42358741675573</c:v>
                </c:pt>
                <c:pt idx="129">
                  <c:v>15.429855587146429</c:v>
                </c:pt>
                <c:pt idx="130">
                  <c:v>15.435992722933531</c:v>
                </c:pt>
                <c:pt idx="131">
                  <c:v>15.442002784754671</c:v>
                </c:pt>
                <c:pt idx="132">
                  <c:v>15.447889579080771</c:v>
                </c:pt>
                <c:pt idx="133">
                  <c:v>15.4536567654704</c:v>
                </c:pt>
                <c:pt idx="134">
                  <c:v>15.45930786342775</c:v>
                </c:pt>
                <c:pt idx="135">
                  <c:v>15.464846258888681</c:v>
                </c:pt>
                <c:pt idx="136">
                  <c:v>15.470275210357499</c:v>
                </c:pt>
                <c:pt idx="137">
                  <c:v>15.475597854715859</c:v>
                </c:pt>
                <c:pt idx="138">
                  <c:v>15.48081721272354</c:v>
                </c:pt>
                <c:pt idx="139">
                  <c:v>15.48593619422957</c:v>
                </c:pt>
                <c:pt idx="140">
                  <c:v>15.49095760311106</c:v>
                </c:pt>
                <c:pt idx="141">
                  <c:v>15.49588414195575</c:v>
                </c:pt>
                <c:pt idx="142">
                  <c:v>15.500718416503391</c:v>
                </c:pt>
                <c:pt idx="143">
                  <c:v>15.505462939860021</c:v>
                </c:pt>
                <c:pt idx="144">
                  <c:v>15.51012013649836</c:v>
                </c:pt>
                <c:pt idx="145">
                  <c:v>15.514692346056551</c:v>
                </c:pt>
                <c:pt idx="146">
                  <c:v>15.51918182694687</c:v>
                </c:pt>
                <c:pt idx="147">
                  <c:v>15.523590759785121</c:v>
                </c:pt>
                <c:pt idx="148">
                  <c:v>15.527921250650859</c:v>
                </c:pt>
                <c:pt idx="149">
                  <c:v>15.53217533418804</c:v>
                </c:pt>
                <c:pt idx="150">
                  <c:v>15.536354976554721</c:v>
                </c:pt>
                <c:pt idx="151">
                  <c:v>15.540462078230449</c:v>
                </c:pt>
                <c:pt idx="152">
                  <c:v>15.54449847668892</c:v>
                </c:pt>
                <c:pt idx="153">
                  <c:v>15.54846594894345</c:v>
                </c:pt>
                <c:pt idx="154">
                  <c:v>15.55236621397197</c:v>
                </c:pt>
                <c:pt idx="155">
                  <c:v>15.556200935028199</c:v>
                </c:pt>
                <c:pt idx="156">
                  <c:v>15.55997172184497</c:v>
                </c:pt>
                <c:pt idx="157">
                  <c:v>15.563680132735479</c:v>
                </c:pt>
                <c:pt idx="158">
                  <c:v>15.56732767659785</c:v>
                </c:pt>
                <c:pt idx="159">
                  <c:v>15.570915814828121</c:v>
                </c:pt>
                <c:pt idx="160">
                  <c:v>15.574445963146291</c:v>
                </c:pt>
                <c:pt idx="161">
                  <c:v>15.57791949334014</c:v>
                </c:pt>
                <c:pt idx="162">
                  <c:v>15.581337734930861</c:v>
                </c:pt>
                <c:pt idx="163">
                  <c:v>15.58470197676457</c:v>
                </c:pt>
                <c:pt idx="164">
                  <c:v>15.58801346853353</c:v>
                </c:pt>
                <c:pt idx="165">
                  <c:v>15.591273422230531</c:v>
                </c:pt>
                <c:pt idx="166">
                  <c:v>15.594483013539771</c:v>
                </c:pt>
                <c:pt idx="167">
                  <c:v>15.59764338316756</c:v>
                </c:pt>
                <c:pt idx="168">
                  <c:v>15.600755638115629</c:v>
                </c:pt>
                <c:pt idx="169">
                  <c:v>15.603820852899981</c:v>
                </c:pt>
                <c:pt idx="170">
                  <c:v>15.606840070717951</c:v>
                </c:pt>
                <c:pt idx="171">
                  <c:v>15.6098143045659</c:v>
                </c:pt>
                <c:pt idx="172">
                  <c:v>15.61274453831011</c:v>
                </c:pt>
                <c:pt idx="173">
                  <c:v>15.615631727712881</c:v>
                </c:pt>
                <c:pt idx="174">
                  <c:v>15.618476801416151</c:v>
                </c:pt>
                <c:pt idx="175">
                  <c:v>15.62128066188466</c:v>
                </c:pt>
                <c:pt idx="176">
                  <c:v>15.6240441863104</c:v>
                </c:pt>
                <c:pt idx="177">
                  <c:v>15.62676822748033</c:v>
                </c:pt>
                <c:pt idx="178">
                  <c:v>15.629453614609041</c:v>
                </c:pt>
                <c:pt idx="179">
                  <c:v>15.63210115413786</c:v>
                </c:pt>
                <c:pt idx="180">
                  <c:v>15.634711630502141</c:v>
                </c:pt>
                <c:pt idx="181">
                  <c:v>15.63728580686805</c:v>
                </c:pt>
                <c:pt idx="182">
                  <c:v>15.639824425840279</c:v>
                </c:pt>
                <c:pt idx="183">
                  <c:v>15.64232821014202</c:v>
                </c:pt>
                <c:pt idx="184">
                  <c:v>15.64479786326838</c:v>
                </c:pt>
                <c:pt idx="185">
                  <c:v>15.64723407011458</c:v>
                </c:pt>
                <c:pt idx="186">
                  <c:v>15.649637497579841</c:v>
                </c:pt>
                <c:pt idx="187">
                  <c:v>15.652008795148189</c:v>
                </c:pt>
                <c:pt idx="188">
                  <c:v>15.65434859544713</c:v>
                </c:pt>
                <c:pt idx="189">
                  <c:v>15.65665751478527</c:v>
                </c:pt>
                <c:pt idx="190">
                  <c:v>15.658936153669529</c:v>
                </c:pt>
                <c:pt idx="191">
                  <c:v>15.661185097303139</c:v>
                </c:pt>
                <c:pt idx="192">
                  <c:v>15.66340491606511</c:v>
                </c:pt>
                <c:pt idx="193">
                  <c:v>15.665596165971889</c:v>
                </c:pt>
                <c:pt idx="194">
                  <c:v>15.667759389122081</c:v>
                </c:pt>
                <c:pt idx="195">
                  <c:v>15.669895114124969</c:v>
                </c:pt>
                <c:pt idx="196">
                  <c:v>15.672003856513321</c:v>
                </c:pt>
                <c:pt idx="197">
                  <c:v>15.674086119141361</c:v>
                </c:pt>
                <c:pt idx="198">
                  <c:v>15.67614239256846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69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201"/>
    </sheetView>
  </sheetViews>
  <sheetFormatPr defaultColWidth="9.1796875" defaultRowHeight="14.5" x14ac:dyDescent="0.35"/>
  <cols>
    <col min="1" max="1" width="9.63281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.81640625" style="1" customWidth="1"/>
    <col min="7" max="7" width="15.36328125" style="1" customWidth="1"/>
    <col min="8" max="8" width="15.81640625" style="1" customWidth="1"/>
    <col min="9" max="11" width="15.1796875" style="1" customWidth="1"/>
    <col min="12" max="12" width="14.453125" style="1" customWidth="1"/>
    <col min="13" max="13" width="14" style="1" customWidth="1"/>
    <col min="14" max="16384" width="9.1796875" style="1"/>
  </cols>
  <sheetData>
    <row r="1" spans="1:13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35">
      <c r="A2" s="1">
        <v>0.1</v>
      </c>
      <c r="B2" s="4">
        <v>0</v>
      </c>
      <c r="C2" s="6">
        <v>6.0375307545507207E-23</v>
      </c>
      <c r="D2" s="2">
        <f>ABS(Table6[[#This Row],[Pb Analytic]]-Table6[[#This Row],[Pb Simulation]])</f>
        <v>6.0375307545507207E-23</v>
      </c>
      <c r="E2" s="1">
        <f>100*IF(Table6[[#This Row],[Pb Analytic]]&gt;0, Table6[[#This Row],[Absolute Error]]/Table6[[#This Row],[Pb Analytic]],1)</f>
        <v>100</v>
      </c>
      <c r="F2" s="5">
        <v>6.1869999999999998E-3</v>
      </c>
      <c r="G2" s="6">
        <v>6.0525638031151408E-3</v>
      </c>
      <c r="H2" s="2">
        <f>ABS(Table7[[#This Row],[Pd Analytic]]-Table7[[#This Row],[Pd Simulation]])</f>
        <v>1.3443619688485904E-4</v>
      </c>
      <c r="I2" s="1">
        <f>100*IF(Table7[[#This Row],[Pd Analytic]]&gt;0, Table7[[#This Row],[Absolute Error]]/Table7[[#This Row],[Pd Analytic]],1)</f>
        <v>2.2211446464334217</v>
      </c>
      <c r="J2" s="6">
        <v>0.1095265867049586</v>
      </c>
      <c r="K2" s="6">
        <v>0.1095643448058706</v>
      </c>
      <c r="L2" s="2">
        <f>ABS(Table2[[#This Row],[Nc Analytic]]-Table2[[#This Row],[Nc Simulation]])</f>
        <v>3.7758100911999826E-5</v>
      </c>
      <c r="M2" s="1">
        <f>100*IF(Table2[[#This Row],[Nc Analytic]]&gt;0, Table2[[#This Row],[Absolute Error]]/Table2[[#This Row],[Nc Analytic]],1)</f>
        <v>3.4462033227050971E-2</v>
      </c>
    </row>
    <row r="3" spans="1:13" x14ac:dyDescent="0.35">
      <c r="A3" s="1">
        <v>0.2</v>
      </c>
      <c r="B3" s="4">
        <v>0</v>
      </c>
      <c r="C3" s="6">
        <v>3.5275533831797163E-18</v>
      </c>
      <c r="D3" s="2">
        <f>ABS(Table6[[#This Row],[Pb Analytic]]-Table6[[#This Row],[Pb Simulation]])</f>
        <v>3.5275533831797163E-18</v>
      </c>
      <c r="E3" s="1">
        <f>100*IF(Table6[[#This Row],[Pb Analytic]]&gt;0, Table6[[#This Row],[Absolute Error]]/Table6[[#This Row],[Pb Analytic]],1)</f>
        <v>100</v>
      </c>
      <c r="F3" s="5">
        <v>1.4796E-2</v>
      </c>
      <c r="G3" s="6">
        <v>1.456773472945494E-2</v>
      </c>
      <c r="H3" s="2">
        <f>ABS(Table7[[#This Row],[Pd Analytic]]-Table7[[#This Row],[Pd Simulation]])</f>
        <v>2.2826527054506038E-4</v>
      </c>
      <c r="I3" s="1">
        <f>100*IF(Table7[[#This Row],[Pd Analytic]]&gt;0, Table7[[#This Row],[Absolute Error]]/Table7[[#This Row],[Pd Analytic]],1)</f>
        <v>1.5669235799820269</v>
      </c>
      <c r="J3" s="6">
        <v>0.24039404091396799</v>
      </c>
      <c r="K3" s="6">
        <v>0.24053097242585431</v>
      </c>
      <c r="L3" s="2">
        <f>ABS(Table2[[#This Row],[Nc Analytic]]-Table2[[#This Row],[Nc Simulation]])</f>
        <v>1.3693151188631791E-4</v>
      </c>
      <c r="M3" s="1">
        <f>100*IF(Table2[[#This Row],[Nc Analytic]]&gt;0, Table2[[#This Row],[Absolute Error]]/Table2[[#This Row],[Nc Analytic]],1)</f>
        <v>5.6928848083598965E-2</v>
      </c>
    </row>
    <row r="4" spans="1:13" x14ac:dyDescent="0.35">
      <c r="A4" s="1">
        <v>0.3</v>
      </c>
      <c r="B4" s="4">
        <v>0</v>
      </c>
      <c r="C4" s="6">
        <v>2.0425653428794149E-15</v>
      </c>
      <c r="D4" s="2">
        <f>ABS(Table6[[#This Row],[Pb Analytic]]-Table6[[#This Row],[Pb Simulation]])</f>
        <v>2.0425653428794149E-15</v>
      </c>
      <c r="E4" s="1">
        <f>100*IF(Table6[[#This Row],[Pb Analytic]]&gt;0, Table6[[#This Row],[Absolute Error]]/Table6[[#This Row],[Pb Analytic]],1)</f>
        <v>100</v>
      </c>
      <c r="F4" s="5">
        <v>2.6868E-2</v>
      </c>
      <c r="G4" s="6">
        <v>2.6002424698023611E-2</v>
      </c>
      <c r="H4" s="2">
        <f>ABS(Table7[[#This Row],[Pd Analytic]]-Table7[[#This Row],[Pd Simulation]])</f>
        <v>8.6557530197638871E-4</v>
      </c>
      <c r="I4" s="1">
        <f>100*IF(Table7[[#This Row],[Pd Analytic]]&gt;0, Table7[[#This Row],[Absolute Error]]/Table7[[#This Row],[Pd Analytic]],1)</f>
        <v>3.3288253385161393</v>
      </c>
      <c r="J4" s="6">
        <v>0.39667722791584209</v>
      </c>
      <c r="K4" s="6">
        <v>0.3962541293038806</v>
      </c>
      <c r="L4" s="2">
        <f>ABS(Table2[[#This Row],[Nc Analytic]]-Table2[[#This Row],[Nc Simulation]])</f>
        <v>4.2309861196149212E-4</v>
      </c>
      <c r="M4" s="1">
        <f>100*IF(Table2[[#This Row],[Nc Analytic]]&gt;0, Table2[[#This Row],[Absolute Error]]/Table2[[#This Row],[Nc Analytic]],1)</f>
        <v>0.10677456224993051</v>
      </c>
    </row>
    <row r="5" spans="1:13" x14ac:dyDescent="0.35">
      <c r="A5" s="1">
        <v>0.4</v>
      </c>
      <c r="B5" s="4">
        <v>0</v>
      </c>
      <c r="C5" s="6">
        <v>1.7745030804691641E-13</v>
      </c>
      <c r="D5" s="2">
        <f>ABS(Table6[[#This Row],[Pb Analytic]]-Table6[[#This Row],[Pb Simulation]])</f>
        <v>1.7745030804691641E-13</v>
      </c>
      <c r="E5" s="1">
        <f>100*IF(Table6[[#This Row],[Pb Analytic]]&gt;0, Table6[[#This Row],[Absolute Error]]/Table6[[#This Row],[Pb Analytic]],1)</f>
        <v>100</v>
      </c>
      <c r="F5" s="5">
        <v>4.1257000000000002E-2</v>
      </c>
      <c r="G5" s="6">
        <v>4.0749467850025763E-2</v>
      </c>
      <c r="H5" s="2">
        <f>ABS(Table7[[#This Row],[Pd Analytic]]-Table7[[#This Row],[Pd Simulation]])</f>
        <v>5.075321499742394E-4</v>
      </c>
      <c r="I5" s="1">
        <f>100*IF(Table7[[#This Row],[Pd Analytic]]&gt;0, Table7[[#This Row],[Absolute Error]]/Table7[[#This Row],[Pd Analytic]],1)</f>
        <v>1.2454939334230313</v>
      </c>
      <c r="J5" s="6">
        <v>0.58079337166693179</v>
      </c>
      <c r="K5" s="6">
        <v>0.57973446858604616</v>
      </c>
      <c r="L5" s="2">
        <f>ABS(Table2[[#This Row],[Nc Analytic]]-Table2[[#This Row],[Nc Simulation]])</f>
        <v>1.0589030808856315E-3</v>
      </c>
      <c r="M5" s="1">
        <f>100*IF(Table2[[#This Row],[Nc Analytic]]&gt;0, Table2[[#This Row],[Absolute Error]]/Table2[[#This Row],[Nc Analytic]],1)</f>
        <v>0.18265311763646935</v>
      </c>
    </row>
    <row r="6" spans="1:13" x14ac:dyDescent="0.35">
      <c r="A6" s="1">
        <v>0.5</v>
      </c>
      <c r="B6" s="4">
        <v>0</v>
      </c>
      <c r="C6" s="6">
        <v>5.41680155454054E-12</v>
      </c>
      <c r="D6" s="2">
        <f>ABS(Table6[[#This Row],[Pb Analytic]]-Table6[[#This Row],[Pb Simulation]])</f>
        <v>5.41680155454054E-12</v>
      </c>
      <c r="E6" s="1">
        <f>100*IF(Table6[[#This Row],[Pb Analytic]]&gt;0, Table6[[#This Row],[Absolute Error]]/Table6[[#This Row],[Pb Analytic]],1)</f>
        <v>100</v>
      </c>
      <c r="F6" s="5">
        <v>6.0060000000000002E-2</v>
      </c>
      <c r="G6" s="6">
        <v>5.907806453264941E-2</v>
      </c>
      <c r="H6" s="2">
        <f>ABS(Table7[[#This Row],[Pd Analytic]]-Table7[[#This Row],[Pd Simulation]])</f>
        <v>9.8193546735059201E-4</v>
      </c>
      <c r="I6" s="1">
        <f>100*IF(Table7[[#This Row],[Pd Analytic]]&gt;0, Table7[[#This Row],[Absolute Error]]/Table7[[#This Row],[Pd Analytic]],1)</f>
        <v>1.6620982341219503</v>
      </c>
      <c r="J6" s="6">
        <v>0.79441524443611167</v>
      </c>
      <c r="K6" s="6">
        <v>0.79322677410985576</v>
      </c>
      <c r="L6" s="2">
        <f>ABS(Table2[[#This Row],[Nc Analytic]]-Table2[[#This Row],[Nc Simulation]])</f>
        <v>1.1884703262559082E-3</v>
      </c>
      <c r="M6" s="1">
        <f>100*IF(Table2[[#This Row],[Nc Analytic]]&gt;0, Table2[[#This Row],[Absolute Error]]/Table2[[#This Row],[Nc Analytic]],1)</f>
        <v>0.14982730853854337</v>
      </c>
    </row>
    <row r="7" spans="1:13" x14ac:dyDescent="0.35">
      <c r="A7" s="1">
        <v>0.6</v>
      </c>
      <c r="B7" s="4">
        <v>0</v>
      </c>
      <c r="C7" s="6">
        <v>8.4849519765418031E-11</v>
      </c>
      <c r="D7" s="2">
        <f>ABS(Table6[[#This Row],[Pb Analytic]]-Table6[[#This Row],[Pb Simulation]])</f>
        <v>8.4849519765418031E-11</v>
      </c>
      <c r="E7" s="1">
        <f>100*IF(Table6[[#This Row],[Pb Analytic]]&gt;0, Table6[[#This Row],[Absolute Error]]/Table6[[#This Row],[Pb Analytic]],1)</f>
        <v>100</v>
      </c>
      <c r="F7" s="5">
        <v>8.2215999999999997E-2</v>
      </c>
      <c r="G7" s="6">
        <v>8.1077878352939892E-2</v>
      </c>
      <c r="H7" s="2">
        <f>ABS(Table7[[#This Row],[Pd Analytic]]-Table7[[#This Row],[Pd Simulation]])</f>
        <v>1.1381216470601058E-3</v>
      </c>
      <c r="I7" s="1">
        <f>100*IF(Table7[[#This Row],[Pd Analytic]]&gt;0, Table7[[#This Row],[Absolute Error]]/Table7[[#This Row],[Pd Analytic]],1)</f>
        <v>1.4037388128309816</v>
      </c>
      <c r="J7" s="6">
        <v>1.037160902885341</v>
      </c>
      <c r="K7" s="6">
        <v>1.0378560927803391</v>
      </c>
      <c r="L7" s="2">
        <f>ABS(Table2[[#This Row],[Nc Analytic]]-Table2[[#This Row],[Nc Simulation]])</f>
        <v>6.9518989499806061E-4</v>
      </c>
      <c r="M7" s="1">
        <f>100*IF(Table2[[#This Row],[Nc Analytic]]&gt;0, Table2[[#This Row],[Absolute Error]]/Table2[[#This Row],[Nc Analytic]],1)</f>
        <v>6.6983264812340099E-2</v>
      </c>
    </row>
    <row r="8" spans="1:13" x14ac:dyDescent="0.35">
      <c r="A8" s="1">
        <v>0.7</v>
      </c>
      <c r="B8" s="4">
        <v>0</v>
      </c>
      <c r="C8" s="6">
        <v>8.3464363489867305E-10</v>
      </c>
      <c r="D8" s="2">
        <f>ABS(Table6[[#This Row],[Pb Analytic]]-Table6[[#This Row],[Pb Simulation]])</f>
        <v>8.3464363489867305E-10</v>
      </c>
      <c r="E8" s="1">
        <f>100*IF(Table6[[#This Row],[Pb Analytic]]&gt;0, Table6[[#This Row],[Absolute Error]]/Table6[[#This Row],[Pb Analytic]],1)</f>
        <v>100</v>
      </c>
      <c r="F8" s="5">
        <v>0.106817</v>
      </c>
      <c r="G8" s="6">
        <v>0.10662046444597829</v>
      </c>
      <c r="H8" s="2">
        <f>ABS(Table7[[#This Row],[Pd Analytic]]-Table7[[#This Row],[Pd Simulation]])</f>
        <v>1.965355540217012E-4</v>
      </c>
      <c r="I8" s="1">
        <f>100*IF(Table7[[#This Row],[Pd Analytic]]&gt;0, Table7[[#This Row],[Absolute Error]]/Table7[[#This Row],[Pd Analytic]],1)</f>
        <v>0.18433192449774072</v>
      </c>
      <c r="J8" s="6">
        <v>1.3078834542589739</v>
      </c>
      <c r="K8" s="6">
        <v>1.31333088083159</v>
      </c>
      <c r="L8" s="2">
        <f>ABS(Table2[[#This Row],[Nc Analytic]]-Table2[[#This Row],[Nc Simulation]])</f>
        <v>5.4474265726160986E-3</v>
      </c>
      <c r="M8" s="1">
        <f>100*IF(Table2[[#This Row],[Nc Analytic]]&gt;0, Table2[[#This Row],[Absolute Error]]/Table2[[#This Row],[Nc Analytic]],1)</f>
        <v>0.41477944759563062</v>
      </c>
    </row>
    <row r="9" spans="1:13" x14ac:dyDescent="0.35">
      <c r="A9" s="1">
        <v>0.8</v>
      </c>
      <c r="B9" s="4">
        <v>0</v>
      </c>
      <c r="C9" s="6">
        <v>5.8171495814658527E-9</v>
      </c>
      <c r="D9" s="2">
        <f>ABS(Table6[[#This Row],[Pb Analytic]]-Table6[[#This Row],[Pb Simulation]])</f>
        <v>5.8171495814658527E-9</v>
      </c>
      <c r="E9" s="1">
        <f>100*IF(Table6[[#This Row],[Pb Analytic]]&gt;0, Table6[[#This Row],[Absolute Error]]/Table6[[#This Row],[Pb Analytic]],1)</f>
        <v>100</v>
      </c>
      <c r="F9" s="5">
        <v>0.13613600000000001</v>
      </c>
      <c r="G9" s="6">
        <v>0.13535018098516849</v>
      </c>
      <c r="H9" s="2">
        <f>ABS(Table7[[#This Row],[Pd Analytic]]-Table7[[#This Row],[Pd Simulation]])</f>
        <v>7.8581901483151806E-4</v>
      </c>
      <c r="I9" s="1">
        <f>100*IF(Table7[[#This Row],[Pd Analytic]]&gt;0, Table7[[#This Row],[Absolute Error]]/Table7[[#This Row],[Pd Analytic]],1)</f>
        <v>0.58058216776054938</v>
      </c>
      <c r="J9" s="6">
        <v>1.6199006187991769</v>
      </c>
      <c r="K9" s="6">
        <v>1.61783670352288</v>
      </c>
      <c r="L9" s="2">
        <f>ABS(Table2[[#This Row],[Nc Analytic]]-Table2[[#This Row],[Nc Simulation]])</f>
        <v>2.0639152762969015E-3</v>
      </c>
      <c r="M9" s="1">
        <f>100*IF(Table2[[#This Row],[Nc Analytic]]&gt;0, Table2[[#This Row],[Absolute Error]]/Table2[[#This Row],[Nc Analytic]],1)</f>
        <v>0.12757253385355111</v>
      </c>
    </row>
    <row r="10" spans="1:13" x14ac:dyDescent="0.35">
      <c r="A10" s="1">
        <v>0.9</v>
      </c>
      <c r="B10" s="4">
        <v>0</v>
      </c>
      <c r="C10" s="6">
        <v>3.1060839234727197E-8</v>
      </c>
      <c r="D10" s="2">
        <f>ABS(Table6[[#This Row],[Pb Analytic]]-Table6[[#This Row],[Pb Simulation]])</f>
        <v>3.1060839234727197E-8</v>
      </c>
      <c r="E10" s="1">
        <f>100*IF(Table6[[#This Row],[Pb Analytic]]&gt;0, Table6[[#This Row],[Absolute Error]]/Table6[[#This Row],[Pb Analytic]],1)</f>
        <v>100</v>
      </c>
      <c r="F10" s="5">
        <v>0.168326</v>
      </c>
      <c r="G10" s="6">
        <v>0.16671022661379289</v>
      </c>
      <c r="H10" s="2">
        <f>ABS(Table7[[#This Row],[Pd Analytic]]-Table7[[#This Row],[Pd Simulation]])</f>
        <v>1.6157733862071089E-3</v>
      </c>
      <c r="I10" s="1">
        <f>100*IF(Table7[[#This Row],[Pd Analytic]]&gt;0, Table7[[#This Row],[Absolute Error]]/Table7[[#This Row],[Pd Analytic]],1)</f>
        <v>0.96921071911819157</v>
      </c>
      <c r="J10" s="6">
        <v>1.9490442474580181</v>
      </c>
      <c r="K10" s="6">
        <v>1.948156079029336</v>
      </c>
      <c r="L10" s="2">
        <f>ABS(Table2[[#This Row],[Nc Analytic]]-Table2[[#This Row],[Nc Simulation]])</f>
        <v>8.8816842868211232E-4</v>
      </c>
      <c r="M10" s="1">
        <f>100*IF(Table2[[#This Row],[Nc Analytic]]&gt;0, Table2[[#This Row],[Absolute Error]]/Table2[[#This Row],[Nc Analytic]],1)</f>
        <v>4.5590209031128558E-2</v>
      </c>
    </row>
    <row r="11" spans="1:13" x14ac:dyDescent="0.35">
      <c r="A11" s="1">
        <v>1</v>
      </c>
      <c r="B11" s="4">
        <v>0</v>
      </c>
      <c r="C11" s="6">
        <v>1.3407718626667581E-7</v>
      </c>
      <c r="D11" s="2">
        <f>ABS(Table6[[#This Row],[Pb Analytic]]-Table6[[#This Row],[Pb Simulation]])</f>
        <v>1.3407718626667581E-7</v>
      </c>
      <c r="E11" s="1">
        <f>100*IF(Table6[[#This Row],[Pb Analytic]]&gt;0, Table6[[#This Row],[Absolute Error]]/Table6[[#This Row],[Pb Analytic]],1)</f>
        <v>100</v>
      </c>
      <c r="F11" s="5">
        <v>0.201622</v>
      </c>
      <c r="G11" s="6">
        <v>0.19999987192102051</v>
      </c>
      <c r="H11" s="2">
        <f>ABS(Table7[[#This Row],[Pd Analytic]]-Table7[[#This Row],[Pd Simulation]])</f>
        <v>1.6221280789794901E-3</v>
      </c>
      <c r="I11" s="1">
        <f>100*IF(Table7[[#This Row],[Pd Analytic]]&gt;0, Table7[[#This Row],[Absolute Error]]/Table7[[#This Row],[Pd Analytic]],1)</f>
        <v>0.8110645588913501</v>
      </c>
      <c r="J11" s="6">
        <v>2.2975969598304431</v>
      </c>
      <c r="K11" s="6">
        <v>2.299999552957734</v>
      </c>
      <c r="L11" s="2">
        <f>ABS(Table2[[#This Row],[Nc Analytic]]-Table2[[#This Row],[Nc Simulation]])</f>
        <v>2.4025931272908529E-3</v>
      </c>
      <c r="M11" s="1">
        <f>100*IF(Table2[[#This Row],[Nc Analytic]]&gt;0, Table2[[#This Row],[Absolute Error]]/Table2[[#This Row],[Nc Analytic]],1)</f>
        <v>0.10446059105538462</v>
      </c>
    </row>
    <row r="12" spans="1:13" x14ac:dyDescent="0.35">
      <c r="A12" s="1">
        <v>1.1000000000000001</v>
      </c>
      <c r="B12" s="4">
        <v>0</v>
      </c>
      <c r="C12" s="6">
        <v>4.8638302753870349E-7</v>
      </c>
      <c r="D12" s="2">
        <f>ABS(Table6[[#This Row],[Pb Analytic]]-Table6[[#This Row],[Pb Simulation]])</f>
        <v>4.8638302753870349E-7</v>
      </c>
      <c r="E12" s="1">
        <f>100*IF(Table6[[#This Row],[Pb Analytic]]&gt;0, Table6[[#This Row],[Absolute Error]]/Table6[[#This Row],[Pb Analytic]],1)</f>
        <v>100</v>
      </c>
      <c r="F12" s="5">
        <v>0.23718700000000001</v>
      </c>
      <c r="G12" s="6">
        <v>0.23445023842734569</v>
      </c>
      <c r="H12" s="2">
        <f>ABS(Table7[[#This Row],[Pd Analytic]]-Table7[[#This Row],[Pd Simulation]])</f>
        <v>2.7367615726543171E-3</v>
      </c>
      <c r="I12" s="1">
        <f>100*IF(Table7[[#This Row],[Pd Analytic]]&gt;0, Table7[[#This Row],[Absolute Error]]/Table7[[#This Row],[Pd Analytic]],1)</f>
        <v>1.1673102109053379</v>
      </c>
      <c r="J12" s="6">
        <v>2.672941751303084</v>
      </c>
      <c r="K12" s="6">
        <v>2.668474454619119</v>
      </c>
      <c r="L12" s="2">
        <f>ABS(Table2[[#This Row],[Nc Analytic]]-Table2[[#This Row],[Nc Simulation]])</f>
        <v>4.4672966839649497E-3</v>
      </c>
      <c r="M12" s="1">
        <f>100*IF(Table2[[#This Row],[Nc Analytic]]&gt;0, Table2[[#This Row],[Absolute Error]]/Table2[[#This Row],[Nc Analytic]],1)</f>
        <v>0.16741013488932138</v>
      </c>
    </row>
    <row r="13" spans="1:13" x14ac:dyDescent="0.35">
      <c r="A13" s="1">
        <v>1.2</v>
      </c>
      <c r="B13" s="4">
        <v>3.0000000000000001E-6</v>
      </c>
      <c r="C13" s="6">
        <v>1.5265421494120199E-6</v>
      </c>
      <c r="D13" s="2">
        <f>ABS(Table6[[#This Row],[Pb Analytic]]-Table6[[#This Row],[Pb Simulation]])</f>
        <v>1.4734578505879801E-6</v>
      </c>
      <c r="E13" s="1">
        <f>100*IF(Table6[[#This Row],[Pb Analytic]]&gt;0, Table6[[#This Row],[Absolute Error]]/Table6[[#This Row],[Pb Analytic]],1)</f>
        <v>96.522578898690327</v>
      </c>
      <c r="F13" s="5">
        <v>0.27141300000000002</v>
      </c>
      <c r="G13" s="6">
        <v>0.26930185398256429</v>
      </c>
      <c r="H13" s="2">
        <f>ABS(Table7[[#This Row],[Pd Analytic]]-Table7[[#This Row],[Pd Simulation]])</f>
        <v>2.1111460174357277E-3</v>
      </c>
      <c r="I13" s="1">
        <f>100*IF(Table7[[#This Row],[Pd Analytic]]&gt;0, Table7[[#This Row],[Absolute Error]]/Table7[[#This Row],[Pd Analytic]],1)</f>
        <v>0.7839329682343783</v>
      </c>
      <c r="J13" s="6">
        <v>3.046537559161564</v>
      </c>
      <c r="K13" s="6">
        <v>3.048586041292551</v>
      </c>
      <c r="L13" s="2">
        <f>ABS(Table2[[#This Row],[Nc Analytic]]-Table2[[#This Row],[Nc Simulation]])</f>
        <v>2.0484821309869616E-3</v>
      </c>
      <c r="M13" s="1">
        <f>100*IF(Table2[[#This Row],[Nc Analytic]]&gt;0, Table2[[#This Row],[Absolute Error]]/Table2[[#This Row],[Nc Analytic]],1)</f>
        <v>6.7194499457802356E-2</v>
      </c>
    </row>
    <row r="14" spans="1:13" x14ac:dyDescent="0.35">
      <c r="A14" s="1">
        <v>1.3</v>
      </c>
      <c r="B14" s="4">
        <v>3.0000000000000001E-6</v>
      </c>
      <c r="C14" s="6">
        <v>4.2393864287525421E-6</v>
      </c>
      <c r="D14" s="2">
        <f>ABS(Table6[[#This Row],[Pb Analytic]]-Table6[[#This Row],[Pb Simulation]])</f>
        <v>1.239386428752542E-6</v>
      </c>
      <c r="E14" s="1">
        <f>100*IF(Table6[[#This Row],[Pb Analytic]]&gt;0, Table6[[#This Row],[Absolute Error]]/Table6[[#This Row],[Pb Analytic]],1)</f>
        <v>29.235042607739747</v>
      </c>
      <c r="F14" s="5">
        <v>0.30679899999999999</v>
      </c>
      <c r="G14" s="6">
        <v>0.30386899081939461</v>
      </c>
      <c r="H14" s="2">
        <f>ABS(Table7[[#This Row],[Pd Analytic]]-Table7[[#This Row],[Pd Simulation]])</f>
        <v>2.9300091806053752E-3</v>
      </c>
      <c r="I14" s="1">
        <f>100*IF(Table7[[#This Row],[Pd Analytic]]&gt;0, Table7[[#This Row],[Absolute Error]]/Table7[[#This Row],[Pd Analytic]],1)</f>
        <v>0.96423434740889191</v>
      </c>
      <c r="J14" s="6">
        <v>3.4301497324043231</v>
      </c>
      <c r="K14" s="6">
        <v>3.4356716094135979</v>
      </c>
      <c r="L14" s="2">
        <f>ABS(Table2[[#This Row],[Nc Analytic]]-Table2[[#This Row],[Nc Simulation]])</f>
        <v>5.521877009274867E-3</v>
      </c>
      <c r="M14" s="1">
        <f>100*IF(Table2[[#This Row],[Nc Analytic]]&gt;0, Table2[[#This Row],[Absolute Error]]/Table2[[#This Row],[Nc Analytic]],1)</f>
        <v>0.16072190933921487</v>
      </c>
    </row>
    <row r="15" spans="1:13" x14ac:dyDescent="0.35">
      <c r="A15" s="1">
        <v>1.4</v>
      </c>
      <c r="B15" s="4">
        <v>1.0000000000000001E-5</v>
      </c>
      <c r="C15" s="6">
        <v>1.06043997594188E-5</v>
      </c>
      <c r="D15" s="2">
        <f>ABS(Table6[[#This Row],[Pb Analytic]]-Table6[[#This Row],[Pb Simulation]])</f>
        <v>6.0439975941879952E-7</v>
      </c>
      <c r="E15" s="1">
        <f>100*IF(Table6[[#This Row],[Pb Analytic]]&gt;0, Table6[[#This Row],[Absolute Error]]/Table6[[#This Row],[Pb Analytic]],1)</f>
        <v>5.6995188141787398</v>
      </c>
      <c r="F15" s="5">
        <v>0.340702</v>
      </c>
      <c r="G15" s="6">
        <v>0.33758184630587612</v>
      </c>
      <c r="H15" s="2">
        <f>ABS(Table7[[#This Row],[Pd Analytic]]-Table7[[#This Row],[Pd Simulation]])</f>
        <v>3.1201536941238839E-3</v>
      </c>
      <c r="I15" s="1">
        <f>100*IF(Table7[[#This Row],[Pd Analytic]]&gt;0, Table7[[#This Row],[Absolute Error]]/Table7[[#This Row],[Pd Analytic]],1)</f>
        <v>0.92426584197799999</v>
      </c>
      <c r="J15" s="6">
        <v>3.8182053164114951</v>
      </c>
      <c r="K15" s="6">
        <v>3.8257033396808611</v>
      </c>
      <c r="L15" s="2">
        <f>ABS(Table2[[#This Row],[Nc Analytic]]-Table2[[#This Row],[Nc Simulation]])</f>
        <v>7.4980232693659943E-3</v>
      </c>
      <c r="M15" s="1">
        <f>100*IF(Table2[[#This Row],[Nc Analytic]]&gt;0, Table2[[#This Row],[Absolute Error]]/Table2[[#This Row],[Nc Analytic]],1)</f>
        <v>0.19599071343549282</v>
      </c>
    </row>
    <row r="16" spans="1:13" x14ac:dyDescent="0.35">
      <c r="A16" s="1">
        <v>1.5</v>
      </c>
      <c r="B16" s="4">
        <v>1.7E-5</v>
      </c>
      <c r="C16" s="6">
        <v>2.4237698457690659E-5</v>
      </c>
      <c r="D16" s="2">
        <f>ABS(Table6[[#This Row],[Pb Analytic]]-Table6[[#This Row],[Pb Simulation]])</f>
        <v>7.2376984576906596E-6</v>
      </c>
      <c r="E16" s="1">
        <f>100*IF(Table6[[#This Row],[Pb Analytic]]&gt;0, Table6[[#This Row],[Absolute Error]]/Table6[[#This Row],[Pb Analytic]],1)</f>
        <v>29.861327263909939</v>
      </c>
      <c r="F16" s="5">
        <v>0.37276399999999998</v>
      </c>
      <c r="G16" s="6">
        <v>0.37000478878176218</v>
      </c>
      <c r="H16" s="2">
        <f>ABS(Table7[[#This Row],[Pd Analytic]]-Table7[[#This Row],[Pd Simulation]])</f>
        <v>2.7592112182378004E-3</v>
      </c>
      <c r="I16" s="1">
        <f>100*IF(Table7[[#This Row],[Pd Analytic]]&gt;0, Table7[[#This Row],[Absolute Error]]/Table7[[#This Row],[Pd Analytic]],1)</f>
        <v>0.74572311005013781</v>
      </c>
      <c r="J16" s="6">
        <v>4.2049767237515514</v>
      </c>
      <c r="K16" s="6">
        <v>4.2154406819035142</v>
      </c>
      <c r="L16" s="2">
        <f>ABS(Table2[[#This Row],[Nc Analytic]]-Table2[[#This Row],[Nc Simulation]])</f>
        <v>1.0463958151962771E-2</v>
      </c>
      <c r="M16" s="1">
        <f>100*IF(Table2[[#This Row],[Nc Analytic]]&gt;0, Table2[[#This Row],[Absolute Error]]/Table2[[#This Row],[Nc Analytic]],1)</f>
        <v>0.24822928233538066</v>
      </c>
    </row>
    <row r="17" spans="1:13" x14ac:dyDescent="0.35">
      <c r="A17" s="1">
        <v>1.6</v>
      </c>
      <c r="B17" s="4">
        <v>2.9E-5</v>
      </c>
      <c r="C17" s="6">
        <v>5.1218108810353133E-5</v>
      </c>
      <c r="D17" s="2">
        <f>ABS(Table6[[#This Row],[Pb Analytic]]-Table6[[#This Row],[Pb Simulation]])</f>
        <v>2.2218108810353133E-5</v>
      </c>
      <c r="E17" s="1">
        <f>100*IF(Table6[[#This Row],[Pb Analytic]]&gt;0, Table6[[#This Row],[Absolute Error]]/Table6[[#This Row],[Pb Analytic]],1)</f>
        <v>43.379401009554662</v>
      </c>
      <c r="F17" s="5">
        <v>0.40299499999999999</v>
      </c>
      <c r="G17" s="6">
        <v>0.4008344247317247</v>
      </c>
      <c r="H17" s="2">
        <f>ABS(Table7[[#This Row],[Pd Analytic]]-Table7[[#This Row],[Pd Simulation]])</f>
        <v>2.1605752682752888E-3</v>
      </c>
      <c r="I17" s="1">
        <f>100*IF(Table7[[#This Row],[Pd Analytic]]&gt;0, Table7[[#This Row],[Absolute Error]]/Table7[[#This Row],[Pd Analytic]],1)</f>
        <v>0.53901938929555382</v>
      </c>
      <c r="J17" s="6">
        <v>4.5822677951003348</v>
      </c>
      <c r="K17" s="6">
        <v>4.6024499253463373</v>
      </c>
      <c r="L17" s="2">
        <f>ABS(Table2[[#This Row],[Nc Analytic]]-Table2[[#This Row],[Nc Simulation]])</f>
        <v>2.0182130246002572E-2</v>
      </c>
      <c r="M17" s="1">
        <f>100*IF(Table2[[#This Row],[Nc Analytic]]&gt;0, Table2[[#This Row],[Absolute Error]]/Table2[[#This Row],[Nc Analytic]],1)</f>
        <v>0.43850841559093889</v>
      </c>
    </row>
    <row r="18" spans="1:13" x14ac:dyDescent="0.35">
      <c r="A18" s="1">
        <v>1.7</v>
      </c>
      <c r="B18" s="4">
        <v>6.9999999999999994E-5</v>
      </c>
      <c r="C18" s="6">
        <v>1.010443977574318E-4</v>
      </c>
      <c r="D18" s="2">
        <f>ABS(Table6[[#This Row],[Pb Analytic]]-Table6[[#This Row],[Pb Simulation]])</f>
        <v>3.1044397757431805E-5</v>
      </c>
      <c r="E18" s="1">
        <f>100*IF(Table6[[#This Row],[Pb Analytic]]&gt;0, Table6[[#This Row],[Absolute Error]]/Table6[[#This Row],[Pb Analytic]],1)</f>
        <v>30.723521982838971</v>
      </c>
      <c r="F18" s="5">
        <v>0.43321100000000001</v>
      </c>
      <c r="G18" s="6">
        <v>0.42988396879682877</v>
      </c>
      <c r="H18" s="2">
        <f>ABS(Table7[[#This Row],[Pd Analytic]]-Table7[[#This Row],[Pd Simulation]])</f>
        <v>3.3270312031712379E-3</v>
      </c>
      <c r="I18" s="1">
        <f>100*IF(Table7[[#This Row],[Pd Analytic]]&gt;0, Table7[[#This Row],[Absolute Error]]/Table7[[#This Row],[Pd Analytic]],1)</f>
        <v>0.77393702595680069</v>
      </c>
      <c r="J18" s="6">
        <v>4.9622564322202649</v>
      </c>
      <c r="K18" s="6">
        <v>4.985028510267588</v>
      </c>
      <c r="L18" s="2">
        <f>ABS(Table2[[#This Row],[Nc Analytic]]-Table2[[#This Row],[Nc Simulation]])</f>
        <v>2.2772078047323063E-2</v>
      </c>
      <c r="M18" s="1">
        <f>100*IF(Table2[[#This Row],[Nc Analytic]]&gt;0, Table2[[#This Row],[Absolute Error]]/Table2[[#This Row],[Nc Analytic]],1)</f>
        <v>0.45680938434794821</v>
      </c>
    </row>
    <row r="19" spans="1:13" x14ac:dyDescent="0.35">
      <c r="A19" s="1">
        <v>1.8</v>
      </c>
      <c r="B19" s="4">
        <v>1.65E-4</v>
      </c>
      <c r="C19" s="6">
        <v>1.8762720300105409E-4</v>
      </c>
      <c r="D19" s="2">
        <f>ABS(Table6[[#This Row],[Pb Analytic]]-Table6[[#This Row],[Pb Simulation]])</f>
        <v>2.2627203001054089E-5</v>
      </c>
      <c r="E19" s="1">
        <f>100*IF(Table6[[#This Row],[Pb Analytic]]&gt;0, Table6[[#This Row],[Absolute Error]]/Table6[[#This Row],[Pb Analytic]],1)</f>
        <v>12.059660134104845</v>
      </c>
      <c r="F19" s="5">
        <v>0.463169</v>
      </c>
      <c r="G19" s="6">
        <v>0.45706060124543452</v>
      </c>
      <c r="H19" s="2">
        <f>ABS(Table7[[#This Row],[Pd Analytic]]-Table7[[#This Row],[Pd Simulation]])</f>
        <v>6.1083987545654805E-3</v>
      </c>
      <c r="I19" s="1">
        <f>100*IF(Table7[[#This Row],[Pd Analytic]]&gt;0, Table7[[#This Row],[Absolute Error]]/Table7[[#This Row],[Pd Analytic]],1)</f>
        <v>1.3364527018782273</v>
      </c>
      <c r="J19" s="6">
        <v>5.3559158639630988</v>
      </c>
      <c r="K19" s="6">
        <v>5.3620753857047019</v>
      </c>
      <c r="L19" s="2">
        <f>ABS(Table2[[#This Row],[Nc Analytic]]-Table2[[#This Row],[Nc Simulation]])</f>
        <v>6.1595217416030579E-3</v>
      </c>
      <c r="M19" s="1">
        <f>100*IF(Table2[[#This Row],[Nc Analytic]]&gt;0, Table2[[#This Row],[Absolute Error]]/Table2[[#This Row],[Nc Analytic]],1)</f>
        <v>0.11487197211035764</v>
      </c>
    </row>
    <row r="20" spans="1:13" x14ac:dyDescent="0.35">
      <c r="A20" s="1">
        <v>1.9</v>
      </c>
      <c r="B20" s="4">
        <v>3.2299999999999999E-4</v>
      </c>
      <c r="C20" s="6">
        <v>3.3018586485208262E-4</v>
      </c>
      <c r="D20" s="2">
        <f>ABS(Table6[[#This Row],[Pb Analytic]]-Table6[[#This Row],[Pb Simulation]])</f>
        <v>7.185864852082629E-6</v>
      </c>
      <c r="E20" s="1">
        <f>100*IF(Table6[[#This Row],[Pb Analytic]]&gt;0, Table6[[#This Row],[Absolute Error]]/Table6[[#This Row],[Pb Analytic]],1)</f>
        <v>2.1763090480271674</v>
      </c>
      <c r="F20" s="5">
        <v>0.48675099999999999</v>
      </c>
      <c r="G20" s="6">
        <v>0.48234118277666582</v>
      </c>
      <c r="H20" s="2">
        <f>ABS(Table7[[#This Row],[Pd Analytic]]-Table7[[#This Row],[Pd Simulation]])</f>
        <v>4.409817223334167E-3</v>
      </c>
      <c r="I20" s="1">
        <f>100*IF(Table7[[#This Row],[Pd Analytic]]&gt;0, Table7[[#This Row],[Absolute Error]]/Table7[[#This Row],[Pd Analytic]],1)</f>
        <v>0.91425268685299177</v>
      </c>
      <c r="J20" s="6">
        <v>5.7035425695773014</v>
      </c>
      <c r="K20" s="6">
        <v>5.7329421559399441</v>
      </c>
      <c r="L20" s="2">
        <f>ABS(Table2[[#This Row],[Nc Analytic]]-Table2[[#This Row],[Nc Simulation]])</f>
        <v>2.9399586362642616E-2</v>
      </c>
      <c r="M20" s="1">
        <f>100*IF(Table2[[#This Row],[Nc Analytic]]&gt;0, Table2[[#This Row],[Absolute Error]]/Table2[[#This Row],[Nc Analytic]],1)</f>
        <v>0.51281847196350105</v>
      </c>
    </row>
    <row r="21" spans="1:13" x14ac:dyDescent="0.35">
      <c r="A21" s="1">
        <v>2</v>
      </c>
      <c r="B21" s="4">
        <v>5.3399999999999997E-4</v>
      </c>
      <c r="C21" s="6">
        <v>5.5390558260833131E-4</v>
      </c>
      <c r="D21" s="2">
        <f>ABS(Table6[[#This Row],[Pb Analytic]]-Table6[[#This Row],[Pb Simulation]])</f>
        <v>1.9905582608331336E-5</v>
      </c>
      <c r="E21" s="1">
        <f>100*IF(Table6[[#This Row],[Pb Analytic]]&gt;0, Table6[[#This Row],[Absolute Error]]/Table6[[#This Row],[Pb Analytic]],1)</f>
        <v>3.5936779179217351</v>
      </c>
      <c r="F21" s="5">
        <v>0.51142200000000004</v>
      </c>
      <c r="G21" s="6">
        <v>0.50574987281130346</v>
      </c>
      <c r="H21" s="2">
        <f>ABS(Table7[[#This Row],[Pd Analytic]]-Table7[[#This Row],[Pd Simulation]])</f>
        <v>5.6721271886965852E-3</v>
      </c>
      <c r="I21" s="1">
        <f>100*IF(Table7[[#This Row],[Pd Analytic]]&gt;0, Table7[[#This Row],[Absolute Error]]/Table7[[#This Row],[Pd Analytic]],1)</f>
        <v>1.1215281493136173</v>
      </c>
      <c r="J21" s="6">
        <v>6.0637828183619842</v>
      </c>
      <c r="K21" s="6">
        <v>6.0972892202343134</v>
      </c>
      <c r="L21" s="2">
        <f>ABS(Table2[[#This Row],[Nc Analytic]]-Table2[[#This Row],[Nc Simulation]])</f>
        <v>3.3506401872329228E-2</v>
      </c>
      <c r="M21" s="1">
        <f>100*IF(Table2[[#This Row],[Nc Analytic]]&gt;0, Table2[[#This Row],[Absolute Error]]/Table2[[#This Row],[Nc Analytic]],1)</f>
        <v>0.54952948207107699</v>
      </c>
    </row>
    <row r="22" spans="1:13" x14ac:dyDescent="0.35">
      <c r="A22" s="1">
        <v>2.1</v>
      </c>
      <c r="B22" s="4">
        <v>9.6500000000000004E-4</v>
      </c>
      <c r="C22" s="6">
        <v>8.9021885047358112E-4</v>
      </c>
      <c r="D22" s="2">
        <f>ABS(Table6[[#This Row],[Pb Analytic]]-Table6[[#This Row],[Pb Simulation]])</f>
        <v>7.4781149526418917E-5</v>
      </c>
      <c r="E22" s="1">
        <f>100*IF(Table6[[#This Row],[Pb Analytic]]&gt;0, Table6[[#This Row],[Absolute Error]]/Table6[[#This Row],[Pb Analytic]],1)</f>
        <v>8.4003107198456455</v>
      </c>
      <c r="F22" s="5">
        <v>0.53426200000000001</v>
      </c>
      <c r="G22" s="6">
        <v>0.52733952508011694</v>
      </c>
      <c r="H22" s="2">
        <f>ABS(Table7[[#This Row],[Pd Analytic]]-Table7[[#This Row],[Pd Simulation]])</f>
        <v>6.9224749198830704E-3</v>
      </c>
      <c r="I22" s="1">
        <f>100*IF(Table7[[#This Row],[Pd Analytic]]&gt;0, Table7[[#This Row],[Absolute Error]]/Table7[[#This Row],[Pd Analytic]],1)</f>
        <v>1.3127168722714955</v>
      </c>
      <c r="J22" s="6">
        <v>6.4375364800452548</v>
      </c>
      <c r="K22" s="6">
        <v>6.454960954811038</v>
      </c>
      <c r="L22" s="2">
        <f>ABS(Table2[[#This Row],[Nc Analytic]]-Table2[[#This Row],[Nc Simulation]])</f>
        <v>1.7424474765783238E-2</v>
      </c>
      <c r="M22" s="1">
        <f>100*IF(Table2[[#This Row],[Nc Analytic]]&gt;0, Table2[[#This Row],[Absolute Error]]/Table2[[#This Row],[Nc Analytic]],1)</f>
        <v>0.26993927442421406</v>
      </c>
    </row>
    <row r="23" spans="1:13" x14ac:dyDescent="0.35">
      <c r="A23" s="1">
        <v>2.2000000000000002</v>
      </c>
      <c r="B23" s="4">
        <v>1.297E-3</v>
      </c>
      <c r="C23" s="6">
        <v>1.3766072036251759E-3</v>
      </c>
      <c r="D23" s="2">
        <f>ABS(Table6[[#This Row],[Pb Analytic]]-Table6[[#This Row],[Pb Simulation]])</f>
        <v>7.9607203625175951E-5</v>
      </c>
      <c r="E23" s="1">
        <f>100*IF(Table6[[#This Row],[Pb Analytic]]&gt;0, Table6[[#This Row],[Absolute Error]]/Table6[[#This Row],[Pb Analytic]],1)</f>
        <v>5.7828553719272477</v>
      </c>
      <c r="F23" s="5">
        <v>0.55490099999999998</v>
      </c>
      <c r="G23" s="6">
        <v>0.5471774949505861</v>
      </c>
      <c r="H23" s="2">
        <f>ABS(Table7[[#This Row],[Pd Analytic]]-Table7[[#This Row],[Pd Simulation]])</f>
        <v>7.7235050494138813E-3</v>
      </c>
      <c r="I23" s="1">
        <f>100*IF(Table7[[#This Row],[Pd Analytic]]&gt;0, Table7[[#This Row],[Absolute Error]]/Table7[[#This Row],[Pd Analytic]],1)</f>
        <v>1.4115173084944523</v>
      </c>
      <c r="J23" s="6">
        <v>6.7906854159450001</v>
      </c>
      <c r="K23" s="6">
        <v>6.8058862051021398</v>
      </c>
      <c r="L23" s="2">
        <f>ABS(Table2[[#This Row],[Nc Analytic]]-Table2[[#This Row],[Nc Simulation]])</f>
        <v>1.5200789157139738E-2</v>
      </c>
      <c r="M23" s="1">
        <f>100*IF(Table2[[#This Row],[Nc Analytic]]&gt;0, Table2[[#This Row],[Absolute Error]]/Table2[[#This Row],[Nc Analytic]],1)</f>
        <v>0.22334768315321268</v>
      </c>
    </row>
    <row r="24" spans="1:13" x14ac:dyDescent="0.35">
      <c r="A24" s="1">
        <v>2.2999999999999998</v>
      </c>
      <c r="B24" s="4">
        <v>1.9840000000000001E-3</v>
      </c>
      <c r="C24" s="6">
        <v>2.0558706818310109E-3</v>
      </c>
      <c r="D24" s="2">
        <f>ABS(Table6[[#This Row],[Pb Analytic]]-Table6[[#This Row],[Pb Simulation]])</f>
        <v>7.1870681831010842E-5</v>
      </c>
      <c r="E24" s="1">
        <f>100*IF(Table6[[#This Row],[Pb Analytic]]&gt;0, Table6[[#This Row],[Absolute Error]]/Table6[[#This Row],[Pb Analytic]],1)</f>
        <v>3.4958756144623351</v>
      </c>
      <c r="F24" s="5">
        <v>0.57344499999999998</v>
      </c>
      <c r="G24" s="6">
        <v>0.56533571166582952</v>
      </c>
      <c r="H24" s="2">
        <f>ABS(Table7[[#This Row],[Pd Analytic]]-Table7[[#This Row],[Pd Simulation]])</f>
        <v>8.1092883341704614E-3</v>
      </c>
      <c r="I24" s="1">
        <f>100*IF(Table7[[#This Row],[Pd Analytic]]&gt;0, Table7[[#This Row],[Absolute Error]]/Table7[[#This Row],[Pd Analytic]],1)</f>
        <v>1.4344199679647816</v>
      </c>
      <c r="J24" s="6">
        <v>7.1263092618733168</v>
      </c>
      <c r="K24" s="6">
        <v>7.1500052586613627</v>
      </c>
      <c r="L24" s="2">
        <f>ABS(Table2[[#This Row],[Nc Analytic]]-Table2[[#This Row],[Nc Simulation]])</f>
        <v>2.3695996788045903E-2</v>
      </c>
      <c r="M24" s="1">
        <f>100*IF(Table2[[#This Row],[Nc Analytic]]&gt;0, Table2[[#This Row],[Absolute Error]]/Table2[[#This Row],[Nc Analytic]],1)</f>
        <v>0.33141229874399158</v>
      </c>
    </row>
    <row r="25" spans="1:13" x14ac:dyDescent="0.35">
      <c r="A25" s="1">
        <v>2.4</v>
      </c>
      <c r="B25" s="4">
        <v>2.7810000000000001E-3</v>
      </c>
      <c r="C25" s="6">
        <v>2.9748752210901042E-3</v>
      </c>
      <c r="D25" s="2">
        <f>ABS(Table6[[#This Row],[Pb Analytic]]-Table6[[#This Row],[Pb Simulation]])</f>
        <v>1.9387522109010416E-4</v>
      </c>
      <c r="E25" s="1">
        <f>100*IF(Table6[[#This Row],[Pb Analytic]]&gt;0, Table6[[#This Row],[Absolute Error]]/Table6[[#This Row],[Pb Analytic]],1)</f>
        <v>6.5170874971710955</v>
      </c>
      <c r="F25" s="5">
        <v>0.59129600000000004</v>
      </c>
      <c r="G25" s="6">
        <v>0.5818844519032973</v>
      </c>
      <c r="H25" s="2">
        <f>ABS(Table7[[#This Row],[Pd Analytic]]-Table7[[#This Row],[Pd Simulation]])</f>
        <v>9.4115480967027487E-3</v>
      </c>
      <c r="I25" s="1">
        <f>100*IF(Table7[[#This Row],[Pd Analytic]]&gt;0, Table7[[#This Row],[Absolute Error]]/Table7[[#This Row],[Pd Analytic]],1)</f>
        <v>1.6174256015809205</v>
      </c>
      <c r="J25" s="6">
        <v>7.4614480498453766</v>
      </c>
      <c r="K25" s="6">
        <v>7.4872215413184744</v>
      </c>
      <c r="L25" s="2">
        <f>ABS(Table2[[#This Row],[Nc Analytic]]-Table2[[#This Row],[Nc Simulation]])</f>
        <v>2.577349147309782E-2</v>
      </c>
      <c r="M25" s="1">
        <f>100*IF(Table2[[#This Row],[Nc Analytic]]&gt;0, Table2[[#This Row],[Absolute Error]]/Table2[[#This Row],[Nc Analytic]],1)</f>
        <v>0.34423305535793181</v>
      </c>
    </row>
    <row r="26" spans="1:13" x14ac:dyDescent="0.35">
      <c r="A26" s="1">
        <v>2.5</v>
      </c>
      <c r="B26" s="4">
        <v>3.8639999999999998E-3</v>
      </c>
      <c r="C26" s="6">
        <v>4.1828523933633548E-3</v>
      </c>
      <c r="D26" s="2">
        <f>ABS(Table6[[#This Row],[Pb Analytic]]-Table6[[#This Row],[Pb Simulation]])</f>
        <v>3.1885239336335502E-4</v>
      </c>
      <c r="E26" s="1">
        <f>100*IF(Table6[[#This Row],[Pb Analytic]]&gt;0, Table6[[#This Row],[Absolute Error]]/Table6[[#This Row],[Pb Analytic]],1)</f>
        <v>7.6228459285165373</v>
      </c>
      <c r="F26" s="5">
        <v>0.60657700000000003</v>
      </c>
      <c r="G26" s="6">
        <v>0.59688908029093712</v>
      </c>
      <c r="H26" s="2">
        <f>ABS(Table7[[#This Row],[Pd Analytic]]-Table7[[#This Row],[Pd Simulation]])</f>
        <v>9.6879197090629088E-3</v>
      </c>
      <c r="I26" s="1">
        <f>100*IF(Table7[[#This Row],[Pd Analytic]]&gt;0, Table7[[#This Row],[Absolute Error]]/Table7[[#This Row],[Pd Analytic]],1)</f>
        <v>1.6230686787469455</v>
      </c>
      <c r="J26" s="6">
        <v>7.791173992680509</v>
      </c>
      <c r="K26" s="6">
        <v>7.8173748067107161</v>
      </c>
      <c r="L26" s="2">
        <f>ABS(Table2[[#This Row],[Nc Analytic]]-Table2[[#This Row],[Nc Simulation]])</f>
        <v>2.620081403020702E-2</v>
      </c>
      <c r="M26" s="1">
        <f>100*IF(Table2[[#This Row],[Nc Analytic]]&gt;0, Table2[[#This Row],[Absolute Error]]/Table2[[#This Row],[Nc Analytic]],1)</f>
        <v>0.33516128723564975</v>
      </c>
    </row>
    <row r="27" spans="1:13" x14ac:dyDescent="0.35">
      <c r="A27" s="1">
        <v>2.6</v>
      </c>
      <c r="B27" s="4">
        <v>5.3030000000000004E-3</v>
      </c>
      <c r="C27" s="6">
        <v>5.7293812579587823E-3</v>
      </c>
      <c r="D27" s="2">
        <f>ABS(Table6[[#This Row],[Pb Analytic]]-Table6[[#This Row],[Pb Simulation]])</f>
        <v>4.2638125795878192E-4</v>
      </c>
      <c r="E27" s="1">
        <f>100*IF(Table6[[#This Row],[Pb Analytic]]&gt;0, Table6[[#This Row],[Absolute Error]]/Table6[[#This Row],[Pb Analytic]],1)</f>
        <v>7.4420123004816334</v>
      </c>
      <c r="F27" s="5">
        <v>0.62097400000000003</v>
      </c>
      <c r="G27" s="6">
        <v>0.61040899905929846</v>
      </c>
      <c r="H27" s="2">
        <f>ABS(Table7[[#This Row],[Pd Analytic]]-Table7[[#This Row],[Pd Simulation]])</f>
        <v>1.0565000940701563E-2</v>
      </c>
      <c r="I27" s="1">
        <f>100*IF(Table7[[#This Row],[Pd Analytic]]&gt;0, Table7[[#This Row],[Absolute Error]]/Table7[[#This Row],[Pd Analytic]],1)</f>
        <v>1.7308068781723875</v>
      </c>
      <c r="J27" s="6">
        <v>8.1182166498881223</v>
      </c>
      <c r="K27" s="6">
        <v>8.1402319720988174</v>
      </c>
      <c r="L27" s="2">
        <f>ABS(Table2[[#This Row],[Nc Analytic]]-Table2[[#This Row],[Nc Simulation]])</f>
        <v>2.2015322210695132E-2</v>
      </c>
      <c r="M27" s="1">
        <f>100*IF(Table2[[#This Row],[Nc Analytic]]&gt;0, Table2[[#This Row],[Absolute Error]]/Table2[[#This Row],[Nc Analytic]],1)</f>
        <v>0.27045079656395665</v>
      </c>
    </row>
    <row r="28" spans="1:13" x14ac:dyDescent="0.35">
      <c r="A28" s="1">
        <v>2.7</v>
      </c>
      <c r="B28" s="4">
        <v>7.3460000000000001E-3</v>
      </c>
      <c r="C28" s="6">
        <v>7.6622199859792267E-3</v>
      </c>
      <c r="D28" s="2">
        <f>ABS(Table6[[#This Row],[Pb Analytic]]-Table6[[#This Row],[Pb Simulation]])</f>
        <v>3.1621998597922661E-4</v>
      </c>
      <c r="E28" s="1">
        <f>100*IF(Table6[[#This Row],[Pb Analytic]]&gt;0, Table6[[#This Row],[Absolute Error]]/Table6[[#This Row],[Pb Analytic]],1)</f>
        <v>4.1270021815852873</v>
      </c>
      <c r="F28" s="5">
        <v>0.63102599999999998</v>
      </c>
      <c r="G28" s="6">
        <v>0.6224981055618457</v>
      </c>
      <c r="H28" s="2">
        <f>ABS(Table7[[#This Row],[Pd Analytic]]-Table7[[#This Row],[Pd Simulation]])</f>
        <v>8.527894438154271E-3</v>
      </c>
      <c r="I28" s="1">
        <f>100*IF(Table7[[#This Row],[Pd Analytic]]&gt;0, Table7[[#This Row],[Absolute Error]]/Table7[[#This Row],[Pd Analytic]],1)</f>
        <v>1.3699470507556457</v>
      </c>
      <c r="J28" s="6">
        <v>8.4151487494025137</v>
      </c>
      <c r="K28" s="6">
        <v>8.455491598637801</v>
      </c>
      <c r="L28" s="2">
        <f>ABS(Table2[[#This Row],[Nc Analytic]]-Table2[[#This Row],[Nc Simulation]])</f>
        <v>4.0342849235287304E-2</v>
      </c>
      <c r="M28" s="1">
        <f>100*IF(Table2[[#This Row],[Nc Analytic]]&gt;0, Table2[[#This Row],[Absolute Error]]/Table2[[#This Row],[Nc Analytic]],1)</f>
        <v>0.47712009130003313</v>
      </c>
    </row>
    <row r="29" spans="1:13" x14ac:dyDescent="0.35">
      <c r="A29" s="1">
        <v>2.8</v>
      </c>
      <c r="B29" s="4">
        <v>9.3989999999999994E-3</v>
      </c>
      <c r="C29" s="6">
        <v>1.0025170074971961E-2</v>
      </c>
      <c r="D29" s="2">
        <f>ABS(Table6[[#This Row],[Pb Analytic]]-Table6[[#This Row],[Pb Simulation]])</f>
        <v>6.2617007497196148E-4</v>
      </c>
      <c r="E29" s="1">
        <f>100*IF(Table6[[#This Row],[Pb Analytic]]&gt;0, Table6[[#This Row],[Absolute Error]]/Table6[[#This Row],[Pb Analytic]],1)</f>
        <v>6.2459795723087801</v>
      </c>
      <c r="F29" s="5">
        <v>0.64322800000000002</v>
      </c>
      <c r="G29" s="6">
        <v>0.63320615258140445</v>
      </c>
      <c r="H29" s="2">
        <f>ABS(Table7[[#This Row],[Pd Analytic]]-Table7[[#This Row],[Pd Simulation]])</f>
        <v>1.0021847418595575E-2</v>
      </c>
      <c r="I29" s="1">
        <f>100*IF(Table7[[#This Row],[Pd Analytic]]&gt;0, Table7[[#This Row],[Absolute Error]]/Table7[[#This Row],[Pd Analytic]],1)</f>
        <v>1.5827147884996544</v>
      </c>
      <c r="J29" s="6">
        <v>8.731159654909197</v>
      </c>
      <c r="K29" s="6">
        <v>8.7627981133318826</v>
      </c>
      <c r="L29" s="2">
        <f>ABS(Table2[[#This Row],[Nc Analytic]]-Table2[[#This Row],[Nc Simulation]])</f>
        <v>3.1638458422685645E-2</v>
      </c>
      <c r="M29" s="1">
        <f>100*IF(Table2[[#This Row],[Nc Analytic]]&gt;0, Table2[[#This Row],[Absolute Error]]/Table2[[#This Row],[Nc Analytic]],1)</f>
        <v>0.36105428897820108</v>
      </c>
    </row>
    <row r="30" spans="1:13" x14ac:dyDescent="0.35">
      <c r="A30" s="1">
        <v>2.9</v>
      </c>
      <c r="B30" s="4">
        <v>1.2441000000000001E-2</v>
      </c>
      <c r="C30" s="6">
        <v>1.2856147242000369E-2</v>
      </c>
      <c r="D30" s="2">
        <f>ABS(Table6[[#This Row],[Pb Analytic]]-Table6[[#This Row],[Pb Simulation]])</f>
        <v>4.1514724200036879E-4</v>
      </c>
      <c r="E30" s="1">
        <f>100*IF(Table6[[#This Row],[Pb Analytic]]&gt;0, Table6[[#This Row],[Absolute Error]]/Table6[[#This Row],[Pb Analytic]],1)</f>
        <v>3.2291730499484652</v>
      </c>
      <c r="F30" s="5">
        <v>0.65412000000000003</v>
      </c>
      <c r="G30" s="6">
        <v>0.64258051959273721</v>
      </c>
      <c r="H30" s="2">
        <f>ABS(Table7[[#This Row],[Pd Analytic]]-Table7[[#This Row],[Pd Simulation]])</f>
        <v>1.1539480407262825E-2</v>
      </c>
      <c r="I30" s="1">
        <f>100*IF(Table7[[#This Row],[Pd Analytic]]&gt;0, Table7[[#This Row],[Absolute Error]]/Table7[[#This Row],[Pd Analytic]],1)</f>
        <v>1.795803024744115</v>
      </c>
      <c r="J30" s="6">
        <v>9.0398107243455783</v>
      </c>
      <c r="K30" s="6">
        <v>9.0617621339239633</v>
      </c>
      <c r="L30" s="2">
        <f>ABS(Table2[[#This Row],[Nc Analytic]]-Table2[[#This Row],[Nc Simulation]])</f>
        <v>2.1951409578385039E-2</v>
      </c>
      <c r="M30" s="1">
        <f>100*IF(Table2[[#This Row],[Nc Analytic]]&gt;0, Table2[[#This Row],[Absolute Error]]/Table2[[#This Row],[Nc Analytic]],1)</f>
        <v>0.2422421738064266</v>
      </c>
    </row>
    <row r="31" spans="1:13" x14ac:dyDescent="0.35">
      <c r="A31" s="1">
        <v>3</v>
      </c>
      <c r="B31" s="4">
        <v>1.5709999999999998E-2</v>
      </c>
      <c r="C31" s="6">
        <v>1.6185603436049831E-2</v>
      </c>
      <c r="D31" s="2">
        <f>ABS(Table6[[#This Row],[Pb Analytic]]-Table6[[#This Row],[Pb Simulation]])</f>
        <v>4.7560343604983318E-4</v>
      </c>
      <c r="E31" s="1">
        <f>100*IF(Table6[[#This Row],[Pb Analytic]]&gt;0, Table6[[#This Row],[Absolute Error]]/Table6[[#This Row],[Pb Analytic]],1)</f>
        <v>2.938434998293189</v>
      </c>
      <c r="F31" s="5">
        <v>0.66266099999999994</v>
      </c>
      <c r="G31" s="6">
        <v>0.65066802064221252</v>
      </c>
      <c r="H31" s="2">
        <f>ABS(Table7[[#This Row],[Pd Analytic]]-Table7[[#This Row],[Pd Simulation]])</f>
        <v>1.1992979357787426E-2</v>
      </c>
      <c r="I31" s="1">
        <f>100*IF(Table7[[#This Row],[Pd Analytic]]&gt;0, Table7[[#This Row],[Absolute Error]]/Table7[[#This Row],[Pd Analytic]],1)</f>
        <v>1.8431794674571984</v>
      </c>
      <c r="J31" s="6">
        <v>9.3293454644994629</v>
      </c>
      <c r="K31" s="6">
        <v>9.3519836549834334</v>
      </c>
      <c r="L31" s="2">
        <f>ABS(Table2[[#This Row],[Nc Analytic]]-Table2[[#This Row],[Nc Simulation]])</f>
        <v>2.2638190483970533E-2</v>
      </c>
      <c r="M31" s="1">
        <f>100*IF(Table2[[#This Row],[Nc Analytic]]&gt;0, Table2[[#This Row],[Absolute Error]]/Table2[[#This Row],[Nc Analytic]],1)</f>
        <v>0.24206832816594179</v>
      </c>
    </row>
    <row r="32" spans="1:13" x14ac:dyDescent="0.35">
      <c r="A32" s="1">
        <v>3.1</v>
      </c>
      <c r="B32" s="4">
        <v>1.9674000000000001E-2</v>
      </c>
      <c r="C32" s="6">
        <v>2.003540000537829E-2</v>
      </c>
      <c r="D32" s="2">
        <f>ABS(Table6[[#This Row],[Pb Analytic]]-Table6[[#This Row],[Pb Simulation]])</f>
        <v>3.614000053782894E-4</v>
      </c>
      <c r="E32" s="1">
        <f>100*IF(Table6[[#This Row],[Pb Analytic]]&gt;0, Table6[[#This Row],[Absolute Error]]/Table6[[#This Row],[Pb Analytic]],1)</f>
        <v>1.8038072875074886</v>
      </c>
      <c r="F32" s="5">
        <v>0.66967600000000005</v>
      </c>
      <c r="G32" s="6">
        <v>0.65751648792945794</v>
      </c>
      <c r="H32" s="2">
        <f>ABS(Table7[[#This Row],[Pd Analytic]]-Table7[[#This Row],[Pd Simulation]])</f>
        <v>1.2159512070542111E-2</v>
      </c>
      <c r="I32" s="1">
        <f>100*IF(Table7[[#This Row],[Pd Analytic]]&gt;0, Table7[[#This Row],[Absolute Error]]/Table7[[#This Row],[Pd Analytic]],1)</f>
        <v>1.8493090734245816</v>
      </c>
      <c r="J32" s="6">
        <v>9.611946852438404</v>
      </c>
      <c r="K32" s="6">
        <v>9.6330753640252436</v>
      </c>
      <c r="L32" s="2">
        <f>ABS(Table2[[#This Row],[Nc Analytic]]-Table2[[#This Row],[Nc Simulation]])</f>
        <v>2.1128511586839593E-2</v>
      </c>
      <c r="M32" s="1">
        <f>100*IF(Table2[[#This Row],[Nc Analytic]]&gt;0, Table2[[#This Row],[Absolute Error]]/Table2[[#This Row],[Nc Analytic]],1)</f>
        <v>0.21933298337667015</v>
      </c>
    </row>
    <row r="33" spans="1:13" x14ac:dyDescent="0.35">
      <c r="A33" s="1">
        <v>3.2</v>
      </c>
      <c r="B33" s="4">
        <v>2.3236E-2</v>
      </c>
      <c r="C33" s="6">
        <v>2.441818074312474E-2</v>
      </c>
      <c r="D33" s="2">
        <f>ABS(Table6[[#This Row],[Pb Analytic]]-Table6[[#This Row],[Pb Simulation]])</f>
        <v>1.1821807431247403E-3</v>
      </c>
      <c r="E33" s="1">
        <f>100*IF(Table6[[#This Row],[Pb Analytic]]&gt;0, Table6[[#This Row],[Absolute Error]]/Table6[[#This Row],[Pb Analytic]],1)</f>
        <v>4.8413956615404237</v>
      </c>
      <c r="F33" s="5">
        <v>0.67557900000000004</v>
      </c>
      <c r="G33" s="6">
        <v>0.66317597326096389</v>
      </c>
      <c r="H33" s="2">
        <f>ABS(Table7[[#This Row],[Pd Analytic]]-Table7[[#This Row],[Pd Simulation]])</f>
        <v>1.2403026739036149E-2</v>
      </c>
      <c r="I33" s="1">
        <f>100*IF(Table7[[#This Row],[Pd Analytic]]&gt;0, Table7[[#This Row],[Absolute Error]]/Table7[[#This Row],[Pd Analytic]],1)</f>
        <v>1.8702466975768255</v>
      </c>
      <c r="J33" s="6">
        <v>9.8780055000932467</v>
      </c>
      <c r="K33" s="6">
        <v>9.9046839512392584</v>
      </c>
      <c r="L33" s="2">
        <f>ABS(Table2[[#This Row],[Nc Analytic]]-Table2[[#This Row],[Nc Simulation]])</f>
        <v>2.6678451146011639E-2</v>
      </c>
      <c r="M33" s="1">
        <f>100*IF(Table2[[#This Row],[Nc Analytic]]&gt;0, Table2[[#This Row],[Absolute Error]]/Table2[[#This Row],[Nc Analytic]],1)</f>
        <v>0.26935186702927227</v>
      </c>
    </row>
    <row r="34" spans="1:13" x14ac:dyDescent="0.35">
      <c r="A34" s="1">
        <v>3.3</v>
      </c>
      <c r="B34" s="4">
        <v>2.9198999999999999E-2</v>
      </c>
      <c r="C34" s="6">
        <v>2.9337243184226161E-2</v>
      </c>
      <c r="D34" s="2">
        <f>ABS(Table6[[#This Row],[Pb Analytic]]-Table6[[#This Row],[Pb Simulation]])</f>
        <v>1.382431842261618E-4</v>
      </c>
      <c r="E34" s="1">
        <f>100*IF(Table6[[#This Row],[Pb Analytic]]&gt;0, Table6[[#This Row],[Absolute Error]]/Table6[[#This Row],[Pb Analytic]],1)</f>
        <v>0.47122077339731572</v>
      </c>
      <c r="F34" s="5">
        <v>0.68207600000000002</v>
      </c>
      <c r="G34" s="6">
        <v>0.66769949740368695</v>
      </c>
      <c r="H34" s="2">
        <f>ABS(Table7[[#This Row],[Pd Analytic]]-Table7[[#This Row],[Pd Simulation]])</f>
        <v>1.4376502596313068E-2</v>
      </c>
      <c r="I34" s="1">
        <f>100*IF(Table7[[#This Row],[Pd Analytic]]&gt;0, Table7[[#This Row],[Absolute Error]]/Table7[[#This Row],[Pd Analytic]],1)</f>
        <v>2.1531396462353669</v>
      </c>
      <c r="J34" s="6">
        <v>10.164878771218561</v>
      </c>
      <c r="K34" s="6">
        <v>10.16650791136008</v>
      </c>
      <c r="L34" s="2">
        <f>ABS(Table2[[#This Row],[Nc Analytic]]-Table2[[#This Row],[Nc Simulation]])</f>
        <v>1.6291401415191586E-3</v>
      </c>
      <c r="M34" s="1">
        <f>100*IF(Table2[[#This Row],[Nc Analytic]]&gt;0, Table2[[#This Row],[Absolute Error]]/Table2[[#This Row],[Nc Analytic]],1)</f>
        <v>1.6024579489076613E-2</v>
      </c>
    </row>
    <row r="35" spans="1:13" x14ac:dyDescent="0.35">
      <c r="A35" s="1">
        <v>3.4</v>
      </c>
      <c r="B35" s="4">
        <v>3.3730000000000003E-2</v>
      </c>
      <c r="C35" s="6">
        <v>3.478686360197264E-2</v>
      </c>
      <c r="D35" s="2">
        <f>ABS(Table6[[#This Row],[Pb Analytic]]-Table6[[#This Row],[Pb Simulation]])</f>
        <v>1.0568636019726366E-3</v>
      </c>
      <c r="E35" s="1">
        <f>100*IF(Table6[[#This Row],[Pb Analytic]]&gt;0, Table6[[#This Row],[Absolute Error]]/Table6[[#This Row],[Pb Analytic]],1)</f>
        <v>3.0381112079121317</v>
      </c>
      <c r="F35" s="5">
        <v>0.68394299999999997</v>
      </c>
      <c r="G35" s="6">
        <v>0.67114334670674713</v>
      </c>
      <c r="H35" s="2">
        <f>ABS(Table7[[#This Row],[Pd Analytic]]-Table7[[#This Row],[Pd Simulation]])</f>
        <v>1.2799653293252833E-2</v>
      </c>
      <c r="I35" s="1">
        <f>100*IF(Table7[[#This Row],[Pd Analytic]]&gt;0, Table7[[#This Row],[Absolute Error]]/Table7[[#This Row],[Pd Analytic]],1)</f>
        <v>1.9071415005542147</v>
      </c>
      <c r="J35" s="6">
        <v>10.398925208168359</v>
      </c>
      <c r="K35" s="6">
        <v>10.418310959136891</v>
      </c>
      <c r="L35" s="2">
        <f>ABS(Table2[[#This Row],[Nc Analytic]]-Table2[[#This Row],[Nc Simulation]])</f>
        <v>1.9385750968531568E-2</v>
      </c>
      <c r="M35" s="1">
        <f>100*IF(Table2[[#This Row],[Nc Analytic]]&gt;0, Table2[[#This Row],[Absolute Error]]/Table2[[#This Row],[Nc Analytic]],1)</f>
        <v>0.18607383715620626</v>
      </c>
    </row>
    <row r="36" spans="1:13" x14ac:dyDescent="0.35">
      <c r="A36" s="1">
        <v>3.5</v>
      </c>
      <c r="B36" s="4">
        <v>3.9697999999999997E-2</v>
      </c>
      <c r="C36" s="6">
        <v>4.0752999826437812E-2</v>
      </c>
      <c r="D36" s="2">
        <f>ABS(Table6[[#This Row],[Pb Analytic]]-Table6[[#This Row],[Pb Simulation]])</f>
        <v>1.0549998264378149E-3</v>
      </c>
      <c r="E36" s="1">
        <f>100*IF(Table6[[#This Row],[Pb Analytic]]&gt;0, Table6[[#This Row],[Absolute Error]]/Table6[[#This Row],[Pb Analytic]],1)</f>
        <v>2.5887660563171639</v>
      </c>
      <c r="F36" s="5">
        <v>0.68642499999999995</v>
      </c>
      <c r="G36" s="6">
        <v>0.67356696582949827</v>
      </c>
      <c r="H36" s="2">
        <f>ABS(Table7[[#This Row],[Pd Analytic]]-Table7[[#This Row],[Pd Simulation]])</f>
        <v>1.2858034170501687E-2</v>
      </c>
      <c r="I36" s="1">
        <f>100*IF(Table7[[#This Row],[Pd Analytic]]&gt;0, Table7[[#This Row],[Absolute Error]]/Table7[[#This Row],[Pd Analytic]],1)</f>
        <v>1.908946670902574</v>
      </c>
      <c r="J36" s="6">
        <v>10.635286734268201</v>
      </c>
      <c r="K36" s="6">
        <v>10.659930740756399</v>
      </c>
      <c r="L36" s="2">
        <f>ABS(Table2[[#This Row],[Nc Analytic]]-Table2[[#This Row],[Nc Simulation]])</f>
        <v>2.4644006488198755E-2</v>
      </c>
      <c r="M36" s="1">
        <f>100*IF(Table2[[#This Row],[Nc Analytic]]&gt;0, Table2[[#This Row],[Absolute Error]]/Table2[[#This Row],[Nc Analytic]],1)</f>
        <v>0.23118355163393944</v>
      </c>
    </row>
    <row r="37" spans="1:13" x14ac:dyDescent="0.35">
      <c r="A37" s="1">
        <v>3.6</v>
      </c>
      <c r="B37" s="4">
        <v>4.6367999999999999E-2</v>
      </c>
      <c r="C37" s="6">
        <v>4.7214277912341722E-2</v>
      </c>
      <c r="D37" s="2">
        <f>ABS(Table6[[#This Row],[Pb Analytic]]-Table6[[#This Row],[Pb Simulation]])</f>
        <v>8.4627791234172245E-4</v>
      </c>
      <c r="E37" s="1">
        <f>100*IF(Table6[[#This Row],[Pb Analytic]]&gt;0, Table6[[#This Row],[Absolute Error]]/Table6[[#This Row],[Pb Analytic]],1)</f>
        <v>1.7924194751276861</v>
      </c>
      <c r="F37" s="5">
        <v>0.68839300000000003</v>
      </c>
      <c r="G37" s="6">
        <v>0.6750325256728904</v>
      </c>
      <c r="H37" s="2">
        <f>ABS(Table7[[#This Row],[Pd Analytic]]-Table7[[#This Row],[Pd Simulation]])</f>
        <v>1.3360474327109628E-2</v>
      </c>
      <c r="I37" s="1">
        <f>100*IF(Table7[[#This Row],[Pd Analytic]]&gt;0, Table7[[#This Row],[Absolute Error]]/Table7[[#This Row],[Pd Analytic]],1)</f>
        <v>1.9792341582046808</v>
      </c>
      <c r="J37" s="6">
        <v>10.87830727902611</v>
      </c>
      <c r="K37" s="6">
        <v>10.8912829840047</v>
      </c>
      <c r="L37" s="2">
        <f>ABS(Table2[[#This Row],[Nc Analytic]]-Table2[[#This Row],[Nc Simulation]])</f>
        <v>1.297570497859013E-2</v>
      </c>
      <c r="M37" s="1">
        <f>100*IF(Table2[[#This Row],[Nc Analytic]]&gt;0, Table2[[#This Row],[Absolute Error]]/Table2[[#This Row],[Nc Analytic]],1)</f>
        <v>0.11913844308009149</v>
      </c>
    </row>
    <row r="38" spans="1:13" x14ac:dyDescent="0.35">
      <c r="A38" s="1">
        <v>3.7</v>
      </c>
      <c r="B38" s="4">
        <v>5.2810999999999997E-2</v>
      </c>
      <c r="C38" s="6">
        <v>5.4143163212337378E-2</v>
      </c>
      <c r="D38" s="2">
        <f>ABS(Table6[[#This Row],[Pb Analytic]]-Table6[[#This Row],[Pb Simulation]])</f>
        <v>1.3321632123373811E-3</v>
      </c>
      <c r="E38" s="1">
        <f>100*IF(Table6[[#This Row],[Pb Analytic]]&gt;0, Table6[[#This Row],[Absolute Error]]/Table6[[#This Row],[Pb Analytic]],1)</f>
        <v>2.4604458500382309</v>
      </c>
      <c r="F38" s="5">
        <v>0.68988700000000003</v>
      </c>
      <c r="G38" s="6">
        <v>0.67560425902688337</v>
      </c>
      <c r="H38" s="2">
        <f>ABS(Table7[[#This Row],[Pd Analytic]]-Table7[[#This Row],[Pd Simulation]])</f>
        <v>1.4282740973116659E-2</v>
      </c>
      <c r="I38" s="1">
        <f>100*IF(Table7[[#This Row],[Pd Analytic]]&gt;0, Table7[[#This Row],[Absolute Error]]/Table7[[#This Row],[Pd Analytic]],1)</f>
        <v>2.114069114023795</v>
      </c>
      <c r="J38" s="6">
        <v>11.103058395315321</v>
      </c>
      <c r="K38" s="6">
        <v>11.11236156849472</v>
      </c>
      <c r="L38" s="2">
        <f>ABS(Table2[[#This Row],[Nc Analytic]]-Table2[[#This Row],[Nc Simulation]])</f>
        <v>9.3031731793988826E-3</v>
      </c>
      <c r="M38" s="1">
        <f>100*IF(Table2[[#This Row],[Nc Analytic]]&gt;0, Table2[[#This Row],[Absolute Error]]/Table2[[#This Row],[Nc Analytic]],1)</f>
        <v>8.3719136765445346E-2</v>
      </c>
    </row>
    <row r="39" spans="1:13" x14ac:dyDescent="0.35">
      <c r="A39" s="1">
        <v>3.8</v>
      </c>
      <c r="B39" s="4">
        <v>6.0144999999999997E-2</v>
      </c>
      <c r="C39" s="6">
        <v>6.1507221361086668E-2</v>
      </c>
      <c r="D39" s="2">
        <f>ABS(Table6[[#This Row],[Pb Analytic]]-Table6[[#This Row],[Pb Simulation]])</f>
        <v>1.3622213610866712E-3</v>
      </c>
      <c r="E39" s="1">
        <f>100*IF(Table6[[#This Row],[Pb Analytic]]&gt;0, Table6[[#This Row],[Absolute Error]]/Table6[[#This Row],[Pb Analytic]],1)</f>
        <v>2.2147340278787135</v>
      </c>
      <c r="F39" s="5">
        <v>0.68953699999999996</v>
      </c>
      <c r="G39" s="6">
        <v>0.67534765652486928</v>
      </c>
      <c r="H39" s="2">
        <f>ABS(Table7[[#This Row],[Pd Analytic]]-Table7[[#This Row],[Pd Simulation]])</f>
        <v>1.4189343475130678E-2</v>
      </c>
      <c r="I39" s="1">
        <f>100*IF(Table7[[#This Row],[Pd Analytic]]&gt;0, Table7[[#This Row],[Absolute Error]]/Table7[[#This Row],[Pd Analytic]],1)</f>
        <v>2.1010428240981338</v>
      </c>
      <c r="J39" s="6">
        <v>11.30542379426598</v>
      </c>
      <c r="K39" s="6">
        <v>11.32323521027242</v>
      </c>
      <c r="L39" s="2">
        <f>ABS(Table2[[#This Row],[Nc Analytic]]-Table2[[#This Row],[Nc Simulation]])</f>
        <v>1.7811416006439984E-2</v>
      </c>
      <c r="M39" s="1">
        <f>100*IF(Table2[[#This Row],[Nc Analytic]]&gt;0, Table2[[#This Row],[Absolute Error]]/Table2[[#This Row],[Nc Analytic]],1)</f>
        <v>0.15729970874650293</v>
      </c>
    </row>
    <row r="40" spans="1:13" x14ac:dyDescent="0.35">
      <c r="A40" s="1">
        <v>3.9</v>
      </c>
      <c r="B40" s="4">
        <v>6.8262000000000003E-2</v>
      </c>
      <c r="C40" s="6">
        <v>6.9270387014241847E-2</v>
      </c>
      <c r="D40" s="2">
        <f>ABS(Table6[[#This Row],[Pb Analytic]]-Table6[[#This Row],[Pb Simulation]])</f>
        <v>1.0083870142418433E-3</v>
      </c>
      <c r="E40" s="1">
        <f>100*IF(Table6[[#This Row],[Pb Analytic]]&gt;0, Table6[[#This Row],[Absolute Error]]/Table6[[#This Row],[Pb Analytic]],1)</f>
        <v>1.4557259713801238</v>
      </c>
      <c r="F40" s="5">
        <v>0.68813800000000003</v>
      </c>
      <c r="G40" s="6">
        <v>0.67432860620668089</v>
      </c>
      <c r="H40" s="2">
        <f>ABS(Table7[[#This Row],[Pd Analytic]]-Table7[[#This Row],[Pd Simulation]])</f>
        <v>1.3809393793319136E-2</v>
      </c>
      <c r="I40" s="1">
        <f>100*IF(Table7[[#This Row],[Pd Analytic]]&gt;0, Table7[[#This Row],[Absolute Error]]/Table7[[#This Row],[Pd Analytic]],1)</f>
        <v>2.0478730497585582</v>
      </c>
      <c r="J40" s="6">
        <v>11.50619253506304</v>
      </c>
      <c r="K40" s="6">
        <v>11.52404155372872</v>
      </c>
      <c r="L40" s="2">
        <f>ABS(Table2[[#This Row],[Nc Analytic]]-Table2[[#This Row],[Nc Simulation]])</f>
        <v>1.7849018665680561E-2</v>
      </c>
      <c r="M40" s="1">
        <f>100*IF(Table2[[#This Row],[Nc Analytic]]&gt;0, Table2[[#This Row],[Absolute Error]]/Table2[[#This Row],[Nc Analytic]],1)</f>
        <v>0.15488505991984497</v>
      </c>
    </row>
    <row r="41" spans="1:13" x14ac:dyDescent="0.35">
      <c r="A41" s="1">
        <v>4</v>
      </c>
      <c r="B41" s="4">
        <v>7.6262999999999997E-2</v>
      </c>
      <c r="C41" s="6">
        <v>7.7394174745041192E-2</v>
      </c>
      <c r="D41" s="2">
        <f>ABS(Table6[[#This Row],[Pb Analytic]]-Table6[[#This Row],[Pb Simulation]])</f>
        <v>1.1311747450411941E-3</v>
      </c>
      <c r="E41" s="1">
        <f>100*IF(Table6[[#This Row],[Pb Analytic]]&gt;0, Table6[[#This Row],[Absolute Error]]/Table6[[#This Row],[Pb Analytic]],1)</f>
        <v>1.4615760795532882</v>
      </c>
      <c r="F41" s="5">
        <v>0.68765900000000002</v>
      </c>
      <c r="G41" s="6">
        <v>0.67261254516628866</v>
      </c>
      <c r="H41" s="2">
        <f>ABS(Table7[[#This Row],[Pd Analytic]]-Table7[[#This Row],[Pd Simulation]])</f>
        <v>1.5046454833711365E-2</v>
      </c>
      <c r="I41" s="1">
        <f>100*IF(Table7[[#This Row],[Pd Analytic]]&gt;0, Table7[[#This Row],[Absolute Error]]/Table7[[#This Row],[Pd Analytic]],1)</f>
        <v>2.2370166809766325</v>
      </c>
      <c r="J41" s="6">
        <v>11.70758507906997</v>
      </c>
      <c r="K41" s="6">
        <v>11.714979469031579</v>
      </c>
      <c r="L41" s="2">
        <f>ABS(Table2[[#This Row],[Nc Analytic]]-Table2[[#This Row],[Nc Simulation]])</f>
        <v>7.3943899616093489E-3</v>
      </c>
      <c r="M41" s="1">
        <f>100*IF(Table2[[#This Row],[Nc Analytic]]&gt;0, Table2[[#This Row],[Absolute Error]]/Table2[[#This Row],[Nc Analytic]],1)</f>
        <v>6.3119103035189597E-2</v>
      </c>
    </row>
    <row r="42" spans="1:13" x14ac:dyDescent="0.35">
      <c r="A42" s="1">
        <v>4.0999999999999996</v>
      </c>
      <c r="B42" s="4">
        <v>8.3960999999999994E-2</v>
      </c>
      <c r="C42" s="6">
        <v>8.5838784476757177E-2</v>
      </c>
      <c r="D42" s="2">
        <f>ABS(Table6[[#This Row],[Pb Analytic]]-Table6[[#This Row],[Pb Simulation]])</f>
        <v>1.8777844767571827E-3</v>
      </c>
      <c r="E42" s="1">
        <f>100*IF(Table6[[#This Row],[Pb Analytic]]&gt;0, Table6[[#This Row],[Absolute Error]]/Table6[[#This Row],[Pb Analytic]],1)</f>
        <v>2.1875711407186063</v>
      </c>
      <c r="F42" s="5">
        <v>0.68576499999999996</v>
      </c>
      <c r="G42" s="6">
        <v>0.67026367466053194</v>
      </c>
      <c r="H42" s="2">
        <f>ABS(Table7[[#This Row],[Pd Analytic]]-Table7[[#This Row],[Pd Simulation]])</f>
        <v>1.5501325339468019E-2</v>
      </c>
      <c r="I42" s="1">
        <f>100*IF(Table7[[#This Row],[Pd Analytic]]&gt;0, Table7[[#This Row],[Absolute Error]]/Table7[[#This Row],[Pd Analytic]],1)</f>
        <v>2.3127204897861975</v>
      </c>
      <c r="J42" s="6">
        <v>11.88754853592215</v>
      </c>
      <c r="K42" s="6">
        <v>11.896300290786851</v>
      </c>
      <c r="L42" s="2">
        <f>ABS(Table2[[#This Row],[Nc Analytic]]-Table2[[#This Row],[Nc Simulation]])</f>
        <v>8.7517548647007004E-3</v>
      </c>
      <c r="M42" s="1">
        <f>100*IF(Table2[[#This Row],[Nc Analytic]]&gt;0, Table2[[#This Row],[Absolute Error]]/Table2[[#This Row],[Nc Analytic]],1)</f>
        <v>7.3567030511818371E-2</v>
      </c>
    </row>
    <row r="43" spans="1:13" x14ac:dyDescent="0.35">
      <c r="A43" s="1">
        <v>4.2</v>
      </c>
      <c r="B43" s="4">
        <v>9.3088000000000004E-2</v>
      </c>
      <c r="C43" s="6">
        <v>9.4564071068290748E-2</v>
      </c>
      <c r="D43" s="2">
        <f>ABS(Table6[[#This Row],[Pb Analytic]]-Table6[[#This Row],[Pb Simulation]])</f>
        <v>1.4760710682907435E-3</v>
      </c>
      <c r="E43" s="1">
        <f>100*IF(Table6[[#This Row],[Pb Analytic]]&gt;0, Table6[[#This Row],[Absolute Error]]/Table6[[#This Row],[Pb Analytic]],1)</f>
        <v>1.5609216604314533</v>
      </c>
      <c r="F43" s="5">
        <v>0.68279199999999995</v>
      </c>
      <c r="G43" s="6">
        <v>0.6673442731479553</v>
      </c>
      <c r="H43" s="2">
        <f>ABS(Table7[[#This Row],[Pd Analytic]]-Table7[[#This Row],[Pd Simulation]])</f>
        <v>1.5447726852044652E-2</v>
      </c>
      <c r="I43" s="1">
        <f>100*IF(Table7[[#This Row],[Pd Analytic]]&gt;0, Table7[[#This Row],[Absolute Error]]/Table7[[#This Row],[Pd Analytic]],1)</f>
        <v>2.3148062362437885</v>
      </c>
      <c r="J43" s="6">
        <v>12.0697076524105</v>
      </c>
      <c r="K43" s="6">
        <v>12.06829862877974</v>
      </c>
      <c r="L43" s="2">
        <f>ABS(Table2[[#This Row],[Nc Analytic]]-Table2[[#This Row],[Nc Simulation]])</f>
        <v>1.4090236307602311E-3</v>
      </c>
      <c r="M43" s="1">
        <f>100*IF(Table2[[#This Row],[Nc Analytic]]&gt;0, Table2[[#This Row],[Absolute Error]]/Table2[[#This Row],[Nc Analytic]],1)</f>
        <v>1.1675412368401937E-2</v>
      </c>
    </row>
    <row r="44" spans="1:13" x14ac:dyDescent="0.35">
      <c r="A44" s="1">
        <v>4.3</v>
      </c>
      <c r="B44" s="4">
        <v>0.102558</v>
      </c>
      <c r="C44" s="6">
        <v>0.10353036275426319</v>
      </c>
      <c r="D44" s="2">
        <f>ABS(Table6[[#This Row],[Pb Analytic]]-Table6[[#This Row],[Pb Simulation]])</f>
        <v>9.7236275426319796E-4</v>
      </c>
      <c r="E44" s="1">
        <f>100*IF(Table6[[#This Row],[Pb Analytic]]&gt;0, Table6[[#This Row],[Absolute Error]]/Table6[[#This Row],[Pb Analytic]],1)</f>
        <v>0.93920539675029568</v>
      </c>
      <c r="F44" s="5">
        <v>0.67910700000000002</v>
      </c>
      <c r="G44" s="6">
        <v>0.66391412664139704</v>
      </c>
      <c r="H44" s="2">
        <f>ABS(Table7[[#This Row],[Pd Analytic]]-Table7[[#This Row],[Pd Simulation]])</f>
        <v>1.5192873358602976E-2</v>
      </c>
      <c r="I44" s="1">
        <f>100*IF(Table7[[#This Row],[Pd Analytic]]&gt;0, Table7[[#This Row],[Absolute Error]]/Table7[[#This Row],[Pd Analytic]],1)</f>
        <v>2.2883792871618129</v>
      </c>
      <c r="J44" s="6">
        <v>12.22807674039567</v>
      </c>
      <c r="K44" s="6">
        <v>12.23130325662933</v>
      </c>
      <c r="L44" s="2">
        <f>ABS(Table2[[#This Row],[Nc Analytic]]-Table2[[#This Row],[Nc Simulation]])</f>
        <v>3.2265162336599928E-3</v>
      </c>
      <c r="M44" s="1">
        <f>100*IF(Table2[[#This Row],[Nc Analytic]]&gt;0, Table2[[#This Row],[Absolute Error]]/Table2[[#This Row],[Nc Analytic]],1)</f>
        <v>2.6379169627007905E-2</v>
      </c>
    </row>
    <row r="45" spans="1:13" x14ac:dyDescent="0.35">
      <c r="A45" s="1">
        <v>4.4000000000000004</v>
      </c>
      <c r="B45" s="4">
        <v>0.11093500000000001</v>
      </c>
      <c r="C45" s="6">
        <v>0.11269912532969301</v>
      </c>
      <c r="D45" s="2">
        <f>ABS(Table6[[#This Row],[Pb Analytic]]-Table6[[#This Row],[Pb Simulation]])</f>
        <v>1.7641253296930004E-3</v>
      </c>
      <c r="E45" s="1">
        <f>100*IF(Table6[[#This Row],[Pb Analytic]]&gt;0, Table6[[#This Row],[Absolute Error]]/Table6[[#This Row],[Pb Analytic]],1)</f>
        <v>1.5653407464629219</v>
      </c>
      <c r="F45" s="5">
        <v>0.67482399999999998</v>
      </c>
      <c r="G45" s="6">
        <v>0.66003008337445979</v>
      </c>
      <c r="H45" s="2">
        <f>ABS(Table7[[#This Row],[Pd Analytic]]-Table7[[#This Row],[Pd Simulation]])</f>
        <v>1.4793916625540193E-2</v>
      </c>
      <c r="I45" s="1">
        <f>100*IF(Table7[[#This Row],[Pd Analytic]]&gt;0, Table7[[#This Row],[Absolute Error]]/Table7[[#This Row],[Pd Analytic]],1)</f>
        <v>2.2414003540422036</v>
      </c>
      <c r="J45" s="6">
        <v>12.36969533962032</v>
      </c>
      <c r="K45" s="6">
        <v>12.3856684562735</v>
      </c>
      <c r="L45" s="2">
        <f>ABS(Table2[[#This Row],[Nc Analytic]]-Table2[[#This Row],[Nc Simulation]])</f>
        <v>1.5973116653180242E-2</v>
      </c>
      <c r="M45" s="1">
        <f>100*IF(Table2[[#This Row],[Nc Analytic]]&gt;0, Table2[[#This Row],[Absolute Error]]/Table2[[#This Row],[Nc Analytic]],1)</f>
        <v>0.12896451014793353</v>
      </c>
    </row>
    <row r="46" spans="1:13" x14ac:dyDescent="0.35">
      <c r="A46" s="1">
        <v>4.5</v>
      </c>
      <c r="B46" s="4">
        <v>0.121174</v>
      </c>
      <c r="C46" s="6">
        <v>0.1220334780640983</v>
      </c>
      <c r="D46" s="2">
        <f>ABS(Table6[[#This Row],[Pb Analytic]]-Table6[[#This Row],[Pb Simulation]])</f>
        <v>8.5947806409829297E-4</v>
      </c>
      <c r="E46" s="1">
        <f>100*IF(Table6[[#This Row],[Pb Analytic]]&gt;0, Table6[[#This Row],[Absolute Error]]/Table6[[#This Row],[Pb Analytic]],1)</f>
        <v>0.70429695009335924</v>
      </c>
      <c r="F46" s="5">
        <v>0.66980899999999999</v>
      </c>
      <c r="G46" s="6">
        <v>0.6557457303899582</v>
      </c>
      <c r="H46" s="2">
        <f>ABS(Table7[[#This Row],[Pd Analytic]]-Table7[[#This Row],[Pd Simulation]])</f>
        <v>1.4063269610041784E-2</v>
      </c>
      <c r="I46" s="1">
        <f>100*IF(Table7[[#This Row],[Pd Analytic]]&gt;0, Table7[[#This Row],[Absolute Error]]/Table7[[#This Row],[Pd Analytic]],1)</f>
        <v>2.1446223678313014</v>
      </c>
      <c r="J46" s="6">
        <v>12.5328264120262</v>
      </c>
      <c r="K46" s="6">
        <v>12.531766077337929</v>
      </c>
      <c r="L46" s="2">
        <f>ABS(Table2[[#This Row],[Nc Analytic]]-Table2[[#This Row],[Nc Simulation]])</f>
        <v>1.0603346882707143E-3</v>
      </c>
      <c r="M46" s="1">
        <f>100*IF(Table2[[#This Row],[Nc Analytic]]&gt;0, Table2[[#This Row],[Absolute Error]]/Table2[[#This Row],[Nc Analytic]],1)</f>
        <v>8.4611752384062752E-3</v>
      </c>
    </row>
    <row r="47" spans="1:13" x14ac:dyDescent="0.35">
      <c r="A47" s="1">
        <v>4.5999999999999996</v>
      </c>
      <c r="B47" s="4">
        <v>0.12955900000000001</v>
      </c>
      <c r="C47" s="6">
        <v>0.13149857351002051</v>
      </c>
      <c r="D47" s="2">
        <f>ABS(Table6[[#This Row],[Pb Analytic]]-Table6[[#This Row],[Pb Simulation]])</f>
        <v>1.939573510020498E-3</v>
      </c>
      <c r="E47" s="1">
        <f>100*IF(Table6[[#This Row],[Pb Analytic]]&gt;0, Table6[[#This Row],[Absolute Error]]/Table6[[#This Row],[Pb Analytic]],1)</f>
        <v>1.4749768444238658</v>
      </c>
      <c r="F47" s="5">
        <v>0.66688099999999995</v>
      </c>
      <c r="G47" s="6">
        <v>0.65111118313638916</v>
      </c>
      <c r="H47" s="2">
        <f>ABS(Table7[[#This Row],[Pd Analytic]]-Table7[[#This Row],[Pd Simulation]])</f>
        <v>1.5769816863610786E-2</v>
      </c>
      <c r="I47" s="1">
        <f>100*IF(Table7[[#This Row],[Pd Analytic]]&gt;0, Table7[[#This Row],[Absolute Error]]/Table7[[#This Row],[Pd Analytic]],1)</f>
        <v>2.4219852572102818</v>
      </c>
      <c r="J47" s="6">
        <v>12.67175884782155</v>
      </c>
      <c r="K47" s="6">
        <v>12.669978467711781</v>
      </c>
      <c r="L47" s="2">
        <f>ABS(Table2[[#This Row],[Nc Analytic]]-Table2[[#This Row],[Nc Simulation]])</f>
        <v>1.7803801097695526E-3</v>
      </c>
      <c r="M47" s="1">
        <f>100*IF(Table2[[#This Row],[Nc Analytic]]&gt;0, Table2[[#This Row],[Absolute Error]]/Table2[[#This Row],[Nc Analytic]],1)</f>
        <v>1.4051958448916702E-2</v>
      </c>
    </row>
    <row r="48" spans="1:13" x14ac:dyDescent="0.35">
      <c r="A48" s="1">
        <v>4.7</v>
      </c>
      <c r="B48" s="4">
        <v>0.13875899999999999</v>
      </c>
      <c r="C48" s="6">
        <v>0.14106185703966079</v>
      </c>
      <c r="D48" s="2">
        <f>ABS(Table6[[#This Row],[Pb Analytic]]-Table6[[#This Row],[Pb Simulation]])</f>
        <v>2.3028570396607939E-3</v>
      </c>
      <c r="E48" s="1">
        <f>100*IF(Table6[[#This Row],[Pb Analytic]]&gt;0, Table6[[#This Row],[Absolute Error]]/Table6[[#This Row],[Pb Analytic]],1)</f>
        <v>1.6325157544277369</v>
      </c>
      <c r="F48" s="5">
        <v>0.66185499999999997</v>
      </c>
      <c r="G48" s="6">
        <v>0.64617297513897332</v>
      </c>
      <c r="H48" s="2">
        <f>ABS(Table7[[#This Row],[Pd Analytic]]-Table7[[#This Row],[Pd Simulation]])</f>
        <v>1.5682024861026655E-2</v>
      </c>
      <c r="I48" s="1">
        <f>100*IF(Table7[[#This Row],[Pd Analytic]]&gt;0, Table7[[#This Row],[Absolute Error]]/Table7[[#This Row],[Pd Analytic]],1)</f>
        <v>2.4269081908994883</v>
      </c>
      <c r="J48" s="6">
        <v>12.81174951348437</v>
      </c>
      <c r="K48" s="6">
        <v>12.800692348202251</v>
      </c>
      <c r="L48" s="2">
        <f>ABS(Table2[[#This Row],[Nc Analytic]]-Table2[[#This Row],[Nc Simulation]])</f>
        <v>1.1057165282119641E-2</v>
      </c>
      <c r="M48" s="1">
        <f>100*IF(Table2[[#This Row],[Nc Analytic]]&gt;0, Table2[[#This Row],[Absolute Error]]/Table2[[#This Row],[Nc Analytic]],1)</f>
        <v>8.6379431528737005E-2</v>
      </c>
    </row>
    <row r="49" spans="1:13" x14ac:dyDescent="0.35">
      <c r="A49" s="1">
        <v>4.8</v>
      </c>
      <c r="B49" s="4">
        <v>0.14793200000000001</v>
      </c>
      <c r="C49" s="6">
        <v>0.15069322360228771</v>
      </c>
      <c r="D49" s="2">
        <f>ABS(Table6[[#This Row],[Pb Analytic]]-Table6[[#This Row],[Pb Simulation]])</f>
        <v>2.761223602287699E-3</v>
      </c>
      <c r="E49" s="1">
        <f>100*IF(Table6[[#This Row],[Pb Analytic]]&gt;0, Table6[[#This Row],[Absolute Error]]/Table6[[#This Row],[Pb Analytic]],1)</f>
        <v>1.8323475576945456</v>
      </c>
      <c r="F49" s="5">
        <v>0.65632199999999996</v>
      </c>
      <c r="G49" s="6">
        <v>0.64097403281418852</v>
      </c>
      <c r="H49" s="2">
        <f>ABS(Table7[[#This Row],[Pd Analytic]]-Table7[[#This Row],[Pd Simulation]])</f>
        <v>1.534796718581144E-2</v>
      </c>
      <c r="I49" s="1">
        <f>100*IF(Table7[[#This Row],[Pd Analytic]]&gt;0, Table7[[#This Row],[Absolute Error]]/Table7[[#This Row],[Pd Analytic]],1)</f>
        <v>2.3944756573720123</v>
      </c>
      <c r="J49" s="6">
        <v>12.91885978810655</v>
      </c>
      <c r="K49" s="6">
        <v>12.924293640262009</v>
      </c>
      <c r="L49" s="2">
        <f>ABS(Table2[[#This Row],[Nc Analytic]]-Table2[[#This Row],[Nc Simulation]])</f>
        <v>5.4338521554591068E-3</v>
      </c>
      <c r="M49" s="1">
        <f>100*IF(Table2[[#This Row],[Nc Analytic]]&gt;0, Table2[[#This Row],[Absolute Error]]/Table2[[#This Row],[Nc Analytic]],1)</f>
        <v>4.2043707042769947E-2</v>
      </c>
    </row>
    <row r="50" spans="1:13" x14ac:dyDescent="0.35">
      <c r="A50" s="1">
        <v>4.9000000000000004</v>
      </c>
      <c r="B50" s="4">
        <v>0.15745999999999999</v>
      </c>
      <c r="C50" s="6">
        <v>0.16036508935513619</v>
      </c>
      <c r="D50" s="2">
        <f>ABS(Table6[[#This Row],[Pb Analytic]]-Table6[[#This Row],[Pb Simulation]])</f>
        <v>2.9050893551361978E-3</v>
      </c>
      <c r="E50" s="1">
        <f>100*IF(Table6[[#This Row],[Pb Analytic]]&gt;0, Table6[[#This Row],[Absolute Error]]/Table6[[#This Row],[Pb Analytic]],1)</f>
        <v>1.8115472431176949</v>
      </c>
      <c r="F50" s="5">
        <v>0.65082099999999998</v>
      </c>
      <c r="G50" s="6">
        <v>0.6355537200216459</v>
      </c>
      <c r="H50" s="2">
        <f>ABS(Table7[[#This Row],[Pd Analytic]]-Table7[[#This Row],[Pd Simulation]])</f>
        <v>1.5267279978354087E-2</v>
      </c>
      <c r="I50" s="1">
        <f>100*IF(Table7[[#This Row],[Pd Analytic]]&gt;0, Table7[[#This Row],[Absolute Error]]/Table7[[#This Row],[Pd Analytic]],1)</f>
        <v>2.4022013399330131</v>
      </c>
      <c r="J50" s="6">
        <v>13.042829441656471</v>
      </c>
      <c r="K50" s="6">
        <v>13.041163209925919</v>
      </c>
      <c r="L50" s="2">
        <f>ABS(Table2[[#This Row],[Nc Analytic]]-Table2[[#This Row],[Nc Simulation]])</f>
        <v>1.6662317305513596E-3</v>
      </c>
      <c r="M50" s="1">
        <f>100*IF(Table2[[#This Row],[Nc Analytic]]&gt;0, Table2[[#This Row],[Absolute Error]]/Table2[[#This Row],[Nc Analytic]],1)</f>
        <v>1.2776710970714282E-2</v>
      </c>
    </row>
    <row r="51" spans="1:13" x14ac:dyDescent="0.35">
      <c r="A51" s="1">
        <v>5</v>
      </c>
      <c r="B51" s="4">
        <v>0.168318</v>
      </c>
      <c r="C51" s="6">
        <v>0.17005239494577989</v>
      </c>
      <c r="D51" s="2">
        <f>ABS(Table6[[#This Row],[Pb Analytic]]-Table6[[#This Row],[Pb Simulation]])</f>
        <v>1.7343949457798991E-3</v>
      </c>
      <c r="E51" s="1">
        <f>100*IF(Table6[[#This Row],[Pb Analytic]]&gt;0, Table6[[#This Row],[Absolute Error]]/Table6[[#This Row],[Pb Analytic]],1)</f>
        <v>1.0199179766523723</v>
      </c>
      <c r="F51" s="5">
        <v>0.64512599999999998</v>
      </c>
      <c r="G51" s="6">
        <v>0.62994793753596146</v>
      </c>
      <c r="H51" s="2">
        <f>ABS(Table7[[#This Row],[Pd Analytic]]-Table7[[#This Row],[Pd Simulation]])</f>
        <v>1.5178062464038522E-2</v>
      </c>
      <c r="I51" s="1">
        <f>100*IF(Table7[[#This Row],[Pd Analytic]]&gt;0, Table7[[#This Row],[Absolute Error]]/Table7[[#This Row],[Pd Analytic]],1)</f>
        <v>2.4094153754050609</v>
      </c>
      <c r="J51" s="6">
        <v>13.157726811176699</v>
      </c>
      <c r="K51" s="6">
        <v>13.151673460703879</v>
      </c>
      <c r="L51" s="2">
        <f>ABS(Table2[[#This Row],[Nc Analytic]]-Table2[[#This Row],[Nc Simulation]])</f>
        <v>6.0533504728201848E-3</v>
      </c>
      <c r="M51" s="1">
        <f>100*IF(Table2[[#This Row],[Nc Analytic]]&gt;0, Table2[[#This Row],[Absolute Error]]/Table2[[#This Row],[Nc Analytic]],1)</f>
        <v>4.6027226047750495E-2</v>
      </c>
    </row>
    <row r="52" spans="1:13" x14ac:dyDescent="0.35">
      <c r="A52" s="1">
        <v>5.0999999999999996</v>
      </c>
      <c r="B52" s="4">
        <v>0.176764</v>
      </c>
      <c r="C52" s="6">
        <v>0.1797325557033542</v>
      </c>
      <c r="D52" s="2">
        <f>ABS(Table6[[#This Row],[Pb Analytic]]-Table6[[#This Row],[Pb Simulation]])</f>
        <v>2.9685557033541921E-3</v>
      </c>
      <c r="E52" s="1">
        <f>100*IF(Table6[[#This Row],[Pb Analytic]]&gt;0, Table6[[#This Row],[Absolute Error]]/Table6[[#This Row],[Pb Analytic]],1)</f>
        <v>1.6516516397027967</v>
      </c>
      <c r="F52" s="5">
        <v>0.63973999999999998</v>
      </c>
      <c r="G52" s="6">
        <v>0.62418926388662299</v>
      </c>
      <c r="H52" s="2">
        <f>ABS(Table7[[#This Row],[Pd Analytic]]-Table7[[#This Row],[Pd Simulation]])</f>
        <v>1.5550736113376984E-2</v>
      </c>
      <c r="I52" s="1">
        <f>100*IF(Table7[[#This Row],[Pd Analytic]]&gt;0, Table7[[#This Row],[Absolute Error]]/Table7[[#This Row],[Pd Analytic]],1)</f>
        <v>2.4913495013591906</v>
      </c>
      <c r="J52" s="6">
        <v>13.250847940566491</v>
      </c>
      <c r="K52" s="6">
        <v>13.256185690321249</v>
      </c>
      <c r="L52" s="2">
        <f>ABS(Table2[[#This Row],[Nc Analytic]]-Table2[[#This Row],[Nc Simulation]])</f>
        <v>5.3377497547586472E-3</v>
      </c>
      <c r="M52" s="1">
        <f>100*IF(Table2[[#This Row],[Nc Analytic]]&gt;0, Table2[[#This Row],[Absolute Error]]/Table2[[#This Row],[Nc Analytic]],1)</f>
        <v>4.0266105797355442E-2</v>
      </c>
    </row>
    <row r="53" spans="1:13" x14ac:dyDescent="0.35">
      <c r="A53" s="1">
        <v>5.2</v>
      </c>
      <c r="B53" s="4">
        <v>0.186775</v>
      </c>
      <c r="C53" s="6">
        <v>0.1893853721344238</v>
      </c>
      <c r="D53" s="2">
        <f>ABS(Table6[[#This Row],[Pb Analytic]]-Table6[[#This Row],[Pb Simulation]])</f>
        <v>2.6103721344238051E-3</v>
      </c>
      <c r="E53" s="1">
        <f>100*IF(Table6[[#This Row],[Pb Analytic]]&gt;0, Table6[[#This Row],[Absolute Error]]/Table6[[#This Row],[Pb Analytic]],1)</f>
        <v>1.3783388363125477</v>
      </c>
      <c r="F53" s="5">
        <v>0.63289399999999996</v>
      </c>
      <c r="G53" s="6">
        <v>0.61830712565026524</v>
      </c>
      <c r="H53" s="2">
        <f>ABS(Table7[[#This Row],[Pd Analytic]]-Table7[[#This Row],[Pd Simulation]])</f>
        <v>1.4586874349734713E-2</v>
      </c>
      <c r="I53" s="1">
        <f>100*IF(Table7[[#This Row],[Pd Analytic]]&gt;0, Table7[[#This Row],[Absolute Error]]/Table7[[#This Row],[Pd Analytic]],1)</f>
        <v>2.3591632288555453</v>
      </c>
      <c r="J53" s="6">
        <v>13.355627134375901</v>
      </c>
      <c r="K53" s="6">
        <v>13.355048117981539</v>
      </c>
      <c r="L53" s="2">
        <f>ABS(Table2[[#This Row],[Nc Analytic]]-Table2[[#This Row],[Nc Simulation]])</f>
        <v>5.7901639436153118E-4</v>
      </c>
      <c r="M53" s="1">
        <f>100*IF(Table2[[#This Row],[Nc Analytic]]&gt;0, Table2[[#This Row],[Absolute Error]]/Table2[[#This Row],[Nc Analytic]],1)</f>
        <v>4.3355620230370448E-3</v>
      </c>
    </row>
    <row r="54" spans="1:13" x14ac:dyDescent="0.35">
      <c r="A54" s="1">
        <v>5.3</v>
      </c>
      <c r="B54" s="4">
        <v>0.197271</v>
      </c>
      <c r="C54" s="6">
        <v>0.1989929121412759</v>
      </c>
      <c r="D54" s="2">
        <f>ABS(Table6[[#This Row],[Pb Analytic]]-Table6[[#This Row],[Pb Simulation]])</f>
        <v>1.7219121412758998E-3</v>
      </c>
      <c r="E54" s="1">
        <f>100*IF(Table6[[#This Row],[Pb Analytic]]&gt;0, Table6[[#This Row],[Absolute Error]]/Table6[[#This Row],[Pb Analytic]],1)</f>
        <v>0.86531330324640943</v>
      </c>
      <c r="F54" s="5">
        <v>0.62704599999999999</v>
      </c>
      <c r="G54" s="6">
        <v>0.6123279870607663</v>
      </c>
      <c r="H54" s="2">
        <f>ABS(Table7[[#This Row],[Pd Analytic]]-Table7[[#This Row],[Pd Simulation]])</f>
        <v>1.4718012939233693E-2</v>
      </c>
      <c r="I54" s="1">
        <f>100*IF(Table7[[#This Row],[Pd Analytic]]&gt;0, Table7[[#This Row],[Absolute Error]]/Table7[[#This Row],[Pd Analytic]],1)</f>
        <v>2.4036159134064055</v>
      </c>
      <c r="J54" s="6">
        <v>13.46418074419654</v>
      </c>
      <c r="K54" s="6">
        <v>13.448594487639969</v>
      </c>
      <c r="L54" s="2">
        <f>ABS(Table2[[#This Row],[Nc Analytic]]-Table2[[#This Row],[Nc Simulation]])</f>
        <v>1.5586256556570532E-2</v>
      </c>
      <c r="M54" s="1">
        <f>100*IF(Table2[[#This Row],[Nc Analytic]]&gt;0, Table2[[#This Row],[Absolute Error]]/Table2[[#This Row],[Nc Analytic]],1)</f>
        <v>0.11589505930077078</v>
      </c>
    </row>
    <row r="55" spans="1:13" x14ac:dyDescent="0.35">
      <c r="A55" s="1">
        <v>5.4</v>
      </c>
      <c r="B55" s="4">
        <v>0.20651700000000001</v>
      </c>
      <c r="C55" s="6">
        <v>0.20853937444069751</v>
      </c>
      <c r="D55" s="2">
        <f>ABS(Table6[[#This Row],[Pb Analytic]]-Table6[[#This Row],[Pb Simulation]])</f>
        <v>2.0223744406974997E-3</v>
      </c>
      <c r="E55" s="1">
        <f>100*IF(Table6[[#This Row],[Pb Analytic]]&gt;0, Table6[[#This Row],[Absolute Error]]/Table6[[#This Row],[Pb Analytic]],1)</f>
        <v>0.9697806211040515</v>
      </c>
      <c r="F55" s="5">
        <v>0.62116899999999997</v>
      </c>
      <c r="G55" s="6">
        <v>0.60627555057099036</v>
      </c>
      <c r="H55" s="2">
        <f>ABS(Table7[[#This Row],[Pd Analytic]]-Table7[[#This Row],[Pd Simulation]])</f>
        <v>1.4893449429009609E-2</v>
      </c>
      <c r="I55" s="1">
        <f>100*IF(Table7[[#This Row],[Pd Analytic]]&gt;0, Table7[[#This Row],[Absolute Error]]/Table7[[#This Row],[Pd Analytic]],1)</f>
        <v>2.4565479203281342</v>
      </c>
      <c r="J55" s="6">
        <v>13.55414559938299</v>
      </c>
      <c r="K55" s="6">
        <v>13.53714315641612</v>
      </c>
      <c r="L55" s="2">
        <f>ABS(Table2[[#This Row],[Nc Analytic]]-Table2[[#This Row],[Nc Simulation]])</f>
        <v>1.7002442966870035E-2</v>
      </c>
      <c r="M55" s="1">
        <f>100*IF(Table2[[#This Row],[Nc Analytic]]&gt;0, Table2[[#This Row],[Absolute Error]]/Table2[[#This Row],[Nc Analytic]],1)</f>
        <v>0.12559845729940064</v>
      </c>
    </row>
    <row r="56" spans="1:13" x14ac:dyDescent="0.35">
      <c r="A56" s="1">
        <v>5.5</v>
      </c>
      <c r="B56" s="4">
        <v>0.215222</v>
      </c>
      <c r="C56" s="6">
        <v>0.21801094085791209</v>
      </c>
      <c r="D56" s="2">
        <f>ABS(Table6[[#This Row],[Pb Analytic]]-Table6[[#This Row],[Pb Simulation]])</f>
        <v>2.7889408579120922E-3</v>
      </c>
      <c r="E56" s="1">
        <f>100*IF(Table6[[#This Row],[Pb Analytic]]&gt;0, Table6[[#This Row],[Absolute Error]]/Table6[[#This Row],[Pb Analytic]],1)</f>
        <v>1.2792664656815436</v>
      </c>
      <c r="F56" s="5">
        <v>0.61552600000000002</v>
      </c>
      <c r="G56" s="6">
        <v>0.60017096165499129</v>
      </c>
      <c r="H56" s="2">
        <f>ABS(Table7[[#This Row],[Pd Analytic]]-Table7[[#This Row],[Pd Simulation]])</f>
        <v>1.5355038345008731E-2</v>
      </c>
      <c r="I56" s="1">
        <f>100*IF(Table7[[#This Row],[Pd Analytic]]&gt;0, Table7[[#This Row],[Absolute Error]]/Table7[[#This Row],[Pd Analytic]],1)</f>
        <v>2.5584440644490205</v>
      </c>
      <c r="J56" s="6">
        <v>13.623626889856549</v>
      </c>
      <c r="K56" s="6">
        <v>13.62099658397252</v>
      </c>
      <c r="L56" s="2">
        <f>ABS(Table2[[#This Row],[Nc Analytic]]-Table2[[#This Row],[Nc Simulation]])</f>
        <v>2.6303058840291271E-3</v>
      </c>
      <c r="M56" s="1">
        <f>100*IF(Table2[[#This Row],[Nc Analytic]]&gt;0, Table2[[#This Row],[Absolute Error]]/Table2[[#This Row],[Nc Analytic]],1)</f>
        <v>1.9310671343418007E-2</v>
      </c>
    </row>
    <row r="57" spans="1:13" x14ac:dyDescent="0.35">
      <c r="A57" s="1">
        <v>5.6</v>
      </c>
      <c r="B57" s="4">
        <v>0.22577</v>
      </c>
      <c r="C57" s="6">
        <v>0.227395623558099</v>
      </c>
      <c r="D57" s="2">
        <f>ABS(Table6[[#This Row],[Pb Analytic]]-Table6[[#This Row],[Pb Simulation]])</f>
        <v>1.6256235580990042E-3</v>
      </c>
      <c r="E57" s="1">
        <f>100*IF(Table6[[#This Row],[Pb Analytic]]&gt;0, Table6[[#This Row],[Absolute Error]]/Table6[[#This Row],[Pb Analytic]],1)</f>
        <v>0.7148877945241815</v>
      </c>
      <c r="F57" s="5">
        <v>0.60795200000000005</v>
      </c>
      <c r="G57" s="6">
        <v>0.59403301262360209</v>
      </c>
      <c r="H57" s="2">
        <f>ABS(Table7[[#This Row],[Pd Analytic]]-Table7[[#This Row],[Pd Simulation]])</f>
        <v>1.3918987376397962E-2</v>
      </c>
      <c r="I57" s="1">
        <f>100*IF(Table7[[#This Row],[Pd Analytic]]&gt;0, Table7[[#This Row],[Absolute Error]]/Table7[[#This Row],[Pd Analytic]],1)</f>
        <v>2.3431336441931836</v>
      </c>
      <c r="J57" s="6">
        <v>13.707619892963161</v>
      </c>
      <c r="K57" s="6">
        <v>13.700441147090849</v>
      </c>
      <c r="L57" s="2">
        <f>ABS(Table2[[#This Row],[Nc Analytic]]-Table2[[#This Row],[Nc Simulation]])</f>
        <v>7.1787458723111541E-3</v>
      </c>
      <c r="M57" s="1">
        <f>100*IF(Table2[[#This Row],[Nc Analytic]]&gt;0, Table2[[#This Row],[Absolute Error]]/Table2[[#This Row],[Nc Analytic]],1)</f>
        <v>5.2397917667311673E-2</v>
      </c>
    </row>
    <row r="58" spans="1:13" x14ac:dyDescent="0.35">
      <c r="A58" s="1">
        <v>5.7</v>
      </c>
      <c r="B58" s="4">
        <v>0.23433699999999999</v>
      </c>
      <c r="C58" s="6">
        <v>0.2366831118802154</v>
      </c>
      <c r="D58" s="2">
        <f>ABS(Table6[[#This Row],[Pb Analytic]]-Table6[[#This Row],[Pb Simulation]])</f>
        <v>2.3461118802154124E-3</v>
      </c>
      <c r="E58" s="1">
        <f>100*IF(Table6[[#This Row],[Pb Analytic]]&gt;0, Table6[[#This Row],[Absolute Error]]/Table6[[#This Row],[Pb Analytic]],1)</f>
        <v>0.99124600043402011</v>
      </c>
      <c r="F58" s="5">
        <v>0.60251100000000002</v>
      </c>
      <c r="G58" s="6">
        <v>0.58787834151354146</v>
      </c>
      <c r="H58" s="2">
        <f>ABS(Table7[[#This Row],[Pd Analytic]]-Table7[[#This Row],[Pd Simulation]])</f>
        <v>1.4632658486458561E-2</v>
      </c>
      <c r="I58" s="1">
        <f>100*IF(Table7[[#This Row],[Pd Analytic]]&gt;0, Table7[[#This Row],[Absolute Error]]/Table7[[#This Row],[Pd Analytic]],1)</f>
        <v>2.4890623540893801</v>
      </c>
      <c r="J58" s="6">
        <v>13.784559895685661</v>
      </c>
      <c r="K58" s="6">
        <v>13.775747212798329</v>
      </c>
      <c r="L58" s="2">
        <f>ABS(Table2[[#This Row],[Nc Analytic]]-Table2[[#This Row],[Nc Simulation]])</f>
        <v>8.8126828873313912E-3</v>
      </c>
      <c r="M58" s="1">
        <f>100*IF(Table2[[#This Row],[Nc Analytic]]&gt;0, Table2[[#This Row],[Absolute Error]]/Table2[[#This Row],[Nc Analytic]],1)</f>
        <v>6.3972449197848127E-2</v>
      </c>
    </row>
    <row r="59" spans="1:13" x14ac:dyDescent="0.35">
      <c r="A59" s="1">
        <v>5.8</v>
      </c>
      <c r="B59" s="4">
        <v>0.24335499999999999</v>
      </c>
      <c r="C59" s="6">
        <v>0.2458646222567358</v>
      </c>
      <c r="D59" s="2">
        <f>ABS(Table6[[#This Row],[Pb Analytic]]-Table6[[#This Row],[Pb Simulation]])</f>
        <v>2.5096222567358162E-3</v>
      </c>
      <c r="E59" s="1">
        <f>100*IF(Table6[[#This Row],[Pb Analytic]]&gt;0, Table6[[#This Row],[Absolute Error]]/Table6[[#This Row],[Pb Analytic]],1)</f>
        <v>1.0207333750177479</v>
      </c>
      <c r="F59" s="5">
        <v>0.59629200000000004</v>
      </c>
      <c r="G59" s="6">
        <v>0.58172162319610909</v>
      </c>
      <c r="H59" s="2">
        <f>ABS(Table7[[#This Row],[Pd Analytic]]-Table7[[#This Row],[Pd Simulation]])</f>
        <v>1.457037680389095E-2</v>
      </c>
      <c r="I59" s="1">
        <f>100*IF(Table7[[#This Row],[Pd Analytic]]&gt;0, Table7[[#This Row],[Absolute Error]]/Table7[[#This Row],[Pd Analytic]],1)</f>
        <v>2.5046991933767271</v>
      </c>
      <c r="J59" s="6">
        <v>13.84493583506986</v>
      </c>
      <c r="K59" s="6">
        <v>13.847169412544529</v>
      </c>
      <c r="L59" s="2">
        <f>ABS(Table2[[#This Row],[Nc Analytic]]-Table2[[#This Row],[Nc Simulation]])</f>
        <v>2.233577474669346E-3</v>
      </c>
      <c r="M59" s="1">
        <f>100*IF(Table2[[#This Row],[Nc Analytic]]&gt;0, Table2[[#This Row],[Absolute Error]]/Table2[[#This Row],[Nc Analytic]],1)</f>
        <v>1.6130209778800621E-2</v>
      </c>
    </row>
    <row r="60" spans="1:13" x14ac:dyDescent="0.35">
      <c r="A60" s="1">
        <v>5.9</v>
      </c>
      <c r="B60" s="4">
        <v>0.25333099999999997</v>
      </c>
      <c r="C60" s="6">
        <v>0.25493275372691299</v>
      </c>
      <c r="D60" s="2">
        <f>ABS(Table6[[#This Row],[Pb Analytic]]-Table6[[#This Row],[Pb Simulation]])</f>
        <v>1.6017537269130133E-3</v>
      </c>
      <c r="E60" s="1">
        <f>100*IF(Table6[[#This Row],[Pb Analytic]]&gt;0, Table6[[#This Row],[Absolute Error]]/Table6[[#This Row],[Pb Analytic]],1)</f>
        <v>0.62830440714135583</v>
      </c>
      <c r="F60" s="5">
        <v>0.58945700000000001</v>
      </c>
      <c r="G60" s="6">
        <v>0.57557575074559741</v>
      </c>
      <c r="H60" s="2">
        <f>ABS(Table7[[#This Row],[Pd Analytic]]-Table7[[#This Row],[Pd Simulation]])</f>
        <v>1.3881249254402594E-2</v>
      </c>
      <c r="I60" s="1">
        <f>100*IF(Table7[[#This Row],[Pd Analytic]]&gt;0, Table7[[#This Row],[Absolute Error]]/Table7[[#This Row],[Pd Analytic]],1)</f>
        <v>2.4117154408296226</v>
      </c>
      <c r="J60" s="6">
        <v>13.92707215936859</v>
      </c>
      <c r="K60" s="6">
        <v>13.91494706865228</v>
      </c>
      <c r="L60" s="2">
        <f>ABS(Table2[[#This Row],[Nc Analytic]]-Table2[[#This Row],[Nc Simulation]])</f>
        <v>1.2125090716310183E-2</v>
      </c>
      <c r="M60" s="1">
        <f>100*IF(Table2[[#This Row],[Nc Analytic]]&gt;0, Table2[[#This Row],[Absolute Error]]/Table2[[#This Row],[Nc Analytic]],1)</f>
        <v>8.7137167367497201E-2</v>
      </c>
    </row>
    <row r="61" spans="1:13" x14ac:dyDescent="0.35">
      <c r="A61" s="1">
        <v>6</v>
      </c>
      <c r="B61" s="4">
        <v>0.26149</v>
      </c>
      <c r="C61" s="6">
        <v>0.26388135076093411</v>
      </c>
      <c r="D61" s="2">
        <f>ABS(Table6[[#This Row],[Pb Analytic]]-Table6[[#This Row],[Pb Simulation]])</f>
        <v>2.3913507609341078E-3</v>
      </c>
      <c r="E61" s="1">
        <f>100*IF(Table6[[#This Row],[Pb Analytic]]&gt;0, Table6[[#This Row],[Absolute Error]]/Table6[[#This Row],[Pb Analytic]],1)</f>
        <v>0.90622196454518511</v>
      </c>
      <c r="F61" s="5">
        <v>0.58362599999999998</v>
      </c>
      <c r="G61" s="6">
        <v>0.56945200582719679</v>
      </c>
      <c r="H61" s="2">
        <f>ABS(Table7[[#This Row],[Pd Analytic]]-Table7[[#This Row],[Pd Simulation]])</f>
        <v>1.4173994172803184E-2</v>
      </c>
      <c r="I61" s="1">
        <f>100*IF(Table7[[#This Row],[Pd Analytic]]&gt;0, Table7[[#This Row],[Absolute Error]]/Table7[[#This Row],[Pd Analytic]],1)</f>
        <v>2.4890586085852435</v>
      </c>
      <c r="J61" s="6">
        <v>13.99442218330022</v>
      </c>
      <c r="K61" s="6">
        <v>13.979304732292331</v>
      </c>
      <c r="L61" s="2">
        <f>ABS(Table2[[#This Row],[Nc Analytic]]-Table2[[#This Row],[Nc Simulation]])</f>
        <v>1.511745100788886E-2</v>
      </c>
      <c r="M61" s="1">
        <f>100*IF(Table2[[#This Row],[Nc Analytic]]&gt;0, Table2[[#This Row],[Absolute Error]]/Table2[[#This Row],[Nc Analytic]],1)</f>
        <v>0.10814165151552496</v>
      </c>
    </row>
    <row r="62" spans="1:13" x14ac:dyDescent="0.35">
      <c r="A62" s="1">
        <v>6.1</v>
      </c>
      <c r="B62" s="4">
        <v>0.26993200000000001</v>
      </c>
      <c r="C62" s="6">
        <v>0.27270537448504423</v>
      </c>
      <c r="D62" s="2">
        <f>ABS(Table6[[#This Row],[Pb Analytic]]-Table6[[#This Row],[Pb Simulation]])</f>
        <v>2.7733744850442221E-3</v>
      </c>
      <c r="E62" s="1">
        <f>100*IF(Table6[[#This Row],[Pb Analytic]]&gt;0, Table6[[#This Row],[Absolute Error]]/Table6[[#This Row],[Pb Analytic]],1)</f>
        <v>1.0169856352414206</v>
      </c>
      <c r="F62" s="5">
        <v>0.57773399999999997</v>
      </c>
      <c r="G62" s="6">
        <v>0.5633602174306418</v>
      </c>
      <c r="H62" s="2">
        <f>ABS(Table7[[#This Row],[Pd Analytic]]-Table7[[#This Row],[Pd Simulation]])</f>
        <v>1.4373782569358173E-2</v>
      </c>
      <c r="I62" s="1">
        <f>100*IF(Table7[[#This Row],[Pd Analytic]]&gt;0, Table7[[#This Row],[Absolute Error]]/Table7[[#This Row],[Pd Analytic]],1)</f>
        <v>2.5514372731027648</v>
      </c>
      <c r="J62" s="6">
        <v>14.05229115992635</v>
      </c>
      <c r="K62" s="6">
        <v>14.040452799421789</v>
      </c>
      <c r="L62" s="2">
        <f>ABS(Table2[[#This Row],[Nc Analytic]]-Table2[[#This Row],[Nc Simulation]])</f>
        <v>1.1838360504560441E-2</v>
      </c>
      <c r="M62" s="1">
        <f>100*IF(Table2[[#This Row],[Nc Analytic]]&gt;0, Table2[[#This Row],[Absolute Error]]/Table2[[#This Row],[Nc Analytic]],1)</f>
        <v>8.4316087762126624E-2</v>
      </c>
    </row>
    <row r="63" spans="1:13" x14ac:dyDescent="0.35">
      <c r="A63" s="1">
        <v>6.2</v>
      </c>
      <c r="B63" s="4">
        <v>0.27911000000000002</v>
      </c>
      <c r="C63" s="6">
        <v>0.2814007829095615</v>
      </c>
      <c r="D63" s="2">
        <f>ABS(Table6[[#This Row],[Pb Analytic]]-Table6[[#This Row],[Pb Simulation]])</f>
        <v>2.2907829095614729E-3</v>
      </c>
      <c r="E63" s="1">
        <f>100*IF(Table6[[#This Row],[Pb Analytic]]&gt;0, Table6[[#This Row],[Absolute Error]]/Table6[[#This Row],[Pb Analytic]],1)</f>
        <v>0.81406415642336727</v>
      </c>
      <c r="F63" s="5">
        <v>0.57096400000000003</v>
      </c>
      <c r="G63" s="6">
        <v>0.55730890871153804</v>
      </c>
      <c r="H63" s="2">
        <f>ABS(Table7[[#This Row],[Pd Analytic]]-Table7[[#This Row],[Pd Simulation]])</f>
        <v>1.3655091288461985E-2</v>
      </c>
      <c r="I63" s="1">
        <f>100*IF(Table7[[#This Row],[Pd Analytic]]&gt;0, Table7[[#This Row],[Absolute Error]]/Table7[[#This Row],[Pd Analytic]],1)</f>
        <v>2.4501835651670576</v>
      </c>
      <c r="J63" s="6">
        <v>14.112116358742909</v>
      </c>
      <c r="K63" s="6">
        <v>14.098588177431591</v>
      </c>
      <c r="L63" s="2">
        <f>ABS(Table2[[#This Row],[Nc Analytic]]-Table2[[#This Row],[Nc Simulation]])</f>
        <v>1.3528181311318832E-2</v>
      </c>
      <c r="M63" s="1">
        <f>100*IF(Table2[[#This Row],[Nc Analytic]]&gt;0, Table2[[#This Row],[Absolute Error]]/Table2[[#This Row],[Nc Analytic]],1)</f>
        <v>9.5954156125888965E-2</v>
      </c>
    </row>
    <row r="64" spans="1:13" x14ac:dyDescent="0.35">
      <c r="A64" s="1">
        <v>6.3</v>
      </c>
      <c r="B64" s="4">
        <v>0.286879</v>
      </c>
      <c r="C64" s="6">
        <v>0.28996442038993808</v>
      </c>
      <c r="D64" s="2">
        <f>ABS(Table6[[#This Row],[Pb Analytic]]-Table6[[#This Row],[Pb Simulation]])</f>
        <v>3.0854203899380872E-3</v>
      </c>
      <c r="E64" s="1">
        <f>100*IF(Table6[[#This Row],[Pb Analytic]]&gt;0, Table6[[#This Row],[Absolute Error]]/Table6[[#This Row],[Pb Analytic]],1)</f>
        <v>1.0640686142764959</v>
      </c>
      <c r="F64" s="5">
        <v>0.56540199999999996</v>
      </c>
      <c r="G64" s="6">
        <v>0.55130543202876403</v>
      </c>
      <c r="H64" s="2">
        <f>ABS(Table7[[#This Row],[Pd Analytic]]-Table7[[#This Row],[Pd Simulation]])</f>
        <v>1.4096567971235929E-2</v>
      </c>
      <c r="I64" s="1">
        <f>100*IF(Table7[[#This Row],[Pd Analytic]]&gt;0, Table7[[#This Row],[Absolute Error]]/Table7[[#This Row],[Pd Analytic]],1)</f>
        <v>2.5569434205212858</v>
      </c>
      <c r="J64" s="6">
        <v>14.16985349220562</v>
      </c>
      <c r="K64" s="6">
        <v>14.1538949806824</v>
      </c>
      <c r="L64" s="2">
        <f>ABS(Table2[[#This Row],[Nc Analytic]]-Table2[[#This Row],[Nc Simulation]])</f>
        <v>1.5958511523219698E-2</v>
      </c>
      <c r="M64" s="1">
        <f>100*IF(Table2[[#This Row],[Nc Analytic]]&gt;0, Table2[[#This Row],[Absolute Error]]/Table2[[#This Row],[Nc Analytic]],1)</f>
        <v>0.11274996419713644</v>
      </c>
    </row>
    <row r="65" spans="1:13" x14ac:dyDescent="0.35">
      <c r="A65" s="1">
        <v>6.4</v>
      </c>
      <c r="B65" s="4">
        <v>0.29613499999999998</v>
      </c>
      <c r="C65" s="6">
        <v>0.29839391627474288</v>
      </c>
      <c r="D65" s="2">
        <f>ABS(Table6[[#This Row],[Pb Analytic]]-Table6[[#This Row],[Pb Simulation]])</f>
        <v>2.2589162747428948E-3</v>
      </c>
      <c r="E65" s="1">
        <f>100*IF(Table6[[#This Row],[Pb Analytic]]&gt;0, Table6[[#This Row],[Absolute Error]]/Table6[[#This Row],[Pb Analytic]],1)</f>
        <v>0.75702490953703727</v>
      </c>
      <c r="F65" s="5">
        <v>0.55913000000000002</v>
      </c>
      <c r="G65" s="6">
        <v>0.54535609250345818</v>
      </c>
      <c r="H65" s="2">
        <f>ABS(Table7[[#This Row],[Pd Analytic]]-Table7[[#This Row],[Pd Simulation]])</f>
        <v>1.3773907496541837E-2</v>
      </c>
      <c r="I65" s="1">
        <f>100*IF(Table7[[#This Row],[Pd Analytic]]&gt;0, Table7[[#This Row],[Absolute Error]]/Table7[[#This Row],[Pd Analytic]],1)</f>
        <v>2.5256722508247207</v>
      </c>
      <c r="J65" s="6">
        <v>14.21243893904855</v>
      </c>
      <c r="K65" s="6">
        <v>14.206545237722921</v>
      </c>
      <c r="L65" s="2">
        <f>ABS(Table2[[#This Row],[Nc Analytic]]-Table2[[#This Row],[Nc Simulation]])</f>
        <v>5.8937013256290527E-3</v>
      </c>
      <c r="M65" s="1">
        <f>100*IF(Table2[[#This Row],[Nc Analytic]]&gt;0, Table2[[#This Row],[Absolute Error]]/Table2[[#This Row],[Nc Analytic]],1)</f>
        <v>4.1485816762680566E-2</v>
      </c>
    </row>
    <row r="66" spans="1:13" x14ac:dyDescent="0.35">
      <c r="A66" s="1">
        <v>6.5</v>
      </c>
      <c r="B66" s="4">
        <v>0.30542799999999998</v>
      </c>
      <c r="C66" s="6">
        <v>0.3066875924952116</v>
      </c>
      <c r="D66" s="2">
        <f>ABS(Table6[[#This Row],[Pb Analytic]]-Table6[[#This Row],[Pb Simulation]])</f>
        <v>1.2595924952116255E-3</v>
      </c>
      <c r="E66" s="1">
        <f>100*IF(Table6[[#This Row],[Pb Analytic]]&gt;0, Table6[[#This Row],[Absolute Error]]/Table6[[#This Row],[Pb Analytic]],1)</f>
        <v>0.41070865794197131</v>
      </c>
      <c r="F66" s="5">
        <v>0.55161099999999996</v>
      </c>
      <c r="G66" s="6">
        <v>0.53946626059040648</v>
      </c>
      <c r="H66" s="2">
        <f>ABS(Table7[[#This Row],[Pd Analytic]]-Table7[[#This Row],[Pd Simulation]])</f>
        <v>1.2144739409593486E-2</v>
      </c>
      <c r="I66" s="1">
        <f>100*IF(Table7[[#This Row],[Pd Analytic]]&gt;0, Table7[[#This Row],[Absolute Error]]/Table7[[#This Row],[Pd Analytic]],1)</f>
        <v>2.2512509672619663</v>
      </c>
      <c r="J66" s="6">
        <v>14.270784684847611</v>
      </c>
      <c r="K66" s="6">
        <v>14.25669959685211</v>
      </c>
      <c r="L66" s="2">
        <f>ABS(Table2[[#This Row],[Nc Analytic]]-Table2[[#This Row],[Nc Simulation]])</f>
        <v>1.4085087995500345E-2</v>
      </c>
      <c r="M66" s="1">
        <f>100*IF(Table2[[#This Row],[Nc Analytic]]&gt;0, Table2[[#This Row],[Absolute Error]]/Table2[[#This Row],[Nc Analytic]],1)</f>
        <v>9.8796273989039812E-2</v>
      </c>
    </row>
    <row r="67" spans="1:13" x14ac:dyDescent="0.35">
      <c r="A67" s="1">
        <v>6.6</v>
      </c>
      <c r="B67" s="4">
        <v>0.31272</v>
      </c>
      <c r="C67" s="6">
        <v>0.31484437971297352</v>
      </c>
      <c r="D67" s="2">
        <f>ABS(Table6[[#This Row],[Pb Analytic]]-Table6[[#This Row],[Pb Simulation]])</f>
        <v>2.1243797129735231E-3</v>
      </c>
      <c r="E67" s="1">
        <f>100*IF(Table6[[#This Row],[Pb Analytic]]&gt;0, Table6[[#This Row],[Absolute Error]]/Table6[[#This Row],[Pb Analytic]],1)</f>
        <v>0.6747396014850906</v>
      </c>
      <c r="F67" s="5">
        <v>0.54713400000000001</v>
      </c>
      <c r="G67" s="6">
        <v>0.53364047426126593</v>
      </c>
      <c r="H67" s="2">
        <f>ABS(Table7[[#This Row],[Pd Analytic]]-Table7[[#This Row],[Pd Simulation]])</f>
        <v>1.349352573873408E-2</v>
      </c>
      <c r="I67" s="1">
        <f>100*IF(Table7[[#This Row],[Pd Analytic]]&gt;0, Table7[[#This Row],[Absolute Error]]/Table7[[#This Row],[Pd Analytic]],1)</f>
        <v>2.5285798940594901</v>
      </c>
      <c r="J67" s="6">
        <v>14.315274492627641</v>
      </c>
      <c r="K67" s="6">
        <v>14.304508019891401</v>
      </c>
      <c r="L67" s="2">
        <f>ABS(Table2[[#This Row],[Nc Analytic]]-Table2[[#This Row],[Nc Simulation]])</f>
        <v>1.0766472736239763E-2</v>
      </c>
      <c r="M67" s="1">
        <f>100*IF(Table2[[#This Row],[Nc Analytic]]&gt;0, Table2[[#This Row],[Absolute Error]]/Table2[[#This Row],[Nc Analytic]],1)</f>
        <v>7.5266291726134471E-2</v>
      </c>
    </row>
    <row r="68" spans="1:13" x14ac:dyDescent="0.35">
      <c r="A68" s="1">
        <v>6.7</v>
      </c>
      <c r="B68" s="4">
        <v>0.32122800000000001</v>
      </c>
      <c r="C68" s="6">
        <v>0.32286374155234088</v>
      </c>
      <c r="D68" s="2">
        <f>ABS(Table6[[#This Row],[Pb Analytic]]-Table6[[#This Row],[Pb Simulation]])</f>
        <v>1.6357415523408636E-3</v>
      </c>
      <c r="E68" s="1">
        <f>100*IF(Table6[[#This Row],[Pb Analytic]]&gt;0, Table6[[#This Row],[Absolute Error]]/Table6[[#This Row],[Pb Analytic]],1)</f>
        <v>0.50663525872436388</v>
      </c>
      <c r="F68" s="5">
        <v>0.54125000000000001</v>
      </c>
      <c r="G68" s="6">
        <v>0.52788253146373565</v>
      </c>
      <c r="H68" s="2">
        <f>ABS(Table7[[#This Row],[Pd Analytic]]-Table7[[#This Row],[Pd Simulation]])</f>
        <v>1.336746853626436E-2</v>
      </c>
      <c r="I68" s="1">
        <f>100*IF(Table7[[#This Row],[Pd Analytic]]&gt;0, Table7[[#This Row],[Absolute Error]]/Table7[[#This Row],[Pd Analytic]],1)</f>
        <v>2.5322809033287124</v>
      </c>
      <c r="J68" s="6">
        <v>14.3646169306164</v>
      </c>
      <c r="K68" s="6">
        <v>14.35011045665788</v>
      </c>
      <c r="L68" s="2">
        <f>ABS(Table2[[#This Row],[Nc Analytic]]-Table2[[#This Row],[Nc Simulation]])</f>
        <v>1.450647395851945E-2</v>
      </c>
      <c r="M68" s="1">
        <f>100*IF(Table2[[#This Row],[Nc Analytic]]&gt;0, Table2[[#This Row],[Absolute Error]]/Table2[[#This Row],[Nc Analytic]],1)</f>
        <v>0.10108963274069452</v>
      </c>
    </row>
    <row r="69" spans="1:13" x14ac:dyDescent="0.35">
      <c r="A69" s="1">
        <v>6.8</v>
      </c>
      <c r="B69" s="4">
        <v>0.32893299999999998</v>
      </c>
      <c r="C69" s="6">
        <v>0.33074560639009509</v>
      </c>
      <c r="D69" s="2">
        <f>ABS(Table6[[#This Row],[Pb Analytic]]-Table6[[#This Row],[Pb Simulation]])</f>
        <v>1.8126063900951173E-3</v>
      </c>
      <c r="E69" s="1">
        <f>100*IF(Table6[[#This Row],[Pb Analytic]]&gt;0, Table6[[#This Row],[Absolute Error]]/Table6[[#This Row],[Pb Analytic]],1)</f>
        <v>0.54803642288062748</v>
      </c>
      <c r="F69" s="5">
        <v>0.53526600000000002</v>
      </c>
      <c r="G69" s="6">
        <v>0.52219557355199731</v>
      </c>
      <c r="H69" s="2">
        <f>ABS(Table7[[#This Row],[Pd Analytic]]-Table7[[#This Row],[Pd Simulation]])</f>
        <v>1.3070426448002714E-2</v>
      </c>
      <c r="I69" s="1">
        <f>100*IF(Table7[[#This Row],[Pd Analytic]]&gt;0, Table7[[#This Row],[Absolute Error]]/Table7[[#This Row],[Pd Analytic]],1)</f>
        <v>2.5029753429538091</v>
      </c>
      <c r="J69" s="6">
        <v>14.41165730261736</v>
      </c>
      <c r="K69" s="6">
        <v>14.39363749475811</v>
      </c>
      <c r="L69" s="2">
        <f>ABS(Table2[[#This Row],[Nc Analytic]]-Table2[[#This Row],[Nc Simulation]])</f>
        <v>1.8019807859250392E-2</v>
      </c>
      <c r="M69" s="1">
        <f>100*IF(Table2[[#This Row],[Nc Analytic]]&gt;0, Table2[[#This Row],[Absolute Error]]/Table2[[#This Row],[Nc Analytic]],1)</f>
        <v>0.12519286987610231</v>
      </c>
    </row>
    <row r="70" spans="1:13" x14ac:dyDescent="0.35">
      <c r="A70" s="1">
        <v>6.9</v>
      </c>
      <c r="B70" s="4">
        <v>0.33513199999999999</v>
      </c>
      <c r="C70" s="6">
        <v>0.33849030615001058</v>
      </c>
      <c r="D70" s="2">
        <f>ABS(Table6[[#This Row],[Pb Analytic]]-Table6[[#This Row],[Pb Simulation]])</f>
        <v>3.3583061500105926E-3</v>
      </c>
      <c r="E70" s="1">
        <f>100*IF(Table6[[#This Row],[Pb Analytic]]&gt;0, Table6[[#This Row],[Absolute Error]]/Table6[[#This Row],[Pb Analytic]],1)</f>
        <v>0.99214248945796224</v>
      </c>
      <c r="F70" s="5">
        <v>0.53122100000000005</v>
      </c>
      <c r="G70" s="6">
        <v>0.51658216039006444</v>
      </c>
      <c r="H70" s="2">
        <f>ABS(Table7[[#This Row],[Pd Analytic]]-Table7[[#This Row],[Pd Simulation]])</f>
        <v>1.4638839609935617E-2</v>
      </c>
      <c r="I70" s="1">
        <f>100*IF(Table7[[#This Row],[Pd Analytic]]&gt;0, Table7[[#This Row],[Absolute Error]]/Table7[[#This Row],[Pd Analytic]],1)</f>
        <v>2.8337872912378588</v>
      </c>
      <c r="J70" s="6">
        <v>14.441811311256579</v>
      </c>
      <c r="K70" s="6">
        <v>14.43521098102889</v>
      </c>
      <c r="L70" s="2">
        <f>ABS(Table2[[#This Row],[Nc Analytic]]-Table2[[#This Row],[Nc Simulation]])</f>
        <v>6.600330227689355E-3</v>
      </c>
      <c r="M70" s="1">
        <f>100*IF(Table2[[#This Row],[Nc Analytic]]&gt;0, Table2[[#This Row],[Absolute Error]]/Table2[[#This Row],[Nc Analytic]],1)</f>
        <v>4.5723822369923596E-2</v>
      </c>
    </row>
    <row r="71" spans="1:13" x14ac:dyDescent="0.35">
      <c r="A71" s="1">
        <v>7</v>
      </c>
      <c r="B71" s="4">
        <v>0.34424500000000002</v>
      </c>
      <c r="C71" s="6">
        <v>0.34609852154418141</v>
      </c>
      <c r="D71" s="2">
        <f>ABS(Table6[[#This Row],[Pb Analytic]]-Table6[[#This Row],[Pb Simulation]])</f>
        <v>1.8535215441813913E-3</v>
      </c>
      <c r="E71" s="1">
        <f>100*IF(Table6[[#This Row],[Pb Analytic]]&gt;0, Table6[[#This Row],[Absolute Error]]/Table6[[#This Row],[Pb Analytic]],1)</f>
        <v>0.53554737417298648</v>
      </c>
      <c r="F71" s="5">
        <v>0.52385999999999999</v>
      </c>
      <c r="G71" s="6">
        <v>0.51104433781793568</v>
      </c>
      <c r="H71" s="2">
        <f>ABS(Table7[[#This Row],[Pd Analytic]]-Table7[[#This Row],[Pd Simulation]])</f>
        <v>1.2815662182064314E-2</v>
      </c>
      <c r="I71" s="1">
        <f>100*IF(Table7[[#This Row],[Pd Analytic]]&gt;0, Table7[[#This Row],[Absolute Error]]/Table7[[#This Row],[Pd Analytic]],1)</f>
        <v>2.5077397857072068</v>
      </c>
      <c r="J71" s="6">
        <v>14.48405305587762</v>
      </c>
      <c r="K71" s="6">
        <v>14.4749446123054</v>
      </c>
      <c r="L71" s="2">
        <f>ABS(Table2[[#This Row],[Nc Analytic]]-Table2[[#This Row],[Nc Simulation]])</f>
        <v>9.1084435722201817E-3</v>
      </c>
      <c r="M71" s="1">
        <f>100*IF(Table2[[#This Row],[Nc Analytic]]&gt;0, Table2[[#This Row],[Absolute Error]]/Table2[[#This Row],[Nc Analytic]],1)</f>
        <v>6.2925584975827384E-2</v>
      </c>
    </row>
    <row r="72" spans="1:13" x14ac:dyDescent="0.35">
      <c r="A72" s="1">
        <v>7.1</v>
      </c>
      <c r="B72" s="4">
        <v>0.35182099999999999</v>
      </c>
      <c r="C72" s="6">
        <v>0.35357123321283962</v>
      </c>
      <c r="D72" s="2">
        <f>ABS(Table6[[#This Row],[Pb Analytic]]-Table6[[#This Row],[Pb Simulation]])</f>
        <v>1.7502332128396247E-3</v>
      </c>
      <c r="E72" s="1">
        <f>100*IF(Table6[[#This Row],[Pb Analytic]]&gt;0, Table6[[#This Row],[Absolute Error]]/Table6[[#This Row],[Pb Analytic]],1)</f>
        <v>0.49501572764717405</v>
      </c>
      <c r="F72" s="5">
        <v>0.51814199999999999</v>
      </c>
      <c r="G72" s="6">
        <v>0.50558369814601978</v>
      </c>
      <c r="H72" s="2">
        <f>ABS(Table7[[#This Row],[Pd Analytic]]-Table7[[#This Row],[Pd Simulation]])</f>
        <v>1.2558301853980214E-2</v>
      </c>
      <c r="I72" s="1">
        <f>100*IF(Table7[[#This Row],[Pd Analytic]]&gt;0, Table7[[#This Row],[Absolute Error]]/Table7[[#This Row],[Pd Analytic]],1)</f>
        <v>2.483921435764568</v>
      </c>
      <c r="J72" s="6">
        <v>14.53161986996086</v>
      </c>
      <c r="K72" s="6">
        <v>14.512944494257731</v>
      </c>
      <c r="L72" s="2">
        <f>ABS(Table2[[#This Row],[Nc Analytic]]-Table2[[#This Row],[Nc Simulation]])</f>
        <v>1.8675375703129049E-2</v>
      </c>
      <c r="M72" s="1">
        <f>100*IF(Table2[[#This Row],[Nc Analytic]]&gt;0, Table2[[#This Row],[Absolute Error]]/Table2[[#This Row],[Nc Analytic]],1)</f>
        <v>0.12868081808290693</v>
      </c>
    </row>
    <row r="73" spans="1:13" x14ac:dyDescent="0.35">
      <c r="A73" s="1">
        <v>7.2</v>
      </c>
      <c r="B73" s="4">
        <v>0.35921500000000001</v>
      </c>
      <c r="C73" s="6">
        <v>0.36090967823426878</v>
      </c>
      <c r="D73" s="2">
        <f>ABS(Table6[[#This Row],[Pb Analytic]]-Table6[[#This Row],[Pb Simulation]])</f>
        <v>1.6946782342687761E-3</v>
      </c>
      <c r="E73" s="1">
        <f>100*IF(Table6[[#This Row],[Pb Analytic]]&gt;0, Table6[[#This Row],[Absolute Error]]/Table6[[#This Row],[Pb Analytic]],1)</f>
        <v>0.46955743679690121</v>
      </c>
      <c r="F73" s="5">
        <v>0.51246499999999995</v>
      </c>
      <c r="G73" s="6">
        <v>0.50020143431041986</v>
      </c>
      <c r="H73" s="2">
        <f>ABS(Table7[[#This Row],[Pd Analytic]]-Table7[[#This Row],[Pd Simulation]])</f>
        <v>1.2263565689580092E-2</v>
      </c>
      <c r="I73" s="1">
        <f>100*IF(Table7[[#This Row],[Pd Analytic]]&gt;0, Table7[[#This Row],[Absolute Error]]/Table7[[#This Row],[Pd Analytic]],1)</f>
        <v>2.4517254146795286</v>
      </c>
      <c r="J73" s="6">
        <v>14.559580965836171</v>
      </c>
      <c r="K73" s="6">
        <v>14.54930966785671</v>
      </c>
      <c r="L73" s="2">
        <f>ABS(Table2[[#This Row],[Nc Analytic]]-Table2[[#This Row],[Nc Simulation]])</f>
        <v>1.0271297979461025E-2</v>
      </c>
      <c r="M73" s="1">
        <f>100*IF(Table2[[#This Row],[Nc Analytic]]&gt;0, Table2[[#This Row],[Absolute Error]]/Table2[[#This Row],[Nc Analytic]],1)</f>
        <v>7.0596462745947677E-2</v>
      </c>
    </row>
    <row r="74" spans="1:13" x14ac:dyDescent="0.35">
      <c r="A74" s="1">
        <v>7.3</v>
      </c>
      <c r="B74" s="4">
        <v>0.36546200000000001</v>
      </c>
      <c r="C74" s="6">
        <v>0.36811531150316018</v>
      </c>
      <c r="D74" s="2">
        <f>ABS(Table6[[#This Row],[Pb Analytic]]-Table6[[#This Row],[Pb Simulation]])</f>
        <v>2.6533115031601717E-3</v>
      </c>
      <c r="E74" s="1">
        <f>100*IF(Table6[[#This Row],[Pb Analytic]]&gt;0, Table6[[#This Row],[Absolute Error]]/Table6[[#This Row],[Pb Analytic]],1)</f>
        <v>0.72078270592050431</v>
      </c>
      <c r="F74" s="5">
        <v>0.508525</v>
      </c>
      <c r="G74" s="6">
        <v>0.4948983882835426</v>
      </c>
      <c r="H74" s="2">
        <f>ABS(Table7[[#This Row],[Pd Analytic]]-Table7[[#This Row],[Pd Simulation]])</f>
        <v>1.3626611716457404E-2</v>
      </c>
      <c r="I74" s="1">
        <f>100*IF(Table7[[#This Row],[Pd Analytic]]&gt;0, Table7[[#This Row],[Absolute Error]]/Table7[[#This Row],[Pd Analytic]],1)</f>
        <v>2.7534160625817794</v>
      </c>
      <c r="J74" s="6">
        <v>14.58992039666833</v>
      </c>
      <c r="K74" s="6">
        <v>14.584132603653069</v>
      </c>
      <c r="L74" s="2">
        <f>ABS(Table2[[#This Row],[Nc Analytic]]-Table2[[#This Row],[Nc Simulation]])</f>
        <v>5.7877930152603341E-3</v>
      </c>
      <c r="M74" s="1">
        <f>100*IF(Table2[[#This Row],[Nc Analytic]]&gt;0, Table2[[#This Row],[Absolute Error]]/Table2[[#This Row],[Nc Analytic]],1)</f>
        <v>3.9685548483086294E-2</v>
      </c>
    </row>
    <row r="75" spans="1:13" x14ac:dyDescent="0.35">
      <c r="A75" s="1">
        <v>7.4</v>
      </c>
      <c r="B75" s="4">
        <v>0.37191999999999997</v>
      </c>
      <c r="C75" s="6">
        <v>0.37518977150670441</v>
      </c>
      <c r="D75" s="2">
        <f>ABS(Table6[[#This Row],[Pb Analytic]]-Table6[[#This Row],[Pb Simulation]])</f>
        <v>3.2697715067044331E-3</v>
      </c>
      <c r="E75" s="1">
        <f>100*IF(Table6[[#This Row],[Pb Analytic]]&gt;0, Table6[[#This Row],[Absolute Error]]/Table6[[#This Row],[Pb Analytic]],1)</f>
        <v>0.87149804046457169</v>
      </c>
      <c r="F75" s="5">
        <v>0.50318499999999999</v>
      </c>
      <c r="G75" s="6">
        <v>0.48967509429353789</v>
      </c>
      <c r="H75" s="2">
        <f>ABS(Table7[[#This Row],[Pd Analytic]]-Table7[[#This Row],[Pd Simulation]])</f>
        <v>1.35099057064621E-2</v>
      </c>
      <c r="I75" s="1">
        <f>100*IF(Table7[[#This Row],[Pd Analytic]]&gt;0, Table7[[#This Row],[Absolute Error]]/Table7[[#This Row],[Pd Analytic]],1)</f>
        <v>2.758953000448809</v>
      </c>
      <c r="J75" s="6">
        <v>14.62599122606356</v>
      </c>
      <c r="K75" s="6">
        <v>14.61749966451824</v>
      </c>
      <c r="L75" s="2">
        <f>ABS(Table2[[#This Row],[Nc Analytic]]-Table2[[#This Row],[Nc Simulation]])</f>
        <v>8.4915615453198257E-3</v>
      </c>
      <c r="M75" s="1">
        <f>100*IF(Table2[[#This Row],[Nc Analytic]]&gt;0, Table2[[#This Row],[Absolute Error]]/Table2[[#This Row],[Nc Analytic]],1)</f>
        <v>5.8091751258471387E-2</v>
      </c>
    </row>
    <row r="76" spans="1:13" x14ac:dyDescent="0.35">
      <c r="A76" s="1">
        <v>7.5</v>
      </c>
      <c r="B76" s="4">
        <v>0.379112</v>
      </c>
      <c r="C76" s="6">
        <v>0.38213485006084702</v>
      </c>
      <c r="D76" s="2">
        <f>ABS(Table6[[#This Row],[Pb Analytic]]-Table6[[#This Row],[Pb Simulation]])</f>
        <v>3.0228500608470155E-3</v>
      </c>
      <c r="E76" s="1">
        <f>100*IF(Table6[[#This Row],[Pb Analytic]]&gt;0, Table6[[#This Row],[Absolute Error]]/Table6[[#This Row],[Pb Analytic]],1)</f>
        <v>0.79104275895425136</v>
      </c>
      <c r="F76" s="5">
        <v>0.497442</v>
      </c>
      <c r="G76" s="6">
        <v>0.48453181736413581</v>
      </c>
      <c r="H76" s="2">
        <f>ABS(Table7[[#This Row],[Pd Analytic]]-Table7[[#This Row],[Pd Simulation]])</f>
        <v>1.2910182635864187E-2</v>
      </c>
      <c r="I76" s="1">
        <f>100*IF(Table7[[#This Row],[Pd Analytic]]&gt;0, Table7[[#This Row],[Absolute Error]]/Table7[[#This Row],[Pd Analytic]],1)</f>
        <v>2.6644654021062797</v>
      </c>
      <c r="J76" s="6">
        <v>14.66189059902965</v>
      </c>
      <c r="K76" s="6">
        <v>14.64949153783186</v>
      </c>
      <c r="L76" s="2">
        <f>ABS(Table2[[#This Row],[Nc Analytic]]-Table2[[#This Row],[Nc Simulation]])</f>
        <v>1.2399061197790218E-2</v>
      </c>
      <c r="M76" s="1">
        <f>100*IF(Table2[[#This Row],[Nc Analytic]]&gt;0, Table2[[#This Row],[Absolute Error]]/Table2[[#This Row],[Nc Analytic]],1)</f>
        <v>8.4638167582608753E-2</v>
      </c>
    </row>
    <row r="77" spans="1:13" x14ac:dyDescent="0.35">
      <c r="A77" s="1">
        <v>7.6</v>
      </c>
      <c r="B77" s="4">
        <v>0.38641300000000001</v>
      </c>
      <c r="C77" s="6">
        <v>0.38895246560303748</v>
      </c>
      <c r="D77" s="2">
        <f>ABS(Table6[[#This Row],[Pb Analytic]]-Table6[[#This Row],[Pb Simulation]])</f>
        <v>2.5394656030374718E-3</v>
      </c>
      <c r="E77" s="1">
        <f>100*IF(Table6[[#This Row],[Pb Analytic]]&gt;0, Table6[[#This Row],[Absolute Error]]/Table6[[#This Row],[Pb Analytic]],1)</f>
        <v>0.65289870295596353</v>
      </c>
      <c r="F77" s="5">
        <v>0.49219600000000002</v>
      </c>
      <c r="G77" s="6">
        <v>0.47946858764476818</v>
      </c>
      <c r="H77" s="2">
        <f>ABS(Table7[[#This Row],[Pd Analytic]]-Table7[[#This Row],[Pd Simulation]])</f>
        <v>1.2727412355231837E-2</v>
      </c>
      <c r="I77" s="1">
        <f>100*IF(Table7[[#This Row],[Pd Analytic]]&gt;0, Table7[[#This Row],[Absolute Error]]/Table7[[#This Row],[Pd Analytic]],1)</f>
        <v>2.6544830429353188</v>
      </c>
      <c r="J77" s="6">
        <v>14.6932238024574</v>
      </c>
      <c r="K77" s="6">
        <v>14.680183638336191</v>
      </c>
      <c r="L77" s="2">
        <f>ABS(Table2[[#This Row],[Nc Analytic]]-Table2[[#This Row],[Nc Simulation]])</f>
        <v>1.304016412120923E-2</v>
      </c>
      <c r="M77" s="1">
        <f>100*IF(Table2[[#This Row],[Nc Analytic]]&gt;0, Table2[[#This Row],[Absolute Error]]/Table2[[#This Row],[Nc Analytic]],1)</f>
        <v>8.8828344675170326E-2</v>
      </c>
    </row>
    <row r="78" spans="1:13" x14ac:dyDescent="0.35">
      <c r="A78" s="1">
        <v>7.7</v>
      </c>
      <c r="B78" s="4">
        <v>0.39469900000000002</v>
      </c>
      <c r="C78" s="6">
        <v>0.39564463967139257</v>
      </c>
      <c r="D78" s="2">
        <f>ABS(Table6[[#This Row],[Pb Analytic]]-Table6[[#This Row],[Pb Simulation]])</f>
        <v>9.4563967139255078E-4</v>
      </c>
      <c r="E78" s="1">
        <f>100*IF(Table6[[#This Row],[Pb Analytic]]&gt;0, Table6[[#This Row],[Absolute Error]]/Table6[[#This Row],[Pb Analytic]],1)</f>
        <v>0.23901238044775819</v>
      </c>
      <c r="F78" s="5">
        <v>0.48611300000000002</v>
      </c>
      <c r="G78" s="6">
        <v>0.47448523096040163</v>
      </c>
      <c r="H78" s="2">
        <f>ABS(Table7[[#This Row],[Pd Analytic]]-Table7[[#This Row],[Pd Simulation]])</f>
        <v>1.162776903959839E-2</v>
      </c>
      <c r="I78" s="1">
        <f>100*IF(Table7[[#This Row],[Pd Analytic]]&gt;0, Table7[[#This Row],[Absolute Error]]/Table7[[#This Row],[Pd Analytic]],1)</f>
        <v>2.4506071592708416</v>
      </c>
      <c r="J78" s="6">
        <v>14.72340778404285</v>
      </c>
      <c r="K78" s="6">
        <v>14.709646483033429</v>
      </c>
      <c r="L78" s="2">
        <f>ABS(Table2[[#This Row],[Nc Analytic]]-Table2[[#This Row],[Nc Simulation]])</f>
        <v>1.3761301009420635E-2</v>
      </c>
      <c r="M78" s="1">
        <f>100*IF(Table2[[#This Row],[Nc Analytic]]&gt;0, Table2[[#This Row],[Absolute Error]]/Table2[[#This Row],[Nc Analytic]],1)</f>
        <v>9.3552900984353038E-2</v>
      </c>
    </row>
    <row r="79" spans="1:13" x14ac:dyDescent="0.35">
      <c r="A79" s="1">
        <v>7.8</v>
      </c>
      <c r="B79" s="4">
        <v>0.39963300000000002</v>
      </c>
      <c r="C79" s="6">
        <v>0.4022134762327515</v>
      </c>
      <c r="D79" s="2">
        <f>ABS(Table6[[#This Row],[Pb Analytic]]-Table6[[#This Row],[Pb Simulation]])</f>
        <v>2.580476232751483E-3</v>
      </c>
      <c r="E79" s="1">
        <f>100*IF(Table6[[#This Row],[Pb Analytic]]&gt;0, Table6[[#This Row],[Absolute Error]]/Table6[[#This Row],[Pb Analytic]],1)</f>
        <v>0.64156881487934581</v>
      </c>
      <c r="F79" s="5">
        <v>0.48170600000000002</v>
      </c>
      <c r="G79" s="6">
        <v>0.46958139597187448</v>
      </c>
      <c r="H79" s="2">
        <f>ABS(Table7[[#This Row],[Pd Analytic]]-Table7[[#This Row],[Pd Simulation]])</f>
        <v>1.2124604028125541E-2</v>
      </c>
      <c r="I79" s="1">
        <f>100*IF(Table7[[#This Row],[Pd Analytic]]&gt;0, Table7[[#This Row],[Absolute Error]]/Table7[[#This Row],[Pd Analytic]],1)</f>
        <v>2.5820026372705236</v>
      </c>
      <c r="J79" s="6">
        <v>14.751869413070191</v>
      </c>
      <c r="K79" s="6">
        <v>14.73794603959437</v>
      </c>
      <c r="L79" s="2">
        <f>ABS(Table2[[#This Row],[Nc Analytic]]-Table2[[#This Row],[Nc Simulation]])</f>
        <v>1.3923373475821066E-2</v>
      </c>
      <c r="M79" s="1">
        <f>100*IF(Table2[[#This Row],[Nc Analytic]]&gt;0, Table2[[#This Row],[Absolute Error]]/Table2[[#This Row],[Nc Analytic]],1)</f>
        <v>9.4472957347076003E-2</v>
      </c>
    </row>
    <row r="80" spans="1:13" x14ac:dyDescent="0.35">
      <c r="A80" s="1">
        <v>7.9</v>
      </c>
      <c r="B80" s="4">
        <v>0.40686699999999998</v>
      </c>
      <c r="C80" s="6">
        <v>0.40866114355314997</v>
      </c>
      <c r="D80" s="2">
        <f>ABS(Table6[[#This Row],[Pb Analytic]]-Table6[[#This Row],[Pb Simulation]])</f>
        <v>1.7941435531499961E-3</v>
      </c>
      <c r="E80" s="1">
        <f>100*IF(Table6[[#This Row],[Pb Analytic]]&gt;0, Table6[[#This Row],[Absolute Error]]/Table6[[#This Row],[Pb Analytic]],1)</f>
        <v>0.43902964141650819</v>
      </c>
      <c r="F80" s="5">
        <v>0.47664400000000001</v>
      </c>
      <c r="G80" s="6">
        <v>0.4647565783010944</v>
      </c>
      <c r="H80" s="2">
        <f>ABS(Table7[[#This Row],[Pd Analytic]]-Table7[[#This Row],[Pd Simulation]])</f>
        <v>1.1887421698905609E-2</v>
      </c>
      <c r="I80" s="1">
        <f>100*IF(Table7[[#This Row],[Pd Analytic]]&gt;0, Table7[[#This Row],[Absolute Error]]/Table7[[#This Row],[Pd Analytic]],1)</f>
        <v>2.5577737365998714</v>
      </c>
      <c r="J80" s="6">
        <v>14.780417046199281</v>
      </c>
      <c r="K80" s="6">
        <v>14.765144049792269</v>
      </c>
      <c r="L80" s="2">
        <f>ABS(Table2[[#This Row],[Nc Analytic]]-Table2[[#This Row],[Nc Simulation]])</f>
        <v>1.5272996407011519E-2</v>
      </c>
      <c r="M80" s="1">
        <f>100*IF(Table2[[#This Row],[Nc Analytic]]&gt;0, Table2[[#This Row],[Absolute Error]]/Table2[[#This Row],[Nc Analytic]],1)</f>
        <v>0.10343953540518554</v>
      </c>
    </row>
    <row r="81" spans="1:13" x14ac:dyDescent="0.35">
      <c r="A81" s="1">
        <v>8</v>
      </c>
      <c r="B81" s="4">
        <v>0.413273</v>
      </c>
      <c r="C81" s="6">
        <v>0.41498985833343721</v>
      </c>
      <c r="D81" s="2">
        <f>ABS(Table6[[#This Row],[Pb Analytic]]-Table6[[#This Row],[Pb Simulation]])</f>
        <v>1.7168583334372101E-3</v>
      </c>
      <c r="E81" s="1">
        <f>100*IF(Table6[[#This Row],[Pb Analytic]]&gt;0, Table6[[#This Row],[Absolute Error]]/Table6[[#This Row],[Pb Analytic]],1)</f>
        <v>0.41371091340206773</v>
      </c>
      <c r="F81" s="5">
        <v>0.47184199999999998</v>
      </c>
      <c r="G81" s="6">
        <v>0.46001014194146789</v>
      </c>
      <c r="H81" s="2">
        <f>ABS(Table7[[#This Row],[Pd Analytic]]-Table7[[#This Row],[Pd Simulation]])</f>
        <v>1.1831858058532096E-2</v>
      </c>
      <c r="I81" s="1">
        <f>100*IF(Table7[[#This Row],[Pd Analytic]]&gt;0, Table7[[#This Row],[Absolute Error]]/Table7[[#This Row],[Pd Analytic]],1)</f>
        <v>2.5720863476174385</v>
      </c>
      <c r="J81" s="6">
        <v>14.801515789356101</v>
      </c>
      <c r="K81" s="6">
        <v>14.79129832948391</v>
      </c>
      <c r="L81" s="2">
        <f>ABS(Table2[[#This Row],[Nc Analytic]]-Table2[[#This Row],[Nc Simulation]])</f>
        <v>1.0217459872190915E-2</v>
      </c>
      <c r="M81" s="1">
        <f>100*IF(Table2[[#This Row],[Nc Analytic]]&gt;0, Table2[[#This Row],[Absolute Error]]/Table2[[#This Row],[Nc Analytic]],1)</f>
        <v>6.9077505196580111E-2</v>
      </c>
    </row>
    <row r="82" spans="1:13" x14ac:dyDescent="0.35">
      <c r="A82" s="1">
        <v>8.1</v>
      </c>
      <c r="B82" s="4">
        <v>0.41883799999999999</v>
      </c>
      <c r="C82" s="6">
        <v>0.42120187185997932</v>
      </c>
      <c r="D82" s="2">
        <f>ABS(Table6[[#This Row],[Pb Analytic]]-Table6[[#This Row],[Pb Simulation]])</f>
        <v>2.3638718599793274E-3</v>
      </c>
      <c r="E82" s="1">
        <f>100*IF(Table6[[#This Row],[Pb Analytic]]&gt;0, Table6[[#This Row],[Absolute Error]]/Table6[[#This Row],[Pb Analytic]],1)</f>
        <v>0.56122064451915643</v>
      </c>
      <c r="F82" s="5">
        <v>0.46726699999999999</v>
      </c>
      <c r="G82" s="6">
        <v>0.45534133824246598</v>
      </c>
      <c r="H82" s="2">
        <f>ABS(Table7[[#This Row],[Pd Analytic]]-Table7[[#This Row],[Pd Simulation]])</f>
        <v>1.1925661757534012E-2</v>
      </c>
      <c r="I82" s="1">
        <f>100*IF(Table7[[#This Row],[Pd Analytic]]&gt;0, Table7[[#This Row],[Absolute Error]]/Table7[[#This Row],[Pd Analytic]],1)</f>
        <v>2.6190597593367819</v>
      </c>
      <c r="J82" s="6">
        <v>14.820466233685551</v>
      </c>
      <c r="K82" s="6">
        <v>14.816463046640999</v>
      </c>
      <c r="L82" s="2">
        <f>ABS(Table2[[#This Row],[Nc Analytic]]-Table2[[#This Row],[Nc Simulation]])</f>
        <v>4.0031870445513817E-3</v>
      </c>
      <c r="M82" s="1">
        <f>100*IF(Table2[[#This Row],[Nc Analytic]]&gt;0, Table2[[#This Row],[Absolute Error]]/Table2[[#This Row],[Nc Analytic]],1)</f>
        <v>2.7018506589256024E-2</v>
      </c>
    </row>
    <row r="83" spans="1:13" x14ac:dyDescent="0.35">
      <c r="A83" s="1">
        <v>8.1999999999999993</v>
      </c>
      <c r="B83" s="4">
        <v>0.42485000000000001</v>
      </c>
      <c r="C83" s="6">
        <v>0.42729945794553309</v>
      </c>
      <c r="D83" s="2">
        <f>ABS(Table6[[#This Row],[Pb Analytic]]-Table6[[#This Row],[Pb Simulation]])</f>
        <v>2.4494579455330845E-3</v>
      </c>
      <c r="E83" s="1">
        <f>100*IF(Table6[[#This Row],[Pb Analytic]]&gt;0, Table6[[#This Row],[Absolute Error]]/Table6[[#This Row],[Pb Analytic]],1)</f>
        <v>0.57324152885897439</v>
      </c>
      <c r="F83" s="5">
        <v>0.46226600000000001</v>
      </c>
      <c r="G83" s="6">
        <v>0.45074932272829699</v>
      </c>
      <c r="H83" s="2">
        <f>ABS(Table7[[#This Row],[Pd Analytic]]-Table7[[#This Row],[Pd Simulation]])</f>
        <v>1.1516677271703024E-2</v>
      </c>
      <c r="I83" s="1">
        <f>100*IF(Table7[[#This Row],[Pd Analytic]]&gt;0, Table7[[#This Row],[Absolute Error]]/Table7[[#This Row],[Pd Analytic]],1)</f>
        <v>2.5550071161493584</v>
      </c>
      <c r="J83" s="6">
        <v>14.84983738601737</v>
      </c>
      <c r="K83" s="6">
        <v>14.84068897889601</v>
      </c>
      <c r="L83" s="2">
        <f>ABS(Table2[[#This Row],[Nc Analytic]]-Table2[[#This Row],[Nc Simulation]])</f>
        <v>9.1484071213603357E-3</v>
      </c>
      <c r="M83" s="1">
        <f>100*IF(Table2[[#This Row],[Nc Analytic]]&gt;0, Table2[[#This Row],[Absolute Error]]/Table2[[#This Row],[Nc Analytic]],1)</f>
        <v>6.1644086297945447E-2</v>
      </c>
    </row>
    <row r="84" spans="1:13" x14ac:dyDescent="0.35">
      <c r="A84" s="1">
        <v>8.3000000000000007</v>
      </c>
      <c r="B84" s="4">
        <v>0.43079099999999998</v>
      </c>
      <c r="C84" s="6">
        <v>0.43328490245845258</v>
      </c>
      <c r="D84" s="2">
        <f>ABS(Table6[[#This Row],[Pb Analytic]]-Table6[[#This Row],[Pb Simulation]])</f>
        <v>2.4939024584526015E-3</v>
      </c>
      <c r="E84" s="1">
        <f>100*IF(Table6[[#This Row],[Pb Analytic]]&gt;0, Table6[[#This Row],[Absolute Error]]/Table6[[#This Row],[Pb Analytic]],1)</f>
        <v>0.57558028085036739</v>
      </c>
      <c r="F84" s="5">
        <v>0.45797199999999999</v>
      </c>
      <c r="G84" s="6">
        <v>0.44623316998420848</v>
      </c>
      <c r="H84" s="2">
        <f>ABS(Table7[[#This Row],[Pd Analytic]]-Table7[[#This Row],[Pd Simulation]])</f>
        <v>1.1738830015791513E-2</v>
      </c>
      <c r="I84" s="1">
        <f>100*IF(Table7[[#This Row],[Pd Analytic]]&gt;0, Table7[[#This Row],[Absolute Error]]/Table7[[#This Row],[Pd Analytic]],1)</f>
        <v>2.6306493567492826</v>
      </c>
      <c r="J84" s="6">
        <v>14.871650339950049</v>
      </c>
      <c r="K84" s="6">
        <v>14.86402375201359</v>
      </c>
      <c r="L84" s="2">
        <f>ABS(Table2[[#This Row],[Nc Analytic]]-Table2[[#This Row],[Nc Simulation]])</f>
        <v>7.6265879364587619E-3</v>
      </c>
      <c r="M84" s="1">
        <f>100*IF(Table2[[#This Row],[Nc Analytic]]&gt;0, Table2[[#This Row],[Absolute Error]]/Table2[[#This Row],[Nc Analytic]],1)</f>
        <v>5.130904029553645E-2</v>
      </c>
    </row>
    <row r="85" spans="1:13" x14ac:dyDescent="0.35">
      <c r="A85" s="1">
        <v>8.4</v>
      </c>
      <c r="B85" s="4">
        <v>0.43735299999999999</v>
      </c>
      <c r="C85" s="6">
        <v>0.43916049425946557</v>
      </c>
      <c r="D85" s="2">
        <f>ABS(Table6[[#This Row],[Pb Analytic]]-Table6[[#This Row],[Pb Simulation]])</f>
        <v>1.8074942594655807E-3</v>
      </c>
      <c r="E85" s="1">
        <f>100*IF(Table6[[#This Row],[Pb Analytic]]&gt;0, Table6[[#This Row],[Absolute Error]]/Table6[[#This Row],[Pb Analytic]],1)</f>
        <v>0.41157943009274278</v>
      </c>
      <c r="F85" s="5">
        <v>0.45289299999999999</v>
      </c>
      <c r="G85" s="6">
        <v>0.44179188681984138</v>
      </c>
      <c r="H85" s="2">
        <f>ABS(Table7[[#This Row],[Pd Analytic]]-Table7[[#This Row],[Pd Simulation]])</f>
        <v>1.1101113180158606E-2</v>
      </c>
      <c r="I85" s="1">
        <f>100*IF(Table7[[#This Row],[Pd Analytic]]&gt;0, Table7[[#This Row],[Absolute Error]]/Table7[[#This Row],[Pd Analytic]],1)</f>
        <v>2.5127471805940016</v>
      </c>
      <c r="J85" s="6">
        <v>14.902882362791919</v>
      </c>
      <c r="K85" s="6">
        <v>14.886512060636131</v>
      </c>
      <c r="L85" s="2">
        <f>ABS(Table2[[#This Row],[Nc Analytic]]-Table2[[#This Row],[Nc Simulation]])</f>
        <v>1.6370302155788607E-2</v>
      </c>
      <c r="M85" s="1">
        <f>100*IF(Table2[[#This Row],[Nc Analytic]]&gt;0, Table2[[#This Row],[Absolute Error]]/Table2[[#This Row],[Nc Analytic]],1)</f>
        <v>0.10996734553472745</v>
      </c>
    </row>
    <row r="86" spans="1:13" x14ac:dyDescent="0.35">
      <c r="A86" s="1">
        <v>8.5</v>
      </c>
      <c r="B86" s="4">
        <v>0.44268200000000002</v>
      </c>
      <c r="C86" s="6">
        <v>0.44492851738439659</v>
      </c>
      <c r="D86" s="2">
        <f>ABS(Table6[[#This Row],[Pb Analytic]]-Table6[[#This Row],[Pb Simulation]])</f>
        <v>2.2465173843965736E-3</v>
      </c>
      <c r="E86" s="1">
        <f>100*IF(Table6[[#This Row],[Pb Analytic]]&gt;0, Table6[[#This Row],[Absolute Error]]/Table6[[#This Row],[Pb Analytic]],1)</f>
        <v>0.50491647458409417</v>
      </c>
      <c r="F86" s="5">
        <v>0.44869599999999998</v>
      </c>
      <c r="G86" s="6">
        <v>0.43742442389723218</v>
      </c>
      <c r="H86" s="2">
        <f>ABS(Table7[[#This Row],[Pd Analytic]]-Table7[[#This Row],[Pd Simulation]])</f>
        <v>1.12715761027678E-2</v>
      </c>
      <c r="I86" s="1">
        <f>100*IF(Table7[[#This Row],[Pd Analytic]]&gt;0, Table7[[#This Row],[Absolute Error]]/Table7[[#This Row],[Pd Analytic]],1)</f>
        <v>2.5768053832805471</v>
      </c>
      <c r="J86" s="6">
        <v>14.91584256600707</v>
      </c>
      <c r="K86" s="6">
        <v>14.90819587258312</v>
      </c>
      <c r="L86" s="2">
        <f>ABS(Table2[[#This Row],[Nc Analytic]]-Table2[[#This Row],[Nc Simulation]])</f>
        <v>7.6466934239505235E-3</v>
      </c>
      <c r="M86" s="1">
        <f>100*IF(Table2[[#This Row],[Nc Analytic]]&gt;0, Table2[[#This Row],[Absolute Error]]/Table2[[#This Row],[Nc Analytic]],1)</f>
        <v>5.1291876557733956E-2</v>
      </c>
    </row>
    <row r="87" spans="1:13" x14ac:dyDescent="0.35">
      <c r="A87" s="1">
        <v>8.6</v>
      </c>
      <c r="B87" s="4">
        <v>0.44858799999999999</v>
      </c>
      <c r="C87" s="6">
        <v>0.45059124432855457</v>
      </c>
      <c r="D87" s="2">
        <f>ABS(Table6[[#This Row],[Pb Analytic]]-Table6[[#This Row],[Pb Simulation]])</f>
        <v>2.0032443285545876E-3</v>
      </c>
      <c r="E87" s="1">
        <f>100*IF(Table6[[#This Row],[Pb Analytic]]&gt;0, Table6[[#This Row],[Absolute Error]]/Table6[[#This Row],[Pb Analytic]],1)</f>
        <v>0.4445812815425893</v>
      </c>
      <c r="F87" s="5">
        <v>0.44401499999999999</v>
      </c>
      <c r="G87" s="6">
        <v>0.43312968599129742</v>
      </c>
      <c r="H87" s="2">
        <f>ABS(Table7[[#This Row],[Pd Analytic]]-Table7[[#This Row],[Pd Simulation]])</f>
        <v>1.0885314008702573E-2</v>
      </c>
      <c r="I87" s="1">
        <f>100*IF(Table7[[#This Row],[Pd Analytic]]&gt;0, Table7[[#This Row],[Absolute Error]]/Table7[[#This Row],[Pd Analytic]],1)</f>
        <v>2.5131766214060161</v>
      </c>
      <c r="J87" s="6">
        <v>14.94061987054687</v>
      </c>
      <c r="K87" s="6">
        <v>14.929114617912321</v>
      </c>
      <c r="L87" s="2">
        <f>ABS(Table2[[#This Row],[Nc Analytic]]-Table2[[#This Row],[Nc Simulation]])</f>
        <v>1.1505252634549379E-2</v>
      </c>
      <c r="M87" s="1">
        <f>100*IF(Table2[[#This Row],[Nc Analytic]]&gt;0, Table2[[#This Row],[Absolute Error]]/Table2[[#This Row],[Nc Analytic]],1)</f>
        <v>7.7065873824460382E-2</v>
      </c>
    </row>
    <row r="88" spans="1:13" x14ac:dyDescent="0.35">
      <c r="A88" s="1">
        <v>8.6999999999999993</v>
      </c>
      <c r="B88" s="4">
        <v>0.45472400000000002</v>
      </c>
      <c r="C88" s="6">
        <v>0.45615093030413989</v>
      </c>
      <c r="D88" s="2">
        <f>ABS(Table6[[#This Row],[Pb Analytic]]-Table6[[#This Row],[Pb Simulation]])</f>
        <v>1.4269303041398729E-3</v>
      </c>
      <c r="E88" s="1">
        <f>100*IF(Table6[[#This Row],[Pb Analytic]]&gt;0, Table6[[#This Row],[Absolute Error]]/Table6[[#This Row],[Pb Analytic]],1)</f>
        <v>0.31281977287396151</v>
      </c>
      <c r="F88" s="5">
        <v>0.43925599999999998</v>
      </c>
      <c r="G88" s="6">
        <v>0.42890654103283121</v>
      </c>
      <c r="H88" s="2">
        <f>ABS(Table7[[#This Row],[Pd Analytic]]-Table7[[#This Row],[Pd Simulation]])</f>
        <v>1.0349458967168768E-2</v>
      </c>
      <c r="I88" s="1">
        <f>100*IF(Table7[[#This Row],[Pd Analytic]]&gt;0, Table7[[#This Row],[Absolute Error]]/Table7[[#This Row],[Pd Analytic]],1)</f>
        <v>2.4129869743293457</v>
      </c>
      <c r="J88" s="6">
        <v>14.961234010252269</v>
      </c>
      <c r="K88" s="6">
        <v>14.949305363877439</v>
      </c>
      <c r="L88" s="2">
        <f>ABS(Table2[[#This Row],[Nc Analytic]]-Table2[[#This Row],[Nc Simulation]])</f>
        <v>1.1928646374830265E-2</v>
      </c>
      <c r="M88" s="1">
        <f>100*IF(Table2[[#This Row],[Nc Analytic]]&gt;0, Table2[[#This Row],[Absolute Error]]/Table2[[#This Row],[Nc Analytic]],1)</f>
        <v>7.9793984298788201E-2</v>
      </c>
    </row>
    <row r="89" spans="1:13" x14ac:dyDescent="0.35">
      <c r="A89" s="1">
        <v>8.8000000000000007</v>
      </c>
      <c r="B89" s="4">
        <v>0.45979799999999998</v>
      </c>
      <c r="C89" s="6">
        <v>0.46160980835610471</v>
      </c>
      <c r="D89" s="2">
        <f>ABS(Table6[[#This Row],[Pb Analytic]]-Table6[[#This Row],[Pb Simulation]])</f>
        <v>1.8118083561047271E-3</v>
      </c>
      <c r="E89" s="1">
        <f>100*IF(Table6[[#This Row],[Pb Analytic]]&gt;0, Table6[[#This Row],[Absolute Error]]/Table6[[#This Row],[Pb Analytic]],1)</f>
        <v>0.39249780297281373</v>
      </c>
      <c r="F89" s="5">
        <v>0.43562400000000001</v>
      </c>
      <c r="G89" s="6">
        <v>0.42475382806803019</v>
      </c>
      <c r="H89" s="2">
        <f>ABS(Table7[[#This Row],[Pd Analytic]]-Table7[[#This Row],[Pd Simulation]])</f>
        <v>1.0870171931969819E-2</v>
      </c>
      <c r="I89" s="1">
        <f>100*IF(Table7[[#This Row],[Pd Analytic]]&gt;0, Table7[[#This Row],[Absolute Error]]/Table7[[#This Row],[Pd Analytic]],1)</f>
        <v>2.5591698564347749</v>
      </c>
      <c r="J89" s="6">
        <v>14.978470580506899</v>
      </c>
      <c r="K89" s="6">
        <v>14.968802976844341</v>
      </c>
      <c r="L89" s="2">
        <f>ABS(Table2[[#This Row],[Nc Analytic]]-Table2[[#This Row],[Nc Simulation]])</f>
        <v>9.6676036625584771E-3</v>
      </c>
      <c r="M89" s="1">
        <f>100*IF(Table2[[#This Row],[Nc Analytic]]&gt;0, Table2[[#This Row],[Absolute Error]]/Table2[[#This Row],[Nc Analytic]],1)</f>
        <v>6.4585015097824203E-2</v>
      </c>
    </row>
    <row r="90" spans="1:13" x14ac:dyDescent="0.35">
      <c r="A90" s="1">
        <v>8.9</v>
      </c>
      <c r="B90" s="4">
        <v>0.464949</v>
      </c>
      <c r="C90" s="6">
        <v>0.46697008523453959</v>
      </c>
      <c r="D90" s="2">
        <f>ABS(Table6[[#This Row],[Pb Analytic]]-Table6[[#This Row],[Pb Simulation]])</f>
        <v>2.021085234539588E-3</v>
      </c>
      <c r="E90" s="1">
        <f>100*IF(Table6[[#This Row],[Pb Analytic]]&gt;0, Table6[[#This Row],[Absolute Error]]/Table6[[#This Row],[Pb Analytic]],1)</f>
        <v>0.43280828867752441</v>
      </c>
      <c r="F90" s="5">
        <v>0.43059799999999998</v>
      </c>
      <c r="G90" s="6">
        <v>0.42067036425416759</v>
      </c>
      <c r="H90" s="2">
        <f>ABS(Table7[[#This Row],[Pd Analytic]]-Table7[[#This Row],[Pd Simulation]])</f>
        <v>9.9276357458323861E-3</v>
      </c>
      <c r="I90" s="1">
        <f>100*IF(Table7[[#This Row],[Pd Analytic]]&gt;0, Table7[[#This Row],[Absolute Error]]/Table7[[#This Row],[Pd Analytic]],1)</f>
        <v>2.3599560580963916</v>
      </c>
      <c r="J90" s="6">
        <v>14.99979765134327</v>
      </c>
      <c r="K90" s="6">
        <v>14.98764027215635</v>
      </c>
      <c r="L90" s="2">
        <f>ABS(Table2[[#This Row],[Nc Analytic]]-Table2[[#This Row],[Nc Simulation]])</f>
        <v>1.2157379186920281E-2</v>
      </c>
      <c r="M90" s="1">
        <f>100*IF(Table2[[#This Row],[Nc Analytic]]&gt;0, Table2[[#This Row],[Absolute Error]]/Table2[[#This Row],[Nc Analytic]],1)</f>
        <v>8.1116032718679176E-2</v>
      </c>
    </row>
    <row r="91" spans="1:13" x14ac:dyDescent="0.35">
      <c r="A91" s="1">
        <v>9</v>
      </c>
      <c r="B91" s="4">
        <v>0.46925299999999998</v>
      </c>
      <c r="C91" s="6">
        <v>0.47223393793298463</v>
      </c>
      <c r="D91" s="2">
        <f>ABS(Table6[[#This Row],[Pb Analytic]]-Table6[[#This Row],[Pb Simulation]])</f>
        <v>2.9809379329846508E-3</v>
      </c>
      <c r="E91" s="1">
        <f>100*IF(Table6[[#This Row],[Pb Analytic]]&gt;0, Table6[[#This Row],[Absolute Error]]/Table6[[#This Row],[Pb Analytic]],1)</f>
        <v>0.63124178368723682</v>
      </c>
      <c r="F91" s="5">
        <v>0.42798900000000001</v>
      </c>
      <c r="G91" s="6">
        <v>0.41665495099814293</v>
      </c>
      <c r="H91" s="2">
        <f>ABS(Table7[[#This Row],[Pd Analytic]]-Table7[[#This Row],[Pd Simulation]])</f>
        <v>1.1334049001857083E-2</v>
      </c>
      <c r="I91" s="1">
        <f>100*IF(Table7[[#This Row],[Pd Analytic]]&gt;0, Table7[[#This Row],[Absolute Error]]/Table7[[#This Row],[Pd Analytic]],1)</f>
        <v>2.7202482473099425</v>
      </c>
      <c r="J91" s="6">
        <v>15.01406592832288</v>
      </c>
      <c r="K91" s="6">
        <v>15.0058481528706</v>
      </c>
      <c r="L91" s="2">
        <f>ABS(Table2[[#This Row],[Nc Analytic]]-Table2[[#This Row],[Nc Simulation]])</f>
        <v>8.217775452280307E-3</v>
      </c>
      <c r="M91" s="1">
        <f>100*IF(Table2[[#This Row],[Nc Analytic]]&gt;0, Table2[[#This Row],[Absolute Error]]/Table2[[#This Row],[Nc Analytic]],1)</f>
        <v>5.4763818536363487E-2</v>
      </c>
    </row>
    <row r="92" spans="1:13" x14ac:dyDescent="0.35">
      <c r="A92" s="1">
        <v>9.1</v>
      </c>
      <c r="B92" s="4">
        <v>0.47597600000000001</v>
      </c>
      <c r="C92" s="6">
        <v>0.47740351081219512</v>
      </c>
      <c r="D92" s="2">
        <f>ABS(Table6[[#This Row],[Pb Analytic]]-Table6[[#This Row],[Pb Simulation]])</f>
        <v>1.4275108121951097E-3</v>
      </c>
      <c r="E92" s="1">
        <f>100*IF(Table6[[#This Row],[Pb Analytic]]&gt;0, Table6[[#This Row],[Absolute Error]]/Table6[[#This Row],[Pb Analytic]],1)</f>
        <v>0.299015566468399</v>
      </c>
      <c r="F92" s="5">
        <v>0.42279299999999997</v>
      </c>
      <c r="G92" s="6">
        <v>0.41270637933308307</v>
      </c>
      <c r="H92" s="2">
        <f>ABS(Table7[[#This Row],[Pd Analytic]]-Table7[[#This Row],[Pd Simulation]])</f>
        <v>1.0086620666916901E-2</v>
      </c>
      <c r="I92" s="1">
        <f>100*IF(Table7[[#This Row],[Pd Analytic]]&gt;0, Table7[[#This Row],[Absolute Error]]/Table7[[#This Row],[Pd Analytic]],1)</f>
        <v>2.4440185982141771</v>
      </c>
      <c r="J92" s="6">
        <v>15.03826441433468</v>
      </c>
      <c r="K92" s="6">
        <v>15.023455738221051</v>
      </c>
      <c r="L92" s="2">
        <f>ABS(Table2[[#This Row],[Nc Analytic]]-Table2[[#This Row],[Nc Simulation]])</f>
        <v>1.480867611362946E-2</v>
      </c>
      <c r="M92" s="1">
        <f>100*IF(Table2[[#This Row],[Nc Analytic]]&gt;0, Table2[[#This Row],[Absolute Error]]/Table2[[#This Row],[Nc Analytic]],1)</f>
        <v>9.857037136905078E-2</v>
      </c>
    </row>
    <row r="93" spans="1:13" x14ac:dyDescent="0.35">
      <c r="A93" s="1">
        <v>9.1999999999999993</v>
      </c>
      <c r="B93" s="4">
        <v>0.48028500000000002</v>
      </c>
      <c r="C93" s="6">
        <v>0.4824809132379449</v>
      </c>
      <c r="D93" s="2">
        <f>ABS(Table6[[#This Row],[Pb Analytic]]-Table6[[#This Row],[Pb Simulation]])</f>
        <v>2.1959132379448798E-3</v>
      </c>
      <c r="E93" s="1">
        <f>100*IF(Table6[[#This Row],[Pb Analytic]]&gt;0, Table6[[#This Row],[Absolute Error]]/Table6[[#This Row],[Pb Analytic]],1)</f>
        <v>0.45512955594616911</v>
      </c>
      <c r="F93" s="5">
        <v>0.41955199999999998</v>
      </c>
      <c r="G93" s="6">
        <v>0.40882343461784248</v>
      </c>
      <c r="H93" s="2">
        <f>ABS(Table7[[#This Row],[Pd Analytic]]-Table7[[#This Row],[Pd Simulation]])</f>
        <v>1.0728565382157496E-2</v>
      </c>
      <c r="I93" s="1">
        <f>100*IF(Table7[[#This Row],[Pd Analytic]]&gt;0, Table7[[#This Row],[Absolute Error]]/Table7[[#This Row],[Pd Analytic]],1)</f>
        <v>2.6242540113157355</v>
      </c>
      <c r="J93" s="6">
        <v>15.04654067401702</v>
      </c>
      <c r="K93" s="6">
        <v>15.04049048260107</v>
      </c>
      <c r="L93" s="2">
        <f>ABS(Table2[[#This Row],[Nc Analytic]]-Table2[[#This Row],[Nc Simulation]])</f>
        <v>6.0501914159498682E-3</v>
      </c>
      <c r="M93" s="1">
        <f>100*IF(Table2[[#This Row],[Nc Analytic]]&gt;0, Table2[[#This Row],[Absolute Error]]/Table2[[#This Row],[Nc Analytic]],1)</f>
        <v>4.022602469612787E-2</v>
      </c>
    </row>
    <row r="94" spans="1:13" x14ac:dyDescent="0.35">
      <c r="A94" s="1">
        <v>9.3000000000000007</v>
      </c>
      <c r="B94" s="4">
        <v>0.48528199999999999</v>
      </c>
      <c r="C94" s="6">
        <v>0.48746821766952381</v>
      </c>
      <c r="D94" s="2">
        <f>ABS(Table6[[#This Row],[Pb Analytic]]-Table6[[#This Row],[Pb Simulation]])</f>
        <v>2.1862176695238156E-3</v>
      </c>
      <c r="E94" s="1">
        <f>100*IF(Table6[[#This Row],[Pb Analytic]]&gt;0, Table6[[#This Row],[Absolute Error]]/Table6[[#This Row],[Pb Analytic]],1)</f>
        <v>0.4484841452793849</v>
      </c>
      <c r="F94" s="5">
        <v>0.41510200000000003</v>
      </c>
      <c r="G94" s="6">
        <v>0.40500490063501571</v>
      </c>
      <c r="H94" s="2">
        <f>ABS(Table7[[#This Row],[Pd Analytic]]-Table7[[#This Row],[Pd Simulation]])</f>
        <v>1.0097099364984319E-2</v>
      </c>
      <c r="I94" s="1">
        <f>100*IF(Table7[[#This Row],[Pd Analytic]]&gt;0, Table7[[#This Row],[Absolute Error]]/Table7[[#This Row],[Pd Analytic]],1)</f>
        <v>2.4930807872084668</v>
      </c>
      <c r="J94" s="6">
        <v>15.063139649060179</v>
      </c>
      <c r="K94" s="6">
        <v>15.056978285799341</v>
      </c>
      <c r="L94" s="2">
        <f>ABS(Table2[[#This Row],[Nc Analytic]]-Table2[[#This Row],[Nc Simulation]])</f>
        <v>6.1613632608388258E-3</v>
      </c>
      <c r="M94" s="1">
        <f>100*IF(Table2[[#This Row],[Nc Analytic]]&gt;0, Table2[[#This Row],[Absolute Error]]/Table2[[#This Row],[Nc Analytic]],1)</f>
        <v>4.0920317104061847E-2</v>
      </c>
    </row>
    <row r="95" spans="1:13" x14ac:dyDescent="0.35">
      <c r="A95" s="1">
        <v>9.4</v>
      </c>
      <c r="B95" s="4">
        <v>0.49032100000000001</v>
      </c>
      <c r="C95" s="6">
        <v>0.49236745814278299</v>
      </c>
      <c r="D95" s="2">
        <f>ABS(Table6[[#This Row],[Pb Analytic]]-Table6[[#This Row],[Pb Simulation]])</f>
        <v>2.0464581427829809E-3</v>
      </c>
      <c r="E95" s="1">
        <f>100*IF(Table6[[#This Row],[Pb Analytic]]&gt;0, Table6[[#This Row],[Absolute Error]]/Table6[[#This Row],[Pb Analytic]],1)</f>
        <v>0.41563635226874052</v>
      </c>
      <c r="F95" s="5">
        <v>0.41168700000000003</v>
      </c>
      <c r="G95" s="6">
        <v>0.40124956315484039</v>
      </c>
      <c r="H95" s="2">
        <f>ABS(Table7[[#This Row],[Pd Analytic]]-Table7[[#This Row],[Pd Simulation]])</f>
        <v>1.0437436845159631E-2</v>
      </c>
      <c r="I95" s="1">
        <f>100*IF(Table7[[#This Row],[Pd Analytic]]&gt;0, Table7[[#This Row],[Absolute Error]]/Table7[[#This Row],[Pd Analytic]],1)</f>
        <v>2.601233198385283</v>
      </c>
      <c r="J95" s="6">
        <v>15.088398462969341</v>
      </c>
      <c r="K95" s="6">
        <v>15.0729435951667</v>
      </c>
      <c r="L95" s="2">
        <f>ABS(Table2[[#This Row],[Nc Analytic]]-Table2[[#This Row],[Nc Simulation]])</f>
        <v>1.5454867802640493E-2</v>
      </c>
      <c r="M95" s="1">
        <f>100*IF(Table2[[#This Row],[Nc Analytic]]&gt;0, Table2[[#This Row],[Absolute Error]]/Table2[[#This Row],[Nc Analytic]],1)</f>
        <v>0.10253383955869284</v>
      </c>
    </row>
    <row r="96" spans="1:13" x14ac:dyDescent="0.35">
      <c r="A96" s="1">
        <v>9.5</v>
      </c>
      <c r="B96" s="4">
        <v>0.49632399999999999</v>
      </c>
      <c r="C96" s="6">
        <v>0.49718062909799599</v>
      </c>
      <c r="D96" s="2">
        <f>ABS(Table6[[#This Row],[Pb Analytic]]-Table6[[#This Row],[Pb Simulation]])</f>
        <v>8.5662909799599785E-4</v>
      </c>
      <c r="E96" s="1">
        <f>100*IF(Table6[[#This Row],[Pb Analytic]]&gt;0, Table6[[#This Row],[Absolute Error]]/Table6[[#This Row],[Pb Analytic]],1)</f>
        <v>0.17229735992533074</v>
      </c>
      <c r="F96" s="5">
        <v>0.40740799999999999</v>
      </c>
      <c r="G96" s="6">
        <v>0.39755621302500449</v>
      </c>
      <c r="H96" s="2">
        <f>ABS(Table7[[#This Row],[Pd Analytic]]-Table7[[#This Row],[Pd Simulation]])</f>
        <v>9.8517869749955023E-3</v>
      </c>
      <c r="I96" s="1">
        <f>100*IF(Table7[[#This Row],[Pd Analytic]]&gt;0, Table7[[#This Row],[Absolute Error]]/Table7[[#This Row],[Pd Analytic]],1)</f>
        <v>2.4780865327278558</v>
      </c>
      <c r="J96" s="6">
        <v>15.101741193932639</v>
      </c>
      <c r="K96" s="6">
        <v>15.088409500339811</v>
      </c>
      <c r="L96" s="2">
        <f>ABS(Table2[[#This Row],[Nc Analytic]]-Table2[[#This Row],[Nc Simulation]])</f>
        <v>1.3331693592828486E-2</v>
      </c>
      <c r="M96" s="1">
        <f>100*IF(Table2[[#This Row],[Nc Analytic]]&gt;0, Table2[[#This Row],[Absolute Error]]/Table2[[#This Row],[Nc Analytic]],1)</f>
        <v>8.8357182992204963E-2</v>
      </c>
    </row>
    <row r="97" spans="1:13" x14ac:dyDescent="0.35">
      <c r="A97" s="1">
        <v>9.6</v>
      </c>
      <c r="B97" s="4">
        <v>0.49970900000000001</v>
      </c>
      <c r="C97" s="6">
        <v>0.5019096845084966</v>
      </c>
      <c r="D97" s="2">
        <f>ABS(Table6[[#This Row],[Pb Analytic]]-Table6[[#This Row],[Pb Simulation]])</f>
        <v>2.2006845084965865E-3</v>
      </c>
      <c r="E97" s="1">
        <f>100*IF(Table6[[#This Row],[Pb Analytic]]&gt;0, Table6[[#This Row],[Absolute Error]]/Table6[[#This Row],[Pb Analytic]],1)</f>
        <v>0.43846225255678084</v>
      </c>
      <c r="F97" s="5">
        <v>0.403449</v>
      </c>
      <c r="G97" s="6">
        <v>0.39392364883982289</v>
      </c>
      <c r="H97" s="2">
        <f>ABS(Table7[[#This Row],[Pd Analytic]]-Table7[[#This Row],[Pd Simulation]])</f>
        <v>9.525351160177109E-3</v>
      </c>
      <c r="I97" s="1">
        <f>100*IF(Table7[[#This Row],[Pd Analytic]]&gt;0, Table7[[#This Row],[Absolute Error]]/Table7[[#This Row],[Pd Analytic]],1)</f>
        <v>2.4180704022799873</v>
      </c>
      <c r="J97" s="6">
        <v>15.10915568270164</v>
      </c>
      <c r="K97" s="6">
        <v>15.103397821098421</v>
      </c>
      <c r="L97" s="2">
        <f>ABS(Table2[[#This Row],[Nc Analytic]]-Table2[[#This Row],[Nc Simulation]])</f>
        <v>5.7578616032198937E-3</v>
      </c>
      <c r="M97" s="1">
        <f>100*IF(Table2[[#This Row],[Nc Analytic]]&gt;0, Table2[[#This Row],[Absolute Error]]/Table2[[#This Row],[Nc Analytic]],1)</f>
        <v>3.8122955320534245E-2</v>
      </c>
    </row>
    <row r="98" spans="1:13" x14ac:dyDescent="0.35">
      <c r="A98" s="1">
        <v>9.6999999999999993</v>
      </c>
      <c r="B98" s="4">
        <v>0.50484700000000005</v>
      </c>
      <c r="C98" s="6">
        <v>0.50655653727113714</v>
      </c>
      <c r="D98" s="2">
        <f>ABS(Table6[[#This Row],[Pb Analytic]]-Table6[[#This Row],[Pb Simulation]])</f>
        <v>1.709537271137096E-3</v>
      </c>
      <c r="E98" s="1">
        <f>100*IF(Table6[[#This Row],[Pb Analytic]]&gt;0, Table6[[#This Row],[Absolute Error]]/Table6[[#This Row],[Pb Analytic]],1)</f>
        <v>0.33748202724744558</v>
      </c>
      <c r="F98" s="5">
        <v>0.39995900000000001</v>
      </c>
      <c r="G98" s="6">
        <v>0.39035067923639011</v>
      </c>
      <c r="H98" s="2">
        <f>ABS(Table7[[#This Row],[Pd Analytic]]-Table7[[#This Row],[Pd Simulation]])</f>
        <v>9.6083207636099011E-3</v>
      </c>
      <c r="I98" s="1">
        <f>100*IF(Table7[[#This Row],[Pd Analytic]]&gt;0, Table7[[#This Row],[Absolute Error]]/Table7[[#This Row],[Pd Analytic]],1)</f>
        <v>2.4614587023150167</v>
      </c>
      <c r="J98" s="6">
        <v>15.127985514071151</v>
      </c>
      <c r="K98" s="6">
        <v>15.117929188888059</v>
      </c>
      <c r="L98" s="2">
        <f>ABS(Table2[[#This Row],[Nc Analytic]]-Table2[[#This Row],[Nc Simulation]])</f>
        <v>1.005632518309163E-2</v>
      </c>
      <c r="M98" s="1">
        <f>100*IF(Table2[[#This Row],[Nc Analytic]]&gt;0, Table2[[#This Row],[Absolute Error]]/Table2[[#This Row],[Nc Analytic]],1)</f>
        <v>6.6519197553082901E-2</v>
      </c>
    </row>
    <row r="99" spans="1:13" x14ac:dyDescent="0.35">
      <c r="A99" s="1">
        <v>9.8000000000000007</v>
      </c>
      <c r="B99" s="4">
        <v>0.50845700000000005</v>
      </c>
      <c r="C99" s="6">
        <v>0.5111230588241068</v>
      </c>
      <c r="D99" s="2">
        <f>ABS(Table6[[#This Row],[Pb Analytic]]-Table6[[#This Row],[Pb Simulation]])</f>
        <v>2.666058824106754E-3</v>
      </c>
      <c r="E99" s="1">
        <f>100*IF(Table6[[#This Row],[Pb Analytic]]&gt;0, Table6[[#This Row],[Absolute Error]]/Table6[[#This Row],[Pb Analytic]],1)</f>
        <v>0.5216080116284143</v>
      </c>
      <c r="F99" s="5">
        <v>0.397783</v>
      </c>
      <c r="G99" s="6">
        <v>0.38683612486011132</v>
      </c>
      <c r="H99" s="2">
        <f>ABS(Table7[[#This Row],[Pd Analytic]]-Table7[[#This Row],[Pd Simulation]])</f>
        <v>1.0946875139888679E-2</v>
      </c>
      <c r="I99" s="1">
        <f>100*IF(Table7[[#This Row],[Pd Analytic]]&gt;0, Table7[[#This Row],[Absolute Error]]/Table7[[#This Row],[Pd Analytic]],1)</f>
        <v>2.8298482060969139</v>
      </c>
      <c r="J99" s="6">
        <v>15.14121196184561</v>
      </c>
      <c r="K99" s="6">
        <v>15.132023122497911</v>
      </c>
      <c r="L99" s="2">
        <f>ABS(Table2[[#This Row],[Nc Analytic]]-Table2[[#This Row],[Nc Simulation]])</f>
        <v>9.1888393476988739E-3</v>
      </c>
      <c r="M99" s="1">
        <f>100*IF(Table2[[#This Row],[Nc Analytic]]&gt;0, Table2[[#This Row],[Absolute Error]]/Table2[[#This Row],[Nc Analytic]],1)</f>
        <v>6.0724460128779079E-2</v>
      </c>
    </row>
    <row r="100" spans="1:13" x14ac:dyDescent="0.35">
      <c r="A100" s="1">
        <v>9.9</v>
      </c>
      <c r="B100" s="4">
        <v>0.513517</v>
      </c>
      <c r="C100" s="6">
        <v>0.51561107896165725</v>
      </c>
      <c r="D100" s="2">
        <f>ABS(Table6[[#This Row],[Pb Analytic]]-Table6[[#This Row],[Pb Simulation]])</f>
        <v>2.094078961657253E-3</v>
      </c>
      <c r="E100" s="1">
        <f>100*IF(Table6[[#This Row],[Pb Analytic]]&gt;0, Table6[[#This Row],[Absolute Error]]/Table6[[#This Row],[Pb Analytic]],1)</f>
        <v>0.40613536968102593</v>
      </c>
      <c r="F100" s="5">
        <v>0.39359300000000003</v>
      </c>
      <c r="G100" s="6">
        <v>0.38337882003736612</v>
      </c>
      <c r="H100" s="2">
        <f>ABS(Table7[[#This Row],[Pd Analytic]]-Table7[[#This Row],[Pd Simulation]])</f>
        <v>1.0214179962633907E-2</v>
      </c>
      <c r="I100" s="1">
        <f>100*IF(Table7[[#This Row],[Pd Analytic]]&gt;0, Table7[[#This Row],[Absolute Error]]/Table7[[#This Row],[Pd Analytic]],1)</f>
        <v>2.6642525431212865</v>
      </c>
      <c r="J100" s="6">
        <v>15.154733522375871</v>
      </c>
      <c r="K100" s="6">
        <v>15.14569809834448</v>
      </c>
      <c r="L100" s="2">
        <f>ABS(Table2[[#This Row],[Nc Analytic]]-Table2[[#This Row],[Nc Simulation]])</f>
        <v>9.0354240313903489E-3</v>
      </c>
      <c r="M100" s="1">
        <f>100*IF(Table2[[#This Row],[Nc Analytic]]&gt;0, Table2[[#This Row],[Absolute Error]]/Table2[[#This Row],[Nc Analytic]],1)</f>
        <v>5.9656702337002064E-2</v>
      </c>
    </row>
    <row r="101" spans="1:13" x14ac:dyDescent="0.35">
      <c r="A101" s="1">
        <v>10</v>
      </c>
      <c r="B101" s="4">
        <v>0.51807400000000003</v>
      </c>
      <c r="C101" s="6">
        <v>0.52002238581883997</v>
      </c>
      <c r="D101" s="2">
        <f>ABS(Table6[[#This Row],[Pb Analytic]]-Table6[[#This Row],[Pb Simulation]])</f>
        <v>1.9483858188399372E-3</v>
      </c>
      <c r="E101" s="1">
        <f>100*IF(Table6[[#This Row],[Pb Analytic]]&gt;0, Table6[[#This Row],[Absolute Error]]/Table6[[#This Row],[Pb Analytic]],1)</f>
        <v>0.37467345098460736</v>
      </c>
      <c r="F101" s="5">
        <v>0.38987300000000003</v>
      </c>
      <c r="G101" s="6">
        <v>0.37997761418891712</v>
      </c>
      <c r="H101" s="2">
        <f>ABS(Table7[[#This Row],[Pd Analytic]]-Table7[[#This Row],[Pd Simulation]])</f>
        <v>9.8953858110829018E-3</v>
      </c>
      <c r="I101" s="1">
        <f>100*IF(Table7[[#This Row],[Pd Analytic]]&gt;0, Table7[[#This Row],[Absolute Error]]/Table7[[#This Row],[Pd Analytic]],1)</f>
        <v>2.6042023112875059</v>
      </c>
      <c r="J101" s="6">
        <v>15.167787002659191</v>
      </c>
      <c r="K101" s="6">
        <v>15.158971615776331</v>
      </c>
      <c r="L101" s="2">
        <f>ABS(Table2[[#This Row],[Nc Analytic]]-Table2[[#This Row],[Nc Simulation]])</f>
        <v>8.81538688286021E-3</v>
      </c>
      <c r="M101" s="1">
        <f>100*IF(Table2[[#This Row],[Nc Analytic]]&gt;0, Table2[[#This Row],[Absolute Error]]/Table2[[#This Row],[Nc Analytic]],1)</f>
        <v>5.8152934818387098E-2</v>
      </c>
    </row>
    <row r="102" spans="1:13" x14ac:dyDescent="0.35">
      <c r="A102" s="1">
        <v>10.1</v>
      </c>
      <c r="B102" s="4">
        <v>0.52243099999999998</v>
      </c>
      <c r="C102" s="6">
        <v>0.524358726002502</v>
      </c>
      <c r="D102" s="2">
        <f>ABS(Table6[[#This Row],[Pb Analytic]]-Table6[[#This Row],[Pb Simulation]])</f>
        <v>1.9277260025020171E-3</v>
      </c>
      <c r="E102" s="1">
        <f>100*IF(Table6[[#This Row],[Pb Analytic]]&gt;0, Table6[[#This Row],[Absolute Error]]/Table6[[#This Row],[Pb Analytic]],1)</f>
        <v>0.36763496188920464</v>
      </c>
      <c r="F102" s="5">
        <v>0.38656400000000002</v>
      </c>
      <c r="G102" s="6">
        <v>0.37663137301400351</v>
      </c>
      <c r="H102" s="2">
        <f>ABS(Table7[[#This Row],[Pd Analytic]]-Table7[[#This Row],[Pd Simulation]])</f>
        <v>9.9326269859965066E-3</v>
      </c>
      <c r="I102" s="1">
        <f>100*IF(Table7[[#This Row],[Pd Analytic]]&gt;0, Table7[[#This Row],[Absolute Error]]/Table7[[#This Row],[Pd Analytic]],1)</f>
        <v>2.6372277238909678</v>
      </c>
      <c r="J102" s="6">
        <v>15.18209036663214</v>
      </c>
      <c r="K102" s="6">
        <v>15.17186025778131</v>
      </c>
      <c r="L102" s="2">
        <f>ABS(Table2[[#This Row],[Nc Analytic]]-Table2[[#This Row],[Nc Simulation]])</f>
        <v>1.0230108850830533E-2</v>
      </c>
      <c r="M102" s="1">
        <f>100*IF(Table2[[#This Row],[Nc Analytic]]&gt;0, Table2[[#This Row],[Absolute Error]]/Table2[[#This Row],[Nc Analytic]],1)</f>
        <v>6.7428177408790313E-2</v>
      </c>
    </row>
    <row r="103" spans="1:13" x14ac:dyDescent="0.35">
      <c r="A103" s="1">
        <v>10.199999999999999</v>
      </c>
      <c r="B103" s="4">
        <v>0.52616600000000002</v>
      </c>
      <c r="C103" s="6">
        <v>0.52862180484759935</v>
      </c>
      <c r="D103" s="2">
        <f>ABS(Table6[[#This Row],[Pb Analytic]]-Table6[[#This Row],[Pb Simulation]])</f>
        <v>2.4558048475993299E-3</v>
      </c>
      <c r="E103" s="1">
        <f>100*IF(Table6[[#This Row],[Pb Analytic]]&gt;0, Table6[[#This Row],[Absolute Error]]/Table6[[#This Row],[Pb Analytic]],1)</f>
        <v>0.46456745164103352</v>
      </c>
      <c r="F103" s="5">
        <v>0.383712</v>
      </c>
      <c r="G103" s="6">
        <v>0.37333897947175748</v>
      </c>
      <c r="H103" s="2">
        <f>ABS(Table7[[#This Row],[Pd Analytic]]-Table7[[#This Row],[Pd Simulation]])</f>
        <v>1.0373020528242516E-2</v>
      </c>
      <c r="I103" s="1">
        <f>100*IF(Table7[[#This Row],[Pd Analytic]]&gt;0, Table7[[#This Row],[Absolute Error]]/Table7[[#This Row],[Pd Analytic]],1)</f>
        <v>2.7784456214348277</v>
      </c>
      <c r="J103" s="6">
        <v>15.187573953089069</v>
      </c>
      <c r="K103" s="6">
        <v>15.184379747447821</v>
      </c>
      <c r="L103" s="2">
        <f>ABS(Table2[[#This Row],[Nc Analytic]]-Table2[[#This Row],[Nc Simulation]])</f>
        <v>3.1942056412486153E-3</v>
      </c>
      <c r="M103" s="1">
        <f>100*IF(Table2[[#This Row],[Nc Analytic]]&gt;0, Table2[[#This Row],[Absolute Error]]/Table2[[#This Row],[Nc Analytic]],1)</f>
        <v>2.1036128537192934E-2</v>
      </c>
    </row>
    <row r="104" spans="1:13" x14ac:dyDescent="0.35">
      <c r="A104" s="1">
        <v>10.3</v>
      </c>
      <c r="B104" s="4">
        <v>0.53191299999999997</v>
      </c>
      <c r="C104" s="6">
        <v>0.53281328678035977</v>
      </c>
      <c r="D104" s="2">
        <f>ABS(Table6[[#This Row],[Pb Analytic]]-Table6[[#This Row],[Pb Simulation]])</f>
        <v>9.0028678035980469E-4</v>
      </c>
      <c r="E104" s="1">
        <f>100*IF(Table6[[#This Row],[Pb Analytic]]&gt;0, Table6[[#This Row],[Absolute Error]]/Table6[[#This Row],[Pb Analytic]],1)</f>
        <v>0.16896853038331372</v>
      </c>
      <c r="F104" s="5">
        <v>0.37903999999999999</v>
      </c>
      <c r="G104" s="6">
        <v>0.37009933458367211</v>
      </c>
      <c r="H104" s="2">
        <f>ABS(Table7[[#This Row],[Pd Analytic]]-Table7[[#This Row],[Pd Simulation]])</f>
        <v>8.9406654163278754E-3</v>
      </c>
      <c r="I104" s="1">
        <f>100*IF(Table7[[#This Row],[Pd Analytic]]&gt;0, Table7[[#This Row],[Absolute Error]]/Table7[[#This Row],[Pd Analytic]],1)</f>
        <v>2.4157474982724048</v>
      </c>
      <c r="J104" s="6">
        <v>15.20429021785093</v>
      </c>
      <c r="K104" s="6">
        <v>15.19654500050304</v>
      </c>
      <c r="L104" s="2">
        <f>ABS(Table2[[#This Row],[Nc Analytic]]-Table2[[#This Row],[Nc Simulation]])</f>
        <v>7.7452173478906872E-3</v>
      </c>
      <c r="M104" s="1">
        <f>100*IF(Table2[[#This Row],[Nc Analytic]]&gt;0, Table2[[#This Row],[Absolute Error]]/Table2[[#This Row],[Nc Analytic]],1)</f>
        <v>5.0966962211702091E-2</v>
      </c>
    </row>
    <row r="105" spans="1:13" x14ac:dyDescent="0.35">
      <c r="A105" s="1">
        <v>10.4</v>
      </c>
      <c r="B105" s="4">
        <v>0.53476199999999996</v>
      </c>
      <c r="C105" s="6">
        <v>0.53693479577202929</v>
      </c>
      <c r="D105" s="2">
        <f>ABS(Table6[[#This Row],[Pb Analytic]]-Table6[[#This Row],[Pb Simulation]])</f>
        <v>2.1727957720293345E-3</v>
      </c>
      <c r="E105" s="1">
        <f>100*IF(Table6[[#This Row],[Pb Analytic]]&gt;0, Table6[[#This Row],[Absolute Error]]/Table6[[#This Row],[Pb Analytic]],1)</f>
        <v>0.4046665980931986</v>
      </c>
      <c r="F105" s="5">
        <v>0.37639400000000001</v>
      </c>
      <c r="G105" s="6">
        <v>0.36691135807823633</v>
      </c>
      <c r="H105" s="2">
        <f>ABS(Table7[[#This Row],[Pd Analytic]]-Table7[[#This Row],[Pd Simulation]])</f>
        <v>9.4826419217636793E-3</v>
      </c>
      <c r="I105" s="1">
        <f>100*IF(Table7[[#This Row],[Pd Analytic]]&gt;0, Table7[[#This Row],[Absolute Error]]/Table7[[#This Row],[Pd Analytic]],1)</f>
        <v>2.5844503619159425</v>
      </c>
      <c r="J105" s="6">
        <v>15.22032068574139</v>
      </c>
      <c r="K105" s="6">
        <v>15.208370174225371</v>
      </c>
      <c r="L105" s="2">
        <f>ABS(Table2[[#This Row],[Nc Analytic]]-Table2[[#This Row],[Nc Simulation]])</f>
        <v>1.1950511516019446E-2</v>
      </c>
      <c r="M105" s="1">
        <f>100*IF(Table2[[#This Row],[Nc Analytic]]&gt;0, Table2[[#This Row],[Absolute Error]]/Table2[[#This Row],[Nc Analytic]],1)</f>
        <v>7.8578515508997596E-2</v>
      </c>
    </row>
    <row r="106" spans="1:13" x14ac:dyDescent="0.35">
      <c r="A106" s="1">
        <v>10.5</v>
      </c>
      <c r="B106" s="4">
        <v>0.54015599999999997</v>
      </c>
      <c r="C106" s="6">
        <v>0.54098791586888961</v>
      </c>
      <c r="D106" s="2">
        <f>ABS(Table6[[#This Row],[Pb Analytic]]-Table6[[#This Row],[Pb Simulation]])</f>
        <v>8.3191586888964331E-4</v>
      </c>
      <c r="E106" s="1">
        <f>100*IF(Table6[[#This Row],[Pb Analytic]]&gt;0, Table6[[#This Row],[Absolute Error]]/Table6[[#This Row],[Pb Analytic]],1)</f>
        <v>0.1537771629433699</v>
      </c>
      <c r="F106" s="5">
        <v>0.37252099999999999</v>
      </c>
      <c r="G106" s="6">
        <v>0.363773988896536</v>
      </c>
      <c r="H106" s="2">
        <f>ABS(Table7[[#This Row],[Pd Analytic]]-Table7[[#This Row],[Pd Simulation]])</f>
        <v>8.7470111034639864E-3</v>
      </c>
      <c r="I106" s="1">
        <f>100*IF(Table7[[#This Row],[Pd Analytic]]&gt;0, Table7[[#This Row],[Absolute Error]]/Table7[[#This Row],[Pd Analytic]],1)</f>
        <v>2.4045180168040541</v>
      </c>
      <c r="J106" s="6">
        <v>15.23037741005505</v>
      </c>
      <c r="K106" s="6">
        <v>15.21986871300461</v>
      </c>
      <c r="L106" s="2">
        <f>ABS(Table2[[#This Row],[Nc Analytic]]-Table2[[#This Row],[Nc Simulation]])</f>
        <v>1.0508697050440219E-2</v>
      </c>
      <c r="M106" s="1">
        <f>100*IF(Table2[[#This Row],[Nc Analytic]]&gt;0, Table2[[#This Row],[Absolute Error]]/Table2[[#This Row],[Nc Analytic]],1)</f>
        <v>6.9045911292658302E-2</v>
      </c>
    </row>
    <row r="107" spans="1:13" x14ac:dyDescent="0.35">
      <c r="A107" s="1">
        <v>10.6</v>
      </c>
      <c r="B107" s="4">
        <v>0.543767</v>
      </c>
      <c r="C107" s="6">
        <v>0.5449741917859604</v>
      </c>
      <c r="D107" s="2">
        <f>ABS(Table6[[#This Row],[Pb Analytic]]-Table6[[#This Row],[Pb Simulation]])</f>
        <v>1.2071917859604042E-3</v>
      </c>
      <c r="E107" s="1">
        <f>100*IF(Table6[[#This Row],[Pb Analytic]]&gt;0, Table6[[#This Row],[Absolute Error]]/Table6[[#This Row],[Pb Analytic]],1)</f>
        <v>0.22151356966175947</v>
      </c>
      <c r="F107" s="5">
        <v>0.369778</v>
      </c>
      <c r="G107" s="6">
        <v>0.36068618557554899</v>
      </c>
      <c r="H107" s="2">
        <f>ABS(Table7[[#This Row],[Pd Analytic]]-Table7[[#This Row],[Pd Simulation]])</f>
        <v>9.0918144244510057E-3</v>
      </c>
      <c r="I107" s="1">
        <f>100*IF(Table7[[#This Row],[Pd Analytic]]&gt;0, Table7[[#This Row],[Absolute Error]]/Table7[[#This Row],[Pd Analytic]],1)</f>
        <v>2.5206993747052291</v>
      </c>
      <c r="J107" s="6">
        <v>15.240748215597799</v>
      </c>
      <c r="K107" s="6">
        <v>15.23105339080151</v>
      </c>
      <c r="L107" s="2">
        <f>ABS(Table2[[#This Row],[Nc Analytic]]-Table2[[#This Row],[Nc Simulation]])</f>
        <v>9.6948247962895806E-3</v>
      </c>
      <c r="M107" s="1">
        <f>100*IF(Table2[[#This Row],[Nc Analytic]]&gt;0, Table2[[#This Row],[Absolute Error]]/Table2[[#This Row],[Nc Analytic]],1)</f>
        <v>6.3651702528628631E-2</v>
      </c>
    </row>
    <row r="108" spans="1:13" x14ac:dyDescent="0.35">
      <c r="A108" s="1">
        <v>10.7</v>
      </c>
      <c r="B108" s="4">
        <v>0.547261</v>
      </c>
      <c r="C108" s="6">
        <v>0.54889512955333408</v>
      </c>
      <c r="D108" s="2">
        <f>ABS(Table6[[#This Row],[Pb Analytic]]-Table6[[#This Row],[Pb Simulation]])</f>
        <v>1.6341295533340849E-3</v>
      </c>
      <c r="E108" s="1">
        <f>100*IF(Table6[[#This Row],[Pb Analytic]]&gt;0, Table6[[#This Row],[Absolute Error]]/Table6[[#This Row],[Pb Analytic]],1)</f>
        <v>0.29771252564471928</v>
      </c>
      <c r="F108" s="5">
        <v>0.36634800000000001</v>
      </c>
      <c r="G108" s="6">
        <v>0.3576469265240243</v>
      </c>
      <c r="H108" s="2">
        <f>ABS(Table7[[#This Row],[Pd Analytic]]-Table7[[#This Row],[Pd Simulation]])</f>
        <v>8.7010734759757069E-3</v>
      </c>
      <c r="I108" s="1">
        <f>100*IF(Table7[[#This Row],[Pd Analytic]]&gt;0, Table7[[#This Row],[Absolute Error]]/Table7[[#This Row],[Pd Analytic]],1)</f>
        <v>2.4328668389636583</v>
      </c>
      <c r="J108" s="6">
        <v>15.24975256185389</v>
      </c>
      <c r="K108" s="6">
        <v>15.241936350738049</v>
      </c>
      <c r="L108" s="2">
        <f>ABS(Table2[[#This Row],[Nc Analytic]]-Table2[[#This Row],[Nc Simulation]])</f>
        <v>7.8162111158412984E-3</v>
      </c>
      <c r="M108" s="1">
        <f>100*IF(Table2[[#This Row],[Nc Analytic]]&gt;0, Table2[[#This Row],[Absolute Error]]/Table2[[#This Row],[Nc Analytic]],1)</f>
        <v>5.1280958901674056E-2</v>
      </c>
    </row>
    <row r="109" spans="1:13" x14ac:dyDescent="0.35">
      <c r="A109" s="1">
        <v>10.8</v>
      </c>
      <c r="B109" s="4">
        <v>0.55093000000000003</v>
      </c>
      <c r="C109" s="6">
        <v>0.55275219720544688</v>
      </c>
      <c r="D109" s="2">
        <f>ABS(Table6[[#This Row],[Pb Analytic]]-Table6[[#This Row],[Pb Simulation]])</f>
        <v>1.8221972054468516E-3</v>
      </c>
      <c r="E109" s="1">
        <f>100*IF(Table6[[#This Row],[Pb Analytic]]&gt;0, Table6[[#This Row],[Absolute Error]]/Table6[[#This Row],[Pb Analytic]],1)</f>
        <v>0.32965897099267022</v>
      </c>
      <c r="F109" s="5">
        <v>0.36399300000000001</v>
      </c>
      <c r="G109" s="6">
        <v>0.354655210204189</v>
      </c>
      <c r="H109" s="2">
        <f>ABS(Table7[[#This Row],[Pd Analytic]]-Table7[[#This Row],[Pd Simulation]])</f>
        <v>9.3377897958110134E-3</v>
      </c>
      <c r="I109" s="1">
        <f>100*IF(Table7[[#This Row],[Pd Analytic]]&gt;0, Table7[[#This Row],[Absolute Error]]/Table7[[#This Row],[Pd Analytic]],1)</f>
        <v>2.6329205174893326</v>
      </c>
      <c r="J109" s="6">
        <v>15.262509166736001</v>
      </c>
      <c r="K109" s="6">
        <v>15.25252914203177</v>
      </c>
      <c r="L109" s="2">
        <f>ABS(Table2[[#This Row],[Nc Analytic]]-Table2[[#This Row],[Nc Simulation]])</f>
        <v>9.980024704230317E-3</v>
      </c>
      <c r="M109" s="1">
        <f>100*IF(Table2[[#This Row],[Nc Analytic]]&gt;0, Table2[[#This Row],[Absolute Error]]/Table2[[#This Row],[Nc Analytic]],1)</f>
        <v>6.543193336197678E-2</v>
      </c>
    </row>
    <row r="110" spans="1:13" x14ac:dyDescent="0.35">
      <c r="A110" s="1">
        <v>10.9</v>
      </c>
      <c r="B110" s="4">
        <v>0.55455200000000004</v>
      </c>
      <c r="C110" s="6">
        <v>0.55654682550478995</v>
      </c>
      <c r="D110" s="2">
        <f>ABS(Table6[[#This Row],[Pb Analytic]]-Table6[[#This Row],[Pb Simulation]])</f>
        <v>1.9948255047899099E-3</v>
      </c>
      <c r="E110" s="1">
        <f>100*IF(Table6[[#This Row],[Pb Analytic]]&gt;0, Table6[[#This Row],[Absolute Error]]/Table6[[#This Row],[Pb Analytic]],1)</f>
        <v>0.35842905095731992</v>
      </c>
      <c r="F110" s="5">
        <v>0.36110500000000001</v>
      </c>
      <c r="G110" s="6">
        <v>0.35171005523107329</v>
      </c>
      <c r="H110" s="2">
        <f>ABS(Table7[[#This Row],[Pd Analytic]]-Table7[[#This Row],[Pd Simulation]])</f>
        <v>9.3949447689267163E-3</v>
      </c>
      <c r="I110" s="1">
        <f>100*IF(Table7[[#This Row],[Pd Analytic]]&gt;0, Table7[[#This Row],[Absolute Error]]/Table7[[#This Row],[Pd Analytic]],1)</f>
        <v>2.671218701084404</v>
      </c>
      <c r="J110" s="6">
        <v>15.27579712314667</v>
      </c>
      <c r="K110" s="6">
        <v>15.26284275447021</v>
      </c>
      <c r="L110" s="2">
        <f>ABS(Table2[[#This Row],[Nc Analytic]]-Table2[[#This Row],[Nc Simulation]])</f>
        <v>1.2954368676460604E-2</v>
      </c>
      <c r="M110" s="1">
        <f>100*IF(Table2[[#This Row],[Nc Analytic]]&gt;0, Table2[[#This Row],[Absolute Error]]/Table2[[#This Row],[Nc Analytic]],1)</f>
        <v>8.4875202377791018E-2</v>
      </c>
    </row>
    <row r="111" spans="1:13" x14ac:dyDescent="0.35">
      <c r="A111" s="1">
        <v>11</v>
      </c>
      <c r="B111" s="4">
        <v>0.55872200000000005</v>
      </c>
      <c r="C111" s="6">
        <v>0.56028040869263229</v>
      </c>
      <c r="D111" s="2">
        <f>ABS(Table6[[#This Row],[Pb Analytic]]-Table6[[#This Row],[Pb Simulation]])</f>
        <v>1.5584086926322405E-3</v>
      </c>
      <c r="E111" s="1">
        <f>100*IF(Table6[[#This Row],[Pb Analytic]]&gt;0, Table6[[#This Row],[Absolute Error]]/Table6[[#This Row],[Pb Analytic]],1)</f>
        <v>0.27814798955199188</v>
      </c>
      <c r="F111" s="5">
        <v>0.35744599999999999</v>
      </c>
      <c r="G111" s="6">
        <v>0.34881050039993028</v>
      </c>
      <c r="H111" s="2">
        <f>ABS(Table7[[#This Row],[Pd Analytic]]-Table7[[#This Row],[Pd Simulation]])</f>
        <v>8.6354996000697071E-3</v>
      </c>
      <c r="I111" s="1">
        <f>100*IF(Table7[[#This Row],[Pd Analytic]]&gt;0, Table7[[#This Row],[Absolute Error]]/Table7[[#This Row],[Pd Analytic]],1)</f>
        <v>2.4756994385686886</v>
      </c>
      <c r="J111" s="6">
        <v>15.28250570263979</v>
      </c>
      <c r="K111" s="6">
        <v>15.27288765060614</v>
      </c>
      <c r="L111" s="2">
        <f>ABS(Table2[[#This Row],[Nc Analytic]]-Table2[[#This Row],[Nc Simulation]])</f>
        <v>9.6180520336499598E-3</v>
      </c>
      <c r="M111" s="1">
        <f>100*IF(Table2[[#This Row],[Nc Analytic]]&gt;0, Table2[[#This Row],[Absolute Error]]/Table2[[#This Row],[Nc Analytic]],1)</f>
        <v>6.2974679403657141E-2</v>
      </c>
    </row>
    <row r="112" spans="1:13" x14ac:dyDescent="0.35">
      <c r="A112" s="1">
        <v>11.1</v>
      </c>
      <c r="B112" s="4">
        <v>0.56137999999999999</v>
      </c>
      <c r="C112" s="6">
        <v>0.56395430526026658</v>
      </c>
      <c r="D112" s="2">
        <f>ABS(Table6[[#This Row],[Pb Analytic]]-Table6[[#This Row],[Pb Simulation]])</f>
        <v>2.574305260266585E-3</v>
      </c>
      <c r="E112" s="1">
        <f>100*IF(Table6[[#This Row],[Pb Analytic]]&gt;0, Table6[[#This Row],[Absolute Error]]/Table6[[#This Row],[Pb Analytic]],1)</f>
        <v>0.45647408597732675</v>
      </c>
      <c r="F112" s="5">
        <v>0.35600999999999999</v>
      </c>
      <c r="G112" s="6">
        <v>0.34595560465107028</v>
      </c>
      <c r="H112" s="2">
        <f>ABS(Table7[[#This Row],[Pd Analytic]]-Table7[[#This Row],[Pd Simulation]])</f>
        <v>1.0054395348929712E-2</v>
      </c>
      <c r="I112" s="1">
        <f>100*IF(Table7[[#This Row],[Pd Analytic]]&gt;0, Table7[[#This Row],[Absolute Error]]/Table7[[#This Row],[Pd Analytic]],1)</f>
        <v>2.906267513448884</v>
      </c>
      <c r="J112" s="6">
        <v>15.28733228988713</v>
      </c>
      <c r="K112" s="6">
        <v>15.28267379584012</v>
      </c>
      <c r="L112" s="2">
        <f>ABS(Table2[[#This Row],[Nc Analytic]]-Table2[[#This Row],[Nc Simulation]])</f>
        <v>4.6584940470104641E-3</v>
      </c>
      <c r="M112" s="1">
        <f>100*IF(Table2[[#This Row],[Nc Analytic]]&gt;0, Table2[[#This Row],[Absolute Error]]/Table2[[#This Row],[Nc Analytic]],1)</f>
        <v>3.048219250926161E-2</v>
      </c>
    </row>
    <row r="113" spans="1:13" x14ac:dyDescent="0.35">
      <c r="A113" s="1">
        <v>11.2</v>
      </c>
      <c r="B113" s="4">
        <v>0.56590399999999996</v>
      </c>
      <c r="C113" s="6">
        <v>0.56756983873512112</v>
      </c>
      <c r="D113" s="2">
        <f>ABS(Table6[[#This Row],[Pb Analytic]]-Table6[[#This Row],[Pb Simulation]])</f>
        <v>1.6658387351211612E-3</v>
      </c>
      <c r="E113" s="1">
        <f>100*IF(Table6[[#This Row],[Pb Analytic]]&gt;0, Table6[[#This Row],[Absolute Error]]/Table6[[#This Row],[Pb Analytic]],1)</f>
        <v>0.29350374551854769</v>
      </c>
      <c r="F113" s="5">
        <v>0.35242299999999999</v>
      </c>
      <c r="G113" s="6">
        <v>0.3431444469803977</v>
      </c>
      <c r="H113" s="2">
        <f>ABS(Table7[[#This Row],[Pd Analytic]]-Table7[[#This Row],[Pd Simulation]])</f>
        <v>9.278553019602287E-3</v>
      </c>
      <c r="I113" s="1">
        <f>100*IF(Table7[[#This Row],[Pd Analytic]]&gt;0, Table7[[#This Row],[Absolute Error]]/Table7[[#This Row],[Pd Analytic]],1)</f>
        <v>2.7039787766498025</v>
      </c>
      <c r="J113" s="6">
        <v>15.299174764786191</v>
      </c>
      <c r="K113" s="6">
        <v>15.29221068654352</v>
      </c>
      <c r="L113" s="2">
        <f>ABS(Table2[[#This Row],[Nc Analytic]]-Table2[[#This Row],[Nc Simulation]])</f>
        <v>6.9640782426709791E-3</v>
      </c>
      <c r="M113" s="1">
        <f>100*IF(Table2[[#This Row],[Nc Analytic]]&gt;0, Table2[[#This Row],[Absolute Error]]/Table2[[#This Row],[Nc Analytic]],1)</f>
        <v>4.5540035939990446E-2</v>
      </c>
    </row>
    <row r="114" spans="1:13" x14ac:dyDescent="0.35">
      <c r="A114" s="1">
        <v>11.3</v>
      </c>
      <c r="B114" s="4">
        <v>0.56955299999999998</v>
      </c>
      <c r="C114" s="6">
        <v>0.57112829847682178</v>
      </c>
      <c r="D114" s="2">
        <f>ABS(Table6[[#This Row],[Pb Analytic]]-Table6[[#This Row],[Pb Simulation]])</f>
        <v>1.575298476821807E-3</v>
      </c>
      <c r="E114" s="1">
        <f>100*IF(Table6[[#This Row],[Pb Analytic]]&gt;0, Table6[[#This Row],[Absolute Error]]/Table6[[#This Row],[Pb Analytic]],1)</f>
        <v>0.27582217183478219</v>
      </c>
      <c r="F114" s="5">
        <v>0.34923500000000002</v>
      </c>
      <c r="G114" s="6">
        <v>0.34037612630300612</v>
      </c>
      <c r="H114" s="2">
        <f>ABS(Table7[[#This Row],[Pd Analytic]]-Table7[[#This Row],[Pd Simulation]])</f>
        <v>8.8588736969938964E-3</v>
      </c>
      <c r="I114" s="1">
        <f>100*IF(Table7[[#This Row],[Pd Analytic]]&gt;0, Table7[[#This Row],[Absolute Error]]/Table7[[#This Row],[Pd Analytic]],1)</f>
        <v>2.6026718716187638</v>
      </c>
      <c r="J114" s="6">
        <v>15.311982903159819</v>
      </c>
      <c r="K114" s="6">
        <v>15.301507376363629</v>
      </c>
      <c r="L114" s="2">
        <f>ABS(Table2[[#This Row],[Nc Analytic]]-Table2[[#This Row],[Nc Simulation]])</f>
        <v>1.0475526796190238E-2</v>
      </c>
      <c r="M114" s="1">
        <f>100*IF(Table2[[#This Row],[Nc Analytic]]&gt;0, Table2[[#This Row],[Absolute Error]]/Table2[[#This Row],[Nc Analytic]],1)</f>
        <v>6.8460750555673189E-2</v>
      </c>
    </row>
    <row r="115" spans="1:13" x14ac:dyDescent="0.35">
      <c r="A115" s="1">
        <v>11.4</v>
      </c>
      <c r="B115" s="4">
        <v>0.57231600000000005</v>
      </c>
      <c r="C115" s="6">
        <v>0.57463094047893482</v>
      </c>
      <c r="D115" s="2">
        <f>ABS(Table6[[#This Row],[Pb Analytic]]-Table6[[#This Row],[Pb Simulation]])</f>
        <v>2.3149404789347683E-3</v>
      </c>
      <c r="E115" s="1">
        <f>100*IF(Table6[[#This Row],[Pb Analytic]]&gt;0, Table6[[#This Row],[Absolute Error]]/Table6[[#This Row],[Pb Analytic]],1)</f>
        <v>0.40285691491052439</v>
      </c>
      <c r="F115" s="5">
        <v>0.34719499999999998</v>
      </c>
      <c r="G115" s="6">
        <v>0.33764976127637508</v>
      </c>
      <c r="H115" s="2">
        <f>ABS(Table7[[#This Row],[Pd Analytic]]-Table7[[#This Row],[Pd Simulation]])</f>
        <v>9.5452387236248937E-3</v>
      </c>
      <c r="I115" s="1">
        <f>100*IF(Table7[[#This Row],[Pd Analytic]]&gt;0, Table7[[#This Row],[Absolute Error]]/Table7[[#This Row],[Pd Analytic]],1)</f>
        <v>2.8269644520233701</v>
      </c>
      <c r="J115" s="6">
        <v>15.317338802848029</v>
      </c>
      <c r="K115" s="6">
        <v>15.310572500840941</v>
      </c>
      <c r="L115" s="2">
        <f>ABS(Table2[[#This Row],[Nc Analytic]]-Table2[[#This Row],[Nc Simulation]])</f>
        <v>6.7663020070884983E-3</v>
      </c>
      <c r="M115" s="1">
        <f>100*IF(Table2[[#This Row],[Nc Analytic]]&gt;0, Table2[[#This Row],[Absolute Error]]/Table2[[#This Row],[Nc Analytic]],1)</f>
        <v>4.4193657727148061E-2</v>
      </c>
    </row>
    <row r="116" spans="1:13" x14ac:dyDescent="0.35">
      <c r="A116" s="1">
        <v>11.5</v>
      </c>
      <c r="B116" s="4">
        <v>0.57630400000000004</v>
      </c>
      <c r="C116" s="6">
        <v>0.57807898817270398</v>
      </c>
      <c r="D116" s="2">
        <f>ABS(Table6[[#This Row],[Pb Analytic]]-Table6[[#This Row],[Pb Simulation]])</f>
        <v>1.7749881727039396E-3</v>
      </c>
      <c r="E116" s="1">
        <f>100*IF(Table6[[#This Row],[Pb Analytic]]&gt;0, Table6[[#This Row],[Absolute Error]]/Table6[[#This Row],[Pb Analytic]],1)</f>
        <v>0.30704941868145758</v>
      </c>
      <c r="F116" s="5">
        <v>0.34349499999999999</v>
      </c>
      <c r="G116" s="6">
        <v>0.33496449008896689</v>
      </c>
      <c r="H116" s="2">
        <f>ABS(Table7[[#This Row],[Pd Analytic]]-Table7[[#This Row],[Pd Simulation]])</f>
        <v>8.5305099110331017E-3</v>
      </c>
      <c r="I116" s="1">
        <f>100*IF(Table7[[#This Row],[Pd Analytic]]&gt;0, Table7[[#This Row],[Absolute Error]]/Table7[[#This Row],[Pd Analytic]],1)</f>
        <v>2.5466908175154299</v>
      </c>
      <c r="J116" s="6">
        <v>15.32897388863821</v>
      </c>
      <c r="K116" s="6">
        <v>15.319414300459041</v>
      </c>
      <c r="L116" s="2">
        <f>ABS(Table2[[#This Row],[Nc Analytic]]-Table2[[#This Row],[Nc Simulation]])</f>
        <v>9.5595881791687987E-3</v>
      </c>
      <c r="M116" s="1">
        <f>100*IF(Table2[[#This Row],[Nc Analytic]]&gt;0, Table2[[#This Row],[Absolute Error]]/Table2[[#This Row],[Nc Analytic]],1)</f>
        <v>6.2401786332538504E-2</v>
      </c>
    </row>
    <row r="117" spans="1:13" x14ac:dyDescent="0.35">
      <c r="A117" s="1">
        <v>11.6</v>
      </c>
      <c r="B117" s="4">
        <v>0.580148</v>
      </c>
      <c r="C117" s="6">
        <v>0.58147363322959644</v>
      </c>
      <c r="D117" s="2">
        <f>ABS(Table6[[#This Row],[Pb Analytic]]-Table6[[#This Row],[Pb Simulation]])</f>
        <v>1.3256332295964457E-3</v>
      </c>
      <c r="E117" s="1">
        <f>100*IF(Table6[[#This Row],[Pb Analytic]]&gt;0, Table6[[#This Row],[Absolute Error]]/Table6[[#This Row],[Pb Analytic]],1)</f>
        <v>0.22797821841614196</v>
      </c>
      <c r="F117" s="5">
        <v>0.340698</v>
      </c>
      <c r="G117" s="6">
        <v>0.33231947021937508</v>
      </c>
      <c r="H117" s="2">
        <f>ABS(Table7[[#This Row],[Pd Analytic]]-Table7[[#This Row],[Pd Simulation]])</f>
        <v>8.3785297806249215E-3</v>
      </c>
      <c r="I117" s="1">
        <f>100*IF(Table7[[#This Row],[Pd Analytic]]&gt;0, Table7[[#This Row],[Absolute Error]]/Table7[[#This Row],[Pd Analytic]],1)</f>
        <v>2.5212274727971784</v>
      </c>
      <c r="J117" s="6">
        <v>15.337515797248329</v>
      </c>
      <c r="K117" s="6">
        <v>15.328040642237889</v>
      </c>
      <c r="L117" s="2">
        <f>ABS(Table2[[#This Row],[Nc Analytic]]-Table2[[#This Row],[Nc Simulation]])</f>
        <v>9.4751550104401616E-3</v>
      </c>
      <c r="M117" s="1">
        <f>100*IF(Table2[[#This Row],[Nc Analytic]]&gt;0, Table2[[#This Row],[Absolute Error]]/Table2[[#This Row],[Nc Analytic]],1)</f>
        <v>6.1815826507730293E-2</v>
      </c>
    </row>
    <row r="118" spans="1:13" x14ac:dyDescent="0.35">
      <c r="A118" s="1">
        <v>11.7</v>
      </c>
      <c r="B118" s="4">
        <v>0.58294500000000005</v>
      </c>
      <c r="C118" s="6">
        <v>0.58481603635992885</v>
      </c>
      <c r="D118" s="2">
        <f>ABS(Table6[[#This Row],[Pb Analytic]]-Table6[[#This Row],[Pb Simulation]])</f>
        <v>1.8710363599288016E-3</v>
      </c>
      <c r="E118" s="1">
        <f>100*IF(Table6[[#This Row],[Pb Analytic]]&gt;0, Table6[[#This Row],[Absolute Error]]/Table6[[#This Row],[Pb Analytic]],1)</f>
        <v>0.31993588472277462</v>
      </c>
      <c r="F118" s="5">
        <v>0.33833999999999997</v>
      </c>
      <c r="G118" s="6">
        <v>0.32971387817059039</v>
      </c>
      <c r="H118" s="2">
        <f>ABS(Table7[[#This Row],[Pd Analytic]]-Table7[[#This Row],[Pd Simulation]])</f>
        <v>8.6261218294095832E-3</v>
      </c>
      <c r="I118" s="1">
        <f>100*IF(Table7[[#This Row],[Pd Analytic]]&gt;0, Table7[[#This Row],[Absolute Error]]/Table7[[#This Row],[Pd Analytic]],1)</f>
        <v>2.6162446898721448</v>
      </c>
      <c r="J118" s="6">
        <v>15.34272729594085</v>
      </c>
      <c r="K118" s="6">
        <v>15.33645903997313</v>
      </c>
      <c r="L118" s="2">
        <f>ABS(Table2[[#This Row],[Nc Analytic]]-Table2[[#This Row],[Nc Simulation]])</f>
        <v>6.2682559677202931E-3</v>
      </c>
      <c r="M118" s="1">
        <f>100*IF(Table2[[#This Row],[Nc Analytic]]&gt;0, Table2[[#This Row],[Absolute Error]]/Table2[[#This Row],[Nc Analytic]],1)</f>
        <v>4.0871598531203555E-2</v>
      </c>
    </row>
    <row r="119" spans="1:13" x14ac:dyDescent="0.35">
      <c r="A119" s="1">
        <v>11.8</v>
      </c>
      <c r="B119" s="4">
        <v>0.58661300000000005</v>
      </c>
      <c r="C119" s="6">
        <v>0.58810732810523492</v>
      </c>
      <c r="D119" s="2">
        <f>ABS(Table6[[#This Row],[Pb Analytic]]-Table6[[#This Row],[Pb Simulation]])</f>
        <v>1.4943281052348656E-3</v>
      </c>
      <c r="E119" s="1">
        <f>100*IF(Table6[[#This Row],[Pb Analytic]]&gt;0, Table6[[#This Row],[Absolute Error]]/Table6[[#This Row],[Pb Analytic]],1)</f>
        <v>0.25409105342205035</v>
      </c>
      <c r="F119" s="5">
        <v>0.33571600000000001</v>
      </c>
      <c r="G119" s="6">
        <v>0.32714690918342693</v>
      </c>
      <c r="H119" s="2">
        <f>ABS(Table7[[#This Row],[Pd Analytic]]-Table7[[#This Row],[Pd Simulation]])</f>
        <v>8.5690908165730884E-3</v>
      </c>
      <c r="I119" s="1">
        <f>100*IF(Table7[[#This Row],[Pd Analytic]]&gt;0, Table7[[#This Row],[Absolute Error]]/Table7[[#This Row],[Pd Analytic]],1)</f>
        <v>2.6193402951481084</v>
      </c>
      <c r="J119" s="6">
        <v>15.353510419506071</v>
      </c>
      <c r="K119" s="6">
        <v>15.34467667321578</v>
      </c>
      <c r="L119" s="2">
        <f>ABS(Table2[[#This Row],[Nc Analytic]]-Table2[[#This Row],[Nc Simulation]])</f>
        <v>8.8337462902909891E-3</v>
      </c>
      <c r="M119" s="1">
        <f>100*IF(Table2[[#This Row],[Nc Analytic]]&gt;0, Table2[[#This Row],[Absolute Error]]/Table2[[#This Row],[Nc Analytic]],1)</f>
        <v>5.7568800427775346E-2</v>
      </c>
    </row>
    <row r="120" spans="1:13" x14ac:dyDescent="0.35">
      <c r="A120" s="1">
        <v>11.9</v>
      </c>
      <c r="B120" s="4">
        <v>0.59032700000000005</v>
      </c>
      <c r="C120" s="6">
        <v>0.59134860962238955</v>
      </c>
      <c r="D120" s="2">
        <f>ABS(Table6[[#This Row],[Pb Analytic]]-Table6[[#This Row],[Pb Simulation]])</f>
        <v>1.0216096223895077E-3</v>
      </c>
      <c r="E120" s="1">
        <f>100*IF(Table6[[#This Row],[Pb Analytic]]&gt;0, Table6[[#This Row],[Absolute Error]]/Table6[[#This Row],[Pb Analytic]],1)</f>
        <v>0.17275928373990171</v>
      </c>
      <c r="F120" s="5">
        <v>0.33247900000000002</v>
      </c>
      <c r="G120" s="6">
        <v>0.32461777693269073</v>
      </c>
      <c r="H120" s="2">
        <f>ABS(Table7[[#This Row],[Pd Analytic]]-Table7[[#This Row],[Pd Simulation]])</f>
        <v>7.8612230673092975E-3</v>
      </c>
      <c r="I120" s="1">
        <f>100*IF(Table7[[#This Row],[Pd Analytic]]&gt;0, Table7[[#This Row],[Absolute Error]]/Table7[[#This Row],[Pd Analytic]],1)</f>
        <v>2.4216859414138976</v>
      </c>
      <c r="J120" s="6">
        <v>15.360988868631329</v>
      </c>
      <c r="K120" s="6">
        <v>15.352700405079929</v>
      </c>
      <c r="L120" s="2">
        <f>ABS(Table2[[#This Row],[Nc Analytic]]-Table2[[#This Row],[Nc Simulation]])</f>
        <v>8.2884635514002269E-3</v>
      </c>
      <c r="M120" s="1">
        <f>100*IF(Table2[[#This Row],[Nc Analytic]]&gt;0, Table2[[#This Row],[Absolute Error]]/Table2[[#This Row],[Nc Analytic]],1)</f>
        <v>5.3987007710107629E-2</v>
      </c>
    </row>
    <row r="121" spans="1:13" x14ac:dyDescent="0.35">
      <c r="A121" s="1">
        <v>12</v>
      </c>
      <c r="B121" s="4">
        <v>0.59340999999999999</v>
      </c>
      <c r="C121" s="6">
        <v>0.59454095345781355</v>
      </c>
      <c r="D121" s="2">
        <f>ABS(Table6[[#This Row],[Pb Analytic]]-Table6[[#This Row],[Pb Simulation]])</f>
        <v>1.1309534578135549E-3</v>
      </c>
      <c r="E121" s="1">
        <f>100*IF(Table6[[#This Row],[Pb Analytic]]&gt;0, Table6[[#This Row],[Absolute Error]]/Table6[[#This Row],[Pb Analytic]],1)</f>
        <v>0.19022296971066491</v>
      </c>
      <c r="F121" s="5">
        <v>0.33007300000000001</v>
      </c>
      <c r="G121" s="6">
        <v>0.32212571320925287</v>
      </c>
      <c r="H121" s="2">
        <f>ABS(Table7[[#This Row],[Pd Analytic]]-Table7[[#This Row],[Pd Simulation]])</f>
        <v>7.9472867907471323E-3</v>
      </c>
      <c r="I121" s="1">
        <f>100*IF(Table7[[#This Row],[Pd Analytic]]&gt;0, Table7[[#This Row],[Absolute Error]]/Table7[[#This Row],[Pd Analytic]],1)</f>
        <v>2.4671382832405482</v>
      </c>
      <c r="J121" s="6">
        <v>15.371555363612799</v>
      </c>
      <c r="K121" s="6">
        <v>15.36053679895913</v>
      </c>
      <c r="L121" s="2">
        <f>ABS(Table2[[#This Row],[Nc Analytic]]-Table2[[#This Row],[Nc Simulation]])</f>
        <v>1.1018564653669571E-2</v>
      </c>
      <c r="M121" s="1">
        <f>100*IF(Table2[[#This Row],[Nc Analytic]]&gt;0, Table2[[#This Row],[Absolute Error]]/Table2[[#This Row],[Nc Analytic]],1)</f>
        <v>7.1732940052044392E-2</v>
      </c>
    </row>
    <row r="122" spans="1:13" x14ac:dyDescent="0.35">
      <c r="A122" s="1">
        <v>12.1</v>
      </c>
      <c r="B122" s="4">
        <v>0.59507900000000002</v>
      </c>
      <c r="C122" s="6">
        <v>0.59768540431034733</v>
      </c>
      <c r="D122" s="2">
        <f>ABS(Table6[[#This Row],[Pb Analytic]]-Table6[[#This Row],[Pb Simulation]])</f>
        <v>2.60640431034731E-3</v>
      </c>
      <c r="E122" s="1">
        <f>100*IF(Table6[[#This Row],[Pb Analytic]]&gt;0, Table6[[#This Row],[Absolute Error]]/Table6[[#This Row],[Pb Analytic]],1)</f>
        <v>0.43608297802667073</v>
      </c>
      <c r="F122" s="5">
        <v>0.32856600000000002</v>
      </c>
      <c r="G122" s="6">
        <v>0.31966996759082811</v>
      </c>
      <c r="H122" s="2">
        <f>ABS(Table7[[#This Row],[Pd Analytic]]-Table7[[#This Row],[Pd Simulation]])</f>
        <v>8.8960324091719167E-3</v>
      </c>
      <c r="I122" s="1">
        <f>100*IF(Table7[[#This Row],[Pd Analytic]]&gt;0, Table7[[#This Row],[Absolute Error]]/Table7[[#This Row],[Pd Analytic]],1)</f>
        <v>2.7828802549755567</v>
      </c>
      <c r="J122" s="6">
        <v>15.37328848951012</v>
      </c>
      <c r="K122" s="6">
        <v>15.368192134226261</v>
      </c>
      <c r="L122" s="2">
        <f>ABS(Table2[[#This Row],[Nc Analytic]]-Table2[[#This Row],[Nc Simulation]])</f>
        <v>5.0963552838592108E-3</v>
      </c>
      <c r="M122" s="1">
        <f>100*IF(Table2[[#This Row],[Nc Analytic]]&gt;0, Table2[[#This Row],[Absolute Error]]/Table2[[#This Row],[Nc Analytic]],1)</f>
        <v>3.3161709844251604E-2</v>
      </c>
    </row>
    <row r="123" spans="1:13" x14ac:dyDescent="0.35">
      <c r="A123" s="1">
        <v>12.2</v>
      </c>
      <c r="B123" s="4">
        <v>0.59879099999999996</v>
      </c>
      <c r="C123" s="6">
        <v>0.60078297978162887</v>
      </c>
      <c r="D123" s="2">
        <f>ABS(Table6[[#This Row],[Pb Analytic]]-Table6[[#This Row],[Pb Simulation]])</f>
        <v>1.9919797816289053E-3</v>
      </c>
      <c r="E123" s="1">
        <f>100*IF(Table6[[#This Row],[Pb Analytic]]&gt;0, Table6[[#This Row],[Absolute Error]]/Table6[[#This Row],[Pb Analytic]],1)</f>
        <v>0.33156395048890119</v>
      </c>
      <c r="F123" s="5">
        <v>0.32566200000000001</v>
      </c>
      <c r="G123" s="6">
        <v>0.31724980710392198</v>
      </c>
      <c r="H123" s="2">
        <f>ABS(Table7[[#This Row],[Pd Analytic]]-Table7[[#This Row],[Pd Simulation]])</f>
        <v>8.4121928960780301E-3</v>
      </c>
      <c r="I123" s="1">
        <f>100*IF(Table7[[#This Row],[Pd Analytic]]&gt;0, Table7[[#This Row],[Absolute Error]]/Table7[[#This Row],[Pd Analytic]],1)</f>
        <v>2.6515990578120148</v>
      </c>
      <c r="J123" s="6">
        <v>15.38858053281567</v>
      </c>
      <c r="K123" s="6">
        <v>15.37567242098593</v>
      </c>
      <c r="L123" s="2">
        <f>ABS(Table2[[#This Row],[Nc Analytic]]-Table2[[#This Row],[Nc Simulation]])</f>
        <v>1.290811182973961E-2</v>
      </c>
      <c r="M123" s="1">
        <f>100*IF(Table2[[#This Row],[Nc Analytic]]&gt;0, Table2[[#This Row],[Absolute Error]]/Table2[[#This Row],[Nc Analytic]],1)</f>
        <v>8.3951527297899509E-2</v>
      </c>
    </row>
    <row r="124" spans="1:13" x14ac:dyDescent="0.35">
      <c r="A124" s="1">
        <v>12.3</v>
      </c>
      <c r="B124" s="4">
        <v>0.602522</v>
      </c>
      <c r="C124" s="6">
        <v>0.60383467111301647</v>
      </c>
      <c r="D124" s="2">
        <f>ABS(Table6[[#This Row],[Pb Analytic]]-Table6[[#This Row],[Pb Simulation]])</f>
        <v>1.3126711130164725E-3</v>
      </c>
      <c r="E124" s="1">
        <f>100*IF(Table6[[#This Row],[Pb Analytic]]&gt;0, Table6[[#This Row],[Absolute Error]]/Table6[[#This Row],[Pb Analytic]],1)</f>
        <v>0.21738915895586045</v>
      </c>
      <c r="F124" s="5">
        <v>0.32277699999999998</v>
      </c>
      <c r="G124" s="6">
        <v>0.31486451587912018</v>
      </c>
      <c r="H124" s="2">
        <f>ABS(Table7[[#This Row],[Pd Analytic]]-Table7[[#This Row],[Pd Simulation]])</f>
        <v>7.9124841208798036E-3</v>
      </c>
      <c r="I124" s="1">
        <f>100*IF(Table7[[#This Row],[Pd Analytic]]&gt;0, Table7[[#This Row],[Absolute Error]]/Table7[[#This Row],[Pd Analytic]],1)</f>
        <v>2.5129805747680662</v>
      </c>
      <c r="J124" s="6">
        <v>15.3896177694772</v>
      </c>
      <c r="K124" s="6">
        <v>15.38298341394353</v>
      </c>
      <c r="L124" s="2">
        <f>ABS(Table2[[#This Row],[Nc Analytic]]-Table2[[#This Row],[Nc Simulation]])</f>
        <v>6.6343555336700888E-3</v>
      </c>
      <c r="M124" s="1">
        <f>100*IF(Table2[[#This Row],[Nc Analytic]]&gt;0, Table2[[#This Row],[Absolute Error]]/Table2[[#This Row],[Nc Analytic]],1)</f>
        <v>4.3127885892775122E-2</v>
      </c>
    </row>
    <row r="125" spans="1:13" x14ac:dyDescent="0.35">
      <c r="A125" s="1">
        <v>12.4</v>
      </c>
      <c r="B125" s="4">
        <v>0.60539399999999999</v>
      </c>
      <c r="C125" s="6">
        <v>0.60684144390827854</v>
      </c>
      <c r="D125" s="2">
        <f>ABS(Table6[[#This Row],[Pb Analytic]]-Table6[[#This Row],[Pb Simulation]])</f>
        <v>1.4474439082785562E-3</v>
      </c>
      <c r="E125" s="1">
        <f>100*IF(Table6[[#This Row],[Pb Analytic]]&gt;0, Table6[[#This Row],[Absolute Error]]/Table6[[#This Row],[Pb Analytic]],1)</f>
        <v>0.23852093867493518</v>
      </c>
      <c r="F125" s="5">
        <v>0.32059100000000001</v>
      </c>
      <c r="G125" s="6">
        <v>0.31251339480163248</v>
      </c>
      <c r="H125" s="2">
        <f>ABS(Table7[[#This Row],[Pd Analytic]]-Table7[[#This Row],[Pd Simulation]])</f>
        <v>8.0776051983675323E-3</v>
      </c>
      <c r="I125" s="1">
        <f>100*IF(Table7[[#This Row],[Pd Analytic]]&gt;0, Table7[[#This Row],[Absolute Error]]/Table7[[#This Row],[Pd Analytic]],1)</f>
        <v>2.5847228735570784</v>
      </c>
      <c r="J125" s="6">
        <v>15.399601034993619</v>
      </c>
      <c r="K125" s="6">
        <v>15.390130625450089</v>
      </c>
      <c r="L125" s="2">
        <f>ABS(Table2[[#This Row],[Nc Analytic]]-Table2[[#This Row],[Nc Simulation]])</f>
        <v>9.4704095435300673E-3</v>
      </c>
      <c r="M125" s="1">
        <f>100*IF(Table2[[#This Row],[Nc Analytic]]&gt;0, Table2[[#This Row],[Absolute Error]]/Table2[[#This Row],[Nc Analytic]],1)</f>
        <v>6.1535602094690486E-2</v>
      </c>
    </row>
    <row r="126" spans="1:13" x14ac:dyDescent="0.35">
      <c r="A126" s="1">
        <v>12.5</v>
      </c>
      <c r="B126" s="4">
        <v>0.60818399999999995</v>
      </c>
      <c r="C126" s="6">
        <v>0.60980423884143997</v>
      </c>
      <c r="D126" s="2">
        <f>ABS(Table6[[#This Row],[Pb Analytic]]-Table6[[#This Row],[Pb Simulation]])</f>
        <v>1.6202388414400248E-3</v>
      </c>
      <c r="E126" s="1">
        <f>100*IF(Table6[[#This Row],[Pb Analytic]]&gt;0, Table6[[#This Row],[Absolute Error]]/Table6[[#This Row],[Pb Analytic]],1)</f>
        <v>0.26569819267217587</v>
      </c>
      <c r="F126" s="5">
        <v>0.31804500000000002</v>
      </c>
      <c r="G126" s="6">
        <v>0.31019576115876479</v>
      </c>
      <c r="H126" s="2">
        <f>ABS(Table7[[#This Row],[Pd Analytic]]-Table7[[#This Row],[Pd Simulation]])</f>
        <v>7.8492388412352287E-3</v>
      </c>
      <c r="I126" s="1">
        <f>100*IF(Table7[[#This Row],[Pd Analytic]]&gt;0, Table7[[#This Row],[Absolute Error]]/Table7[[#This Row],[Pd Analytic]],1)</f>
        <v>2.5304146039628894</v>
      </c>
      <c r="J126" s="6">
        <v>15.402400610167989</v>
      </c>
      <c r="K126" s="6">
        <v>15.397119337777919</v>
      </c>
      <c r="L126" s="2">
        <f>ABS(Table2[[#This Row],[Nc Analytic]]-Table2[[#This Row],[Nc Simulation]])</f>
        <v>5.2812723900697023E-3</v>
      </c>
      <c r="M126" s="1">
        <f>100*IF(Table2[[#This Row],[Nc Analytic]]&gt;0, Table2[[#This Row],[Absolute Error]]/Table2[[#This Row],[Nc Analytic]],1)</f>
        <v>3.4300392652745947E-2</v>
      </c>
    </row>
    <row r="127" spans="1:13" x14ac:dyDescent="0.35">
      <c r="A127" s="1">
        <v>12.6</v>
      </c>
      <c r="B127" s="4">
        <v>0.61063699999999999</v>
      </c>
      <c r="C127" s="6">
        <v>0.61272397234930864</v>
      </c>
      <c r="D127" s="2">
        <f>ABS(Table6[[#This Row],[Pb Analytic]]-Table6[[#This Row],[Pb Simulation]])</f>
        <v>2.0869723493086578E-3</v>
      </c>
      <c r="E127" s="1">
        <f>100*IF(Table6[[#This Row],[Pb Analytic]]&gt;0, Table6[[#This Row],[Absolute Error]]/Table6[[#This Row],[Pb Analytic]],1)</f>
        <v>0.34060563051038795</v>
      </c>
      <c r="F127" s="5">
        <v>0.31609999999999999</v>
      </c>
      <c r="G127" s="6">
        <v>0.30791094828579169</v>
      </c>
      <c r="H127" s="2">
        <f>ABS(Table7[[#This Row],[Pd Analytic]]-Table7[[#This Row],[Pd Simulation]])</f>
        <v>8.1890517142083064E-3</v>
      </c>
      <c r="I127" s="1">
        <f>100*IF(Table7[[#This Row],[Pd Analytic]]&gt;0, Table7[[#This Row],[Absolute Error]]/Table7[[#This Row],[Pd Analytic]],1)</f>
        <v>2.6595519775436918</v>
      </c>
      <c r="J127" s="6">
        <v>15.411672006805841</v>
      </c>
      <c r="K127" s="6">
        <v>15.40395461467787</v>
      </c>
      <c r="L127" s="2">
        <f>ABS(Table2[[#This Row],[Nc Analytic]]-Table2[[#This Row],[Nc Simulation]])</f>
        <v>7.7173921279705127E-3</v>
      </c>
      <c r="M127" s="1">
        <f>100*IF(Table2[[#This Row],[Nc Analytic]]&gt;0, Table2[[#This Row],[Absolute Error]]/Table2[[#This Row],[Nc Analytic]],1)</f>
        <v>5.010007054043699E-2</v>
      </c>
    </row>
    <row r="128" spans="1:13" x14ac:dyDescent="0.35">
      <c r="A128" s="1">
        <v>12.7</v>
      </c>
      <c r="B128" s="4">
        <v>0.61434200000000005</v>
      </c>
      <c r="C128" s="6">
        <v>0.61560153730833334</v>
      </c>
      <c r="D128" s="2">
        <f>ABS(Table6[[#This Row],[Pb Analytic]]-Table6[[#This Row],[Pb Simulation]])</f>
        <v>1.2595373083332806E-3</v>
      </c>
      <c r="E128" s="1">
        <f>100*IF(Table6[[#This Row],[Pb Analytic]]&gt;0, Table6[[#This Row],[Absolute Error]]/Table6[[#This Row],[Pb Analytic]],1)</f>
        <v>0.20460269053915997</v>
      </c>
      <c r="F128" s="5">
        <v>0.31297599999999998</v>
      </c>
      <c r="G128" s="6">
        <v>0.30565830521150961</v>
      </c>
      <c r="H128" s="2">
        <f>ABS(Table7[[#This Row],[Pd Analytic]]-Table7[[#This Row],[Pd Simulation]])</f>
        <v>7.3176947884903698E-3</v>
      </c>
      <c r="I128" s="1">
        <f>100*IF(Table7[[#This Row],[Pd Analytic]]&gt;0, Table7[[#This Row],[Absolute Error]]/Table7[[#This Row],[Pd Analytic]],1)</f>
        <v>2.3940768707157059</v>
      </c>
      <c r="J128" s="6">
        <v>15.422302425129461</v>
      </c>
      <c r="K128" s="6">
        <v>15.410641312265509</v>
      </c>
      <c r="L128" s="2">
        <f>ABS(Table2[[#This Row],[Nc Analytic]]-Table2[[#This Row],[Nc Simulation]])</f>
        <v>1.1661112863951217E-2</v>
      </c>
      <c r="M128" s="1">
        <f>100*IF(Table2[[#This Row],[Nc Analytic]]&gt;0, Table2[[#This Row],[Absolute Error]]/Table2[[#This Row],[Nc Analytic]],1)</f>
        <v>7.5669225100126108E-2</v>
      </c>
    </row>
    <row r="129" spans="1:13" x14ac:dyDescent="0.35">
      <c r="A129" s="1">
        <v>12.8</v>
      </c>
      <c r="B129" s="4">
        <v>0.616865</v>
      </c>
      <c r="C129" s="6">
        <v>0.61843780369554924</v>
      </c>
      <c r="D129" s="2">
        <f>ABS(Table6[[#This Row],[Pb Analytic]]-Table6[[#This Row],[Pb Simulation]])</f>
        <v>1.5728036955492408E-3</v>
      </c>
      <c r="E129" s="1">
        <f>100*IF(Table6[[#This Row],[Pb Analytic]]&gt;0, Table6[[#This Row],[Absolute Error]]/Table6[[#This Row],[Pb Analytic]],1)</f>
        <v>0.25431881527144101</v>
      </c>
      <c r="F129" s="5">
        <v>0.31142599999999998</v>
      </c>
      <c r="G129" s="6">
        <v>0.30343719630458948</v>
      </c>
      <c r="H129" s="2">
        <f>ABS(Table7[[#This Row],[Pd Analytic]]-Table7[[#This Row],[Pd Simulation]])</f>
        <v>7.9888036954104957E-3</v>
      </c>
      <c r="I129" s="1">
        <f>100*IF(Table7[[#This Row],[Pd Analytic]]&gt;0, Table7[[#This Row],[Absolute Error]]/Table7[[#This Row],[Pd Analytic]],1)</f>
        <v>2.6327700732481576</v>
      </c>
      <c r="J129" s="6">
        <v>15.42456504287914</v>
      </c>
      <c r="K129" s="6">
        <v>15.41718408927991</v>
      </c>
      <c r="L129" s="2">
        <f>ABS(Table2[[#This Row],[Nc Analytic]]-Table2[[#This Row],[Nc Simulation]])</f>
        <v>7.3809535992293007E-3</v>
      </c>
      <c r="M129" s="1">
        <f>100*IF(Table2[[#This Row],[Nc Analytic]]&gt;0, Table2[[#This Row],[Absolute Error]]/Table2[[#This Row],[Nc Analytic]],1)</f>
        <v>4.787484897687333E-2</v>
      </c>
    </row>
    <row r="130" spans="1:13" x14ac:dyDescent="0.35">
      <c r="A130" s="1">
        <v>12.9</v>
      </c>
      <c r="B130" s="4">
        <v>0.61951199999999995</v>
      </c>
      <c r="C130" s="6">
        <v>0.62123361923345988</v>
      </c>
      <c r="D130" s="2">
        <f>ABS(Table6[[#This Row],[Pb Analytic]]-Table6[[#This Row],[Pb Simulation]])</f>
        <v>1.7216192334599256E-3</v>
      </c>
      <c r="E130" s="1">
        <f>100*IF(Table6[[#This Row],[Pb Analytic]]&gt;0, Table6[[#This Row],[Absolute Error]]/Table6[[#This Row],[Pb Analytic]],1)</f>
        <v>0.27712911538564694</v>
      </c>
      <c r="F130" s="5">
        <v>0.309502</v>
      </c>
      <c r="G130" s="6">
        <v>0.30124700092170098</v>
      </c>
      <c r="H130" s="2">
        <f>ABS(Table7[[#This Row],[Pd Analytic]]-Table7[[#This Row],[Pd Simulation]])</f>
        <v>8.254999078299019E-3</v>
      </c>
      <c r="I130" s="1">
        <f>100*IF(Table7[[#This Row],[Pd Analytic]]&gt;0, Table7[[#This Row],[Absolute Error]]/Table7[[#This Row],[Pd Analytic]],1)</f>
        <v>2.7402759373676315</v>
      </c>
      <c r="J130" s="6">
        <v>15.430079436707169</v>
      </c>
      <c r="K130" s="6">
        <v>15.42358741675573</v>
      </c>
      <c r="L130" s="2">
        <f>ABS(Table2[[#This Row],[Nc Analytic]]-Table2[[#This Row],[Nc Simulation]])</f>
        <v>6.4920199514393317E-3</v>
      </c>
      <c r="M130" s="1">
        <f>100*IF(Table2[[#This Row],[Nc Analytic]]&gt;0, Table2[[#This Row],[Absolute Error]]/Table2[[#This Row],[Nc Analytic]],1)</f>
        <v>4.2091504239711398E-2</v>
      </c>
    </row>
    <row r="131" spans="1:13" x14ac:dyDescent="0.35">
      <c r="A131" s="1">
        <v>13</v>
      </c>
      <c r="B131" s="4">
        <v>0.62249299999999996</v>
      </c>
      <c r="C131" s="6">
        <v>0.6239898100187895</v>
      </c>
      <c r="D131" s="2">
        <f>ABS(Table6[[#This Row],[Pb Analytic]]-Table6[[#This Row],[Pb Simulation]])</f>
        <v>1.4968100187895406E-3</v>
      </c>
      <c r="E131" s="1">
        <f>100*IF(Table6[[#This Row],[Pb Analytic]]&gt;0, Table6[[#This Row],[Absolute Error]]/Table6[[#This Row],[Pb Analytic]],1)</f>
        <v>0.23987731766716971</v>
      </c>
      <c r="F131" s="5">
        <v>0.30707499999999999</v>
      </c>
      <c r="G131" s="6">
        <v>0.29908711305824121</v>
      </c>
      <c r="H131" s="2">
        <f>ABS(Table7[[#This Row],[Pd Analytic]]-Table7[[#This Row],[Pd Simulation]])</f>
        <v>7.9878869417587817E-3</v>
      </c>
      <c r="I131" s="1">
        <f>100*IF(Table7[[#This Row],[Pd Analytic]]&gt;0, Table7[[#This Row],[Absolute Error]]/Table7[[#This Row],[Pd Analytic]],1)</f>
        <v>2.6707559747662217</v>
      </c>
      <c r="J131" s="6">
        <v>15.43357157278726</v>
      </c>
      <c r="K131" s="6">
        <v>15.429855587146429</v>
      </c>
      <c r="L131" s="2">
        <f>ABS(Table2[[#This Row],[Nc Analytic]]-Table2[[#This Row],[Nc Simulation]])</f>
        <v>3.7159856408308656E-3</v>
      </c>
      <c r="M131" s="1">
        <f>100*IF(Table2[[#This Row],[Nc Analytic]]&gt;0, Table2[[#This Row],[Absolute Error]]/Table2[[#This Row],[Nc Analytic]],1)</f>
        <v>2.4083087620900369E-2</v>
      </c>
    </row>
    <row r="132" spans="1:13" x14ac:dyDescent="0.35">
      <c r="A132" s="1">
        <v>13.1</v>
      </c>
      <c r="B132" s="4">
        <v>0.62488999999999995</v>
      </c>
      <c r="C132" s="6">
        <v>0.62670718113510071</v>
      </c>
      <c r="D132" s="2">
        <f>ABS(Table6[[#This Row],[Pb Analytic]]-Table6[[#This Row],[Pb Simulation]])</f>
        <v>1.817181135100765E-3</v>
      </c>
      <c r="E132" s="1">
        <f>100*IF(Table6[[#This Row],[Pb Analytic]]&gt;0, Table6[[#This Row],[Absolute Error]]/Table6[[#This Row],[Pb Analytic]],1)</f>
        <v>0.28995696711332736</v>
      </c>
      <c r="F132" s="5">
        <v>0.30451800000000001</v>
      </c>
      <c r="G132" s="6">
        <v>0.29695694100239872</v>
      </c>
      <c r="H132" s="2">
        <f>ABS(Table7[[#This Row],[Pd Analytic]]-Table7[[#This Row],[Pd Simulation]])</f>
        <v>7.5610589976012887E-3</v>
      </c>
      <c r="I132" s="1">
        <f>100*IF(Table7[[#This Row],[Pd Analytic]]&gt;0, Table7[[#This Row],[Absolute Error]]/Table7[[#This Row],[Pd Analytic]],1)</f>
        <v>2.5461802549818873</v>
      </c>
      <c r="J132" s="6">
        <v>15.443964017064189</v>
      </c>
      <c r="K132" s="6">
        <v>15.435992722933531</v>
      </c>
      <c r="L132" s="2">
        <f>ABS(Table2[[#This Row],[Nc Analytic]]-Table2[[#This Row],[Nc Simulation]])</f>
        <v>7.9712941306588903E-3</v>
      </c>
      <c r="M132" s="1">
        <f>100*IF(Table2[[#This Row],[Nc Analytic]]&gt;0, Table2[[#This Row],[Absolute Error]]/Table2[[#This Row],[Nc Analytic]],1)</f>
        <v>5.1640955484617432E-2</v>
      </c>
    </row>
    <row r="133" spans="1:13" x14ac:dyDescent="0.35">
      <c r="A133" s="1">
        <v>13.2</v>
      </c>
      <c r="B133" s="4">
        <v>0.62838499999999997</v>
      </c>
      <c r="C133" s="6">
        <v>0.62938651724934236</v>
      </c>
      <c r="D133" s="2">
        <f>ABS(Table6[[#This Row],[Pb Analytic]]-Table6[[#This Row],[Pb Simulation]])</f>
        <v>1.0015172493423874E-3</v>
      </c>
      <c r="E133" s="1">
        <f>100*IF(Table6[[#This Row],[Pb Analytic]]&gt;0, Table6[[#This Row],[Absolute Error]]/Table6[[#This Row],[Pb Analytic]],1)</f>
        <v>0.15912594596392013</v>
      </c>
      <c r="F133" s="5">
        <v>0.302124</v>
      </c>
      <c r="G133" s="6">
        <v>0.29485590699316561</v>
      </c>
      <c r="H133" s="2">
        <f>ABS(Table7[[#This Row],[Pd Analytic]]-Table7[[#This Row],[Pd Simulation]])</f>
        <v>7.2680930068343974E-3</v>
      </c>
      <c r="I133" s="1">
        <f>100*IF(Table7[[#This Row],[Pd Analytic]]&gt;0, Table7[[#This Row],[Absolute Error]]/Table7[[#This Row],[Pd Analytic]],1)</f>
        <v>2.4649643552851943</v>
      </c>
      <c r="J133" s="6">
        <v>15.45350055214049</v>
      </c>
      <c r="K133" s="6">
        <v>15.442002784754671</v>
      </c>
      <c r="L133" s="2">
        <f>ABS(Table2[[#This Row],[Nc Analytic]]-Table2[[#This Row],[Nc Simulation]])</f>
        <v>1.1497767385819202E-2</v>
      </c>
      <c r="M133" s="1">
        <f>100*IF(Table2[[#This Row],[Nc Analytic]]&gt;0, Table2[[#This Row],[Absolute Error]]/Table2[[#This Row],[Nc Analytic]],1)</f>
        <v>7.4457747133490557E-2</v>
      </c>
    </row>
    <row r="134" spans="1:13" x14ac:dyDescent="0.35">
      <c r="A134" s="1">
        <v>13.3</v>
      </c>
      <c r="B134" s="4">
        <v>0.631247</v>
      </c>
      <c r="C134" s="6">
        <v>0.63202858319243693</v>
      </c>
      <c r="D134" s="2">
        <f>ABS(Table6[[#This Row],[Pb Analytic]]-Table6[[#This Row],[Pb Simulation]])</f>
        <v>7.8158319243692986E-4</v>
      </c>
      <c r="E134" s="1">
        <f>100*IF(Table6[[#This Row],[Pb Analytic]]&gt;0, Table6[[#This Row],[Absolute Error]]/Table6[[#This Row],[Pb Analytic]],1)</f>
        <v>0.12366263381460982</v>
      </c>
      <c r="F134" s="5">
        <v>0.29950100000000002</v>
      </c>
      <c r="G134" s="6">
        <v>0.29278344688282498</v>
      </c>
      <c r="H134" s="2">
        <f>ABS(Table7[[#This Row],[Pd Analytic]]-Table7[[#This Row],[Pd Simulation]])</f>
        <v>6.7175531171750347E-3</v>
      </c>
      <c r="I134" s="1">
        <f>100*IF(Table7[[#This Row],[Pd Analytic]]&gt;0, Table7[[#This Row],[Absolute Error]]/Table7[[#This Row],[Pd Analytic]],1)</f>
        <v>2.2943759931426282</v>
      </c>
      <c r="J134" s="6">
        <v>15.459575763381389</v>
      </c>
      <c r="K134" s="6">
        <v>15.447889579080771</v>
      </c>
      <c r="L134" s="2">
        <f>ABS(Table2[[#This Row],[Nc Analytic]]-Table2[[#This Row],[Nc Simulation]])</f>
        <v>1.1686184300618407E-2</v>
      </c>
      <c r="M134" s="1">
        <f>100*IF(Table2[[#This Row],[Nc Analytic]]&gt;0, Table2[[#This Row],[Absolute Error]]/Table2[[#This Row],[Nc Analytic]],1)</f>
        <v>7.5649066759537226E-2</v>
      </c>
    </row>
    <row r="135" spans="1:13" x14ac:dyDescent="0.35">
      <c r="A135" s="1">
        <v>13.4</v>
      </c>
      <c r="B135" s="4">
        <v>0.63264500000000001</v>
      </c>
      <c r="C135" s="6">
        <v>0.6346341245240632</v>
      </c>
      <c r="D135" s="2">
        <f>ABS(Table6[[#This Row],[Pb Analytic]]-Table6[[#This Row],[Pb Simulation]])</f>
        <v>1.9891245240631905E-3</v>
      </c>
      <c r="E135" s="1">
        <f>100*IF(Table6[[#This Row],[Pb Analytic]]&gt;0, Table6[[#This Row],[Absolute Error]]/Table6[[#This Row],[Pb Analytic]],1)</f>
        <v>0.31342854838682249</v>
      </c>
      <c r="F135" s="5">
        <v>0.29899300000000001</v>
      </c>
      <c r="G135" s="6">
        <v>0.2907390098043604</v>
      </c>
      <c r="H135" s="2">
        <f>ABS(Table7[[#This Row],[Pd Analytic]]-Table7[[#This Row],[Pd Simulation]])</f>
        <v>8.2539901956396045E-3</v>
      </c>
      <c r="I135" s="1">
        <f>100*IF(Table7[[#This Row],[Pd Analytic]]&gt;0, Table7[[#This Row],[Absolute Error]]/Table7[[#This Row],[Pd Analytic]],1)</f>
        <v>2.8389689437250789</v>
      </c>
      <c r="J135" s="6">
        <v>15.46233510476903</v>
      </c>
      <c r="K135" s="6">
        <v>15.4536567654704</v>
      </c>
      <c r="L135" s="2">
        <f>ABS(Table2[[#This Row],[Nc Analytic]]-Table2[[#This Row],[Nc Simulation]])</f>
        <v>8.6783392986298225E-3</v>
      </c>
      <c r="M135" s="1">
        <f>100*IF(Table2[[#This Row],[Nc Analytic]]&gt;0, Table2[[#This Row],[Absolute Error]]/Table2[[#This Row],[Nc Analytic]],1)</f>
        <v>5.6157189397532593E-2</v>
      </c>
    </row>
    <row r="136" spans="1:13" x14ac:dyDescent="0.35">
      <c r="A136" s="1">
        <v>13.5</v>
      </c>
      <c r="B136" s="4">
        <v>0.63604099999999997</v>
      </c>
      <c r="C136" s="6">
        <v>0.63720386808182694</v>
      </c>
      <c r="D136" s="2">
        <f>ABS(Table6[[#This Row],[Pb Analytic]]-Table6[[#This Row],[Pb Simulation]])</f>
        <v>1.1628680818269732E-3</v>
      </c>
      <c r="E136" s="1">
        <f>100*IF(Table6[[#This Row],[Pb Analytic]]&gt;0, Table6[[#This Row],[Absolute Error]]/Table6[[#This Row],[Pb Analytic]],1)</f>
        <v>0.18249545240953288</v>
      </c>
      <c r="F136" s="5">
        <v>0.29637200000000002</v>
      </c>
      <c r="G136" s="6">
        <v>0.28872205784415678</v>
      </c>
      <c r="H136" s="2">
        <f>ABS(Table7[[#This Row],[Pd Analytic]]-Table7[[#This Row],[Pd Simulation]])</f>
        <v>7.6499421558432479E-3</v>
      </c>
      <c r="I136" s="1">
        <f>100*IF(Table7[[#This Row],[Pd Analytic]]&gt;0, Table7[[#This Row],[Absolute Error]]/Table7[[#This Row],[Pd Analytic]],1)</f>
        <v>2.6495870156108579</v>
      </c>
      <c r="J136" s="6">
        <v>15.4660764277023</v>
      </c>
      <c r="K136" s="6">
        <v>15.45930786342775</v>
      </c>
      <c r="L136" s="2">
        <f>ABS(Table2[[#This Row],[Nc Analytic]]-Table2[[#This Row],[Nc Simulation]])</f>
        <v>6.7685642745498598E-3</v>
      </c>
      <c r="M136" s="1">
        <f>100*IF(Table2[[#This Row],[Nc Analytic]]&gt;0, Table2[[#This Row],[Absolute Error]]/Table2[[#This Row],[Nc Analytic]],1)</f>
        <v>4.3783100345406313E-2</v>
      </c>
    </row>
    <row r="137" spans="1:13" x14ac:dyDescent="0.35">
      <c r="A137" s="1">
        <v>13.6</v>
      </c>
      <c r="B137" s="4">
        <v>0.63830100000000001</v>
      </c>
      <c r="C137" s="6">
        <v>0.63973852251504371</v>
      </c>
      <c r="D137" s="2">
        <f>ABS(Table6[[#This Row],[Pb Analytic]]-Table6[[#This Row],[Pb Simulation]])</f>
        <v>1.4375225150436988E-3</v>
      </c>
      <c r="E137" s="1">
        <f>100*IF(Table6[[#This Row],[Pb Analytic]]&gt;0, Table6[[#This Row],[Absolute Error]]/Table6[[#This Row],[Pb Analytic]],1)</f>
        <v>0.22470469800572232</v>
      </c>
      <c r="F137" s="5">
        <v>0.29405900000000001</v>
      </c>
      <c r="G137" s="6">
        <v>0.28673206572030158</v>
      </c>
      <c r="H137" s="2">
        <f>ABS(Table7[[#This Row],[Pd Analytic]]-Table7[[#This Row],[Pd Simulation]])</f>
        <v>7.3269342796984382E-3</v>
      </c>
      <c r="I137" s="1">
        <f>100*IF(Table7[[#This Row],[Pd Analytic]]&gt;0, Table7[[#This Row],[Absolute Error]]/Table7[[#This Row],[Pd Analytic]],1)</f>
        <v>2.5553243447998732</v>
      </c>
      <c r="J137" s="6">
        <v>15.472303314973001</v>
      </c>
      <c r="K137" s="6">
        <v>15.464846258888681</v>
      </c>
      <c r="L137" s="2">
        <f>ABS(Table2[[#This Row],[Nc Analytic]]-Table2[[#This Row],[Nc Simulation]])</f>
        <v>7.4570560843199019E-3</v>
      </c>
      <c r="M137" s="1">
        <f>100*IF(Table2[[#This Row],[Nc Analytic]]&gt;0, Table2[[#This Row],[Absolute Error]]/Table2[[#This Row],[Nc Analytic]],1)</f>
        <v>4.8219400047600433E-2</v>
      </c>
    </row>
    <row r="138" spans="1:13" x14ac:dyDescent="0.35">
      <c r="A138" s="1">
        <v>13.7</v>
      </c>
      <c r="B138" s="4">
        <v>0.64112499999999994</v>
      </c>
      <c r="C138" s="6">
        <v>0.64223877880338343</v>
      </c>
      <c r="D138" s="2">
        <f>ABS(Table6[[#This Row],[Pb Analytic]]-Table6[[#This Row],[Pb Simulation]])</f>
        <v>1.1137788033834806E-3</v>
      </c>
      <c r="E138" s="1">
        <f>100*IF(Table6[[#This Row],[Pb Analytic]]&gt;0, Table6[[#This Row],[Absolute Error]]/Table6[[#This Row],[Pb Analytic]],1)</f>
        <v>0.17342129440683549</v>
      </c>
      <c r="F138" s="5">
        <v>0.29180299999999998</v>
      </c>
      <c r="G138" s="6">
        <v>0.28476852046673501</v>
      </c>
      <c r="H138" s="2">
        <f>ABS(Table7[[#This Row],[Pd Analytic]]-Table7[[#This Row],[Pd Simulation]])</f>
        <v>7.0344795332649701E-3</v>
      </c>
      <c r="I138" s="1">
        <f>100*IF(Table7[[#This Row],[Pd Analytic]]&gt;0, Table7[[#This Row],[Absolute Error]]/Table7[[#This Row],[Pd Analytic]],1)</f>
        <v>2.4702447874980957</v>
      </c>
      <c r="J138" s="6">
        <v>15.4856638016822</v>
      </c>
      <c r="K138" s="6">
        <v>15.470275210357499</v>
      </c>
      <c r="L138" s="2">
        <f>ABS(Table2[[#This Row],[Nc Analytic]]-Table2[[#This Row],[Nc Simulation]])</f>
        <v>1.538859132470094E-2</v>
      </c>
      <c r="M138" s="1">
        <f>100*IF(Table2[[#This Row],[Nc Analytic]]&gt;0, Table2[[#This Row],[Absolute Error]]/Table2[[#This Row],[Nc Analytic]],1)</f>
        <v>9.9471994618415882E-2</v>
      </c>
    </row>
    <row r="139" spans="1:13" x14ac:dyDescent="0.35">
      <c r="A139" s="1">
        <v>13.8</v>
      </c>
      <c r="B139" s="4">
        <v>0.64270799999999995</v>
      </c>
      <c r="C139" s="6">
        <v>0.64470531076064885</v>
      </c>
      <c r="D139" s="2">
        <f>ABS(Table6[[#This Row],[Pb Analytic]]-Table6[[#This Row],[Pb Simulation]])</f>
        <v>1.9973107606489071E-3</v>
      </c>
      <c r="E139" s="1">
        <f>100*IF(Table6[[#This Row],[Pb Analytic]]&gt;0, Table6[[#This Row],[Absolute Error]]/Table6[[#This Row],[Pb Analytic]],1)</f>
        <v>0.30980212622917608</v>
      </c>
      <c r="F139" s="5">
        <v>0.290821</v>
      </c>
      <c r="G139" s="6">
        <v>0.28283092112344937</v>
      </c>
      <c r="H139" s="2">
        <f>ABS(Table7[[#This Row],[Pd Analytic]]-Table7[[#This Row],[Pd Simulation]])</f>
        <v>7.9900788765506214E-3</v>
      </c>
      <c r="I139" s="1">
        <f>100*IF(Table7[[#This Row],[Pd Analytic]]&gt;0, Table7[[#This Row],[Absolute Error]]/Table7[[#This Row],[Pd Analytic]],1)</f>
        <v>2.825037250104323</v>
      </c>
      <c r="J139" s="6">
        <v>15.483429097798041</v>
      </c>
      <c r="K139" s="6">
        <v>15.475597854715859</v>
      </c>
      <c r="L139" s="2">
        <f>ABS(Table2[[#This Row],[Nc Analytic]]-Table2[[#This Row],[Nc Simulation]])</f>
        <v>7.8312430821814161E-3</v>
      </c>
      <c r="M139" s="1">
        <f>100*IF(Table2[[#This Row],[Nc Analytic]]&gt;0, Table2[[#This Row],[Absolute Error]]/Table2[[#This Row],[Nc Analytic]],1)</f>
        <v>5.0603816122005339E-2</v>
      </c>
    </row>
    <row r="140" spans="1:13" x14ac:dyDescent="0.35">
      <c r="A140" s="1">
        <v>13.9</v>
      </c>
      <c r="B140" s="4">
        <v>0.64593800000000001</v>
      </c>
      <c r="C140" s="6">
        <v>0.6471387755239747</v>
      </c>
      <c r="D140" s="2">
        <f>ABS(Table6[[#This Row],[Pb Analytic]]-Table6[[#This Row],[Pb Simulation]])</f>
        <v>1.2007755239746842E-3</v>
      </c>
      <c r="E140" s="1">
        <f>100*IF(Table6[[#This Row],[Pb Analytic]]&gt;0, Table6[[#This Row],[Absolute Error]]/Table6[[#This Row],[Pb Analytic]],1)</f>
        <v>0.18555147201656114</v>
      </c>
      <c r="F140" s="5">
        <v>0.28809299999999999</v>
      </c>
      <c r="G140" s="6">
        <v>0.28091877843289559</v>
      </c>
      <c r="H140" s="2">
        <f>ABS(Table7[[#This Row],[Pd Analytic]]-Table7[[#This Row],[Pd Simulation]])</f>
        <v>7.1742215671043996E-3</v>
      </c>
      <c r="I140" s="1">
        <f>100*IF(Table7[[#This Row],[Pd Analytic]]&gt;0, Table7[[#This Row],[Absolute Error]]/Table7[[#This Row],[Pd Analytic]],1)</f>
        <v>2.5538419350695492</v>
      </c>
      <c r="J140" s="6">
        <v>15.49100152654238</v>
      </c>
      <c r="K140" s="6">
        <v>15.48081721272354</v>
      </c>
      <c r="L140" s="2">
        <f>ABS(Table2[[#This Row],[Nc Analytic]]-Table2[[#This Row],[Nc Simulation]])</f>
        <v>1.0184313818839996E-2</v>
      </c>
      <c r="M140" s="1">
        <f>100*IF(Table2[[#This Row],[Nc Analytic]]&gt;0, Table2[[#This Row],[Absolute Error]]/Table2[[#This Row],[Nc Analytic]],1)</f>
        <v>6.5786667970406651E-2</v>
      </c>
    </row>
    <row r="141" spans="1:13" x14ac:dyDescent="0.35">
      <c r="A141" s="1">
        <v>14</v>
      </c>
      <c r="B141" s="4">
        <v>0.64800999999999997</v>
      </c>
      <c r="C141" s="6">
        <v>0.64953981402875316</v>
      </c>
      <c r="D141" s="2">
        <f>ABS(Table6[[#This Row],[Pb Analytic]]-Table6[[#This Row],[Pb Simulation]])</f>
        <v>1.5298140287531847E-3</v>
      </c>
      <c r="E141" s="1">
        <f>100*IF(Table6[[#This Row],[Pb Analytic]]&gt;0, Table6[[#This Row],[Absolute Error]]/Table6[[#This Row],[Pb Analytic]],1)</f>
        <v>0.23552274944695917</v>
      </c>
      <c r="F141" s="5">
        <v>0.28632800000000003</v>
      </c>
      <c r="G141" s="6">
        <v>0.2790316145427072</v>
      </c>
      <c r="H141" s="2">
        <f>ABS(Table7[[#This Row],[Pd Analytic]]-Table7[[#This Row],[Pd Simulation]])</f>
        <v>7.2963854572928311E-3</v>
      </c>
      <c r="I141" s="1">
        <f>100*IF(Table7[[#This Row],[Pd Analytic]]&gt;0, Table7[[#This Row],[Absolute Error]]/Table7[[#This Row],[Pd Analytic]],1)</f>
        <v>2.6148956164879595</v>
      </c>
      <c r="J141" s="6">
        <v>15.49902132698405</v>
      </c>
      <c r="K141" s="6">
        <v>15.48593619422957</v>
      </c>
      <c r="L141" s="2">
        <f>ABS(Table2[[#This Row],[Nc Analytic]]-Table2[[#This Row],[Nc Simulation]])</f>
        <v>1.3085132754479645E-2</v>
      </c>
      <c r="M141" s="1">
        <f>100*IF(Table2[[#This Row],[Nc Analytic]]&gt;0, Table2[[#This Row],[Absolute Error]]/Table2[[#This Row],[Nc Analytic]],1)</f>
        <v>8.4496878912335177E-2</v>
      </c>
    </row>
    <row r="142" spans="1:13" x14ac:dyDescent="0.35">
      <c r="A142" s="1">
        <v>14.1</v>
      </c>
      <c r="B142" s="4">
        <v>0.65083899999999995</v>
      </c>
      <c r="C142" s="6">
        <v>0.65190905146959743</v>
      </c>
      <c r="D142" s="2">
        <f>ABS(Table6[[#This Row],[Pb Analytic]]-Table6[[#This Row],[Pb Simulation]])</f>
        <v>1.0700514695974883E-3</v>
      </c>
      <c r="E142" s="1">
        <f>100*IF(Table6[[#This Row],[Pb Analytic]]&gt;0, Table6[[#This Row],[Absolute Error]]/Table6[[#This Row],[Pb Analytic]],1)</f>
        <v>0.16414121988109739</v>
      </c>
      <c r="F142" s="5">
        <v>0.28408699999999998</v>
      </c>
      <c r="G142" s="6">
        <v>0.27716896271482799</v>
      </c>
      <c r="H142" s="2">
        <f>ABS(Table7[[#This Row],[Pd Analytic]]-Table7[[#This Row],[Pd Simulation]])</f>
        <v>6.9180372851719851E-3</v>
      </c>
      <c r="I142" s="1">
        <f>100*IF(Table7[[#This Row],[Pd Analytic]]&gt;0, Table7[[#This Row],[Absolute Error]]/Table7[[#This Row],[Pd Analytic]],1)</f>
        <v>2.4959639121966823</v>
      </c>
      <c r="J142" s="6">
        <v>15.503338939387071</v>
      </c>
      <c r="K142" s="6">
        <v>15.49095760311106</v>
      </c>
      <c r="L142" s="2">
        <f>ABS(Table2[[#This Row],[Nc Analytic]]-Table2[[#This Row],[Nc Simulation]])</f>
        <v>1.2381336276011012E-2</v>
      </c>
      <c r="M142" s="1">
        <f>100*IF(Table2[[#This Row],[Nc Analytic]]&gt;0, Table2[[#This Row],[Absolute Error]]/Table2[[#This Row],[Nc Analytic]],1)</f>
        <v>7.9926216269060477E-2</v>
      </c>
    </row>
    <row r="143" spans="1:13" x14ac:dyDescent="0.35">
      <c r="A143" s="1">
        <v>14.2</v>
      </c>
      <c r="B143" s="4">
        <v>0.65276299999999998</v>
      </c>
      <c r="C143" s="6">
        <v>0.65424709774766732</v>
      </c>
      <c r="D143" s="2">
        <f>ABS(Table6[[#This Row],[Pb Analytic]]-Table6[[#This Row],[Pb Simulation]])</f>
        <v>1.4840977476673345E-3</v>
      </c>
      <c r="E143" s="1">
        <f>100*IF(Table6[[#This Row],[Pb Analytic]]&gt;0, Table6[[#This Row],[Absolute Error]]/Table6[[#This Row],[Pb Analytic]],1)</f>
        <v>0.22684055500995548</v>
      </c>
      <c r="F143" s="5">
        <v>0.28238099999999999</v>
      </c>
      <c r="G143" s="6">
        <v>0.27533036704109032</v>
      </c>
      <c r="H143" s="2">
        <f>ABS(Table7[[#This Row],[Pd Analytic]]-Table7[[#This Row],[Pd Simulation]])</f>
        <v>7.050632958909675E-3</v>
      </c>
      <c r="I143" s="1">
        <f>100*IF(Table7[[#This Row],[Pd Analytic]]&gt;0, Table7[[#This Row],[Absolute Error]]/Table7[[#This Row],[Pd Analytic]],1)</f>
        <v>2.5607901644417734</v>
      </c>
      <c r="J143" s="6">
        <v>15.507510301211299</v>
      </c>
      <c r="K143" s="6">
        <v>15.49588414195575</v>
      </c>
      <c r="L143" s="2">
        <f>ABS(Table2[[#This Row],[Nc Analytic]]-Table2[[#This Row],[Nc Simulation]])</f>
        <v>1.1626159255548885E-2</v>
      </c>
      <c r="M143" s="1">
        <f>100*IF(Table2[[#This Row],[Nc Analytic]]&gt;0, Table2[[#This Row],[Absolute Error]]/Table2[[#This Row],[Nc Analytic]],1)</f>
        <v>7.5027401786456144E-2</v>
      </c>
    </row>
    <row r="144" spans="1:13" x14ac:dyDescent="0.35">
      <c r="A144" s="1">
        <v>14.3</v>
      </c>
      <c r="B144" s="4">
        <v>0.655219</v>
      </c>
      <c r="C144" s="6">
        <v>0.6565545479046806</v>
      </c>
      <c r="D144" s="2">
        <f>ABS(Table6[[#This Row],[Pb Analytic]]-Table6[[#This Row],[Pb Simulation]])</f>
        <v>1.3355479046806007E-3</v>
      </c>
      <c r="E144" s="1">
        <f>100*IF(Table6[[#This Row],[Pb Analytic]]&gt;0, Table6[[#This Row],[Absolute Error]]/Table6[[#This Row],[Pb Analytic]],1)</f>
        <v>0.20341766102189837</v>
      </c>
      <c r="F144" s="5">
        <v>0.280393</v>
      </c>
      <c r="G144" s="6">
        <v>0.27351538216527188</v>
      </c>
      <c r="H144" s="2">
        <f>ABS(Table7[[#This Row],[Pd Analytic]]-Table7[[#This Row],[Pd Simulation]])</f>
        <v>6.8776178347281225E-3</v>
      </c>
      <c r="I144" s="1">
        <f>100*IF(Table7[[#This Row],[Pd Analytic]]&gt;0, Table7[[#This Row],[Absolute Error]]/Table7[[#This Row],[Pd Analytic]],1)</f>
        <v>2.5145268906932321</v>
      </c>
      <c r="J144" s="6">
        <v>15.50784448530132</v>
      </c>
      <c r="K144" s="6">
        <v>15.500718416503391</v>
      </c>
      <c r="L144" s="2">
        <f>ABS(Table2[[#This Row],[Nc Analytic]]-Table2[[#This Row],[Nc Simulation]])</f>
        <v>7.126068797928653E-3</v>
      </c>
      <c r="M144" s="1">
        <f>100*IF(Table2[[#This Row],[Nc Analytic]]&gt;0, Table2[[#This Row],[Absolute Error]]/Table2[[#This Row],[Nc Analytic]],1)</f>
        <v>4.5972506605510818E-2</v>
      </c>
    </row>
    <row r="145" spans="1:13" x14ac:dyDescent="0.35">
      <c r="A145" s="1">
        <v>14.4</v>
      </c>
      <c r="B145" s="4">
        <v>0.65698400000000001</v>
      </c>
      <c r="C145" s="6">
        <v>0.65883198254394548</v>
      </c>
      <c r="D145" s="2">
        <f>ABS(Table6[[#This Row],[Pb Analytic]]-Table6[[#This Row],[Pb Simulation]])</f>
        <v>1.84798254394547E-3</v>
      </c>
      <c r="E145" s="1">
        <f>100*IF(Table6[[#This Row],[Pb Analytic]]&gt;0, Table6[[#This Row],[Absolute Error]]/Table6[[#This Row],[Pb Analytic]],1)</f>
        <v>0.28049375150396644</v>
      </c>
      <c r="F145" s="5">
        <v>0.27920699999999998</v>
      </c>
      <c r="G145" s="6">
        <v>0.27172357301163003</v>
      </c>
      <c r="H145" s="2">
        <f>ABS(Table7[[#This Row],[Pd Analytic]]-Table7[[#This Row],[Pd Simulation]])</f>
        <v>7.4834269883699567E-3</v>
      </c>
      <c r="I145" s="1">
        <f>100*IF(Table7[[#This Row],[Pd Analytic]]&gt;0, Table7[[#This Row],[Absolute Error]]/Table7[[#This Row],[Pd Analytic]],1)</f>
        <v>2.7540588052143931</v>
      </c>
      <c r="J145" s="6">
        <v>15.514126156300019</v>
      </c>
      <c r="K145" s="6">
        <v>15.505462939860021</v>
      </c>
      <c r="L145" s="2">
        <f>ABS(Table2[[#This Row],[Nc Analytic]]-Table2[[#This Row],[Nc Simulation]])</f>
        <v>8.6632164399986777E-3</v>
      </c>
      <c r="M145" s="1">
        <f>100*IF(Table2[[#This Row],[Nc Analytic]]&gt;0, Table2[[#This Row],[Absolute Error]]/Table2[[#This Row],[Nc Analytic]],1)</f>
        <v>5.5872026998485008E-2</v>
      </c>
    </row>
    <row r="146" spans="1:13" x14ac:dyDescent="0.35">
      <c r="A146" s="1">
        <v>14.5</v>
      </c>
      <c r="B146" s="4">
        <v>0.65990899999999997</v>
      </c>
      <c r="C146" s="6">
        <v>0.66107996823874826</v>
      </c>
      <c r="D146" s="2">
        <f>ABS(Table6[[#This Row],[Pb Analytic]]-Table6[[#This Row],[Pb Simulation]])</f>
        <v>1.1709682387482934E-3</v>
      </c>
      <c r="E146" s="1">
        <f>100*IF(Table6[[#This Row],[Pb Analytic]]&gt;0, Table6[[#This Row],[Absolute Error]]/Table6[[#This Row],[Pb Analytic]],1)</f>
        <v>0.17712959021704913</v>
      </c>
      <c r="F146" s="5">
        <v>0.27657100000000001</v>
      </c>
      <c r="G146" s="6">
        <v>0.26995451451989022</v>
      </c>
      <c r="H146" s="2">
        <f>ABS(Table7[[#This Row],[Pd Analytic]]-Table7[[#This Row],[Pd Simulation]])</f>
        <v>6.6164854801097905E-3</v>
      </c>
      <c r="I146" s="1">
        <f>100*IF(Table7[[#This Row],[Pd Analytic]]&gt;0, Table7[[#This Row],[Absolute Error]]/Table7[[#This Row],[Pd Analytic]],1)</f>
        <v>2.4509630786790524</v>
      </c>
      <c r="J146" s="6">
        <v>15.516812315873199</v>
      </c>
      <c r="K146" s="6">
        <v>15.51012013649836</v>
      </c>
      <c r="L146" s="2">
        <f>ABS(Table2[[#This Row],[Nc Analytic]]-Table2[[#This Row],[Nc Simulation]])</f>
        <v>6.6921793748395686E-3</v>
      </c>
      <c r="M146" s="1">
        <f>100*IF(Table2[[#This Row],[Nc Analytic]]&gt;0, Table2[[#This Row],[Absolute Error]]/Table2[[#This Row],[Nc Analytic]],1)</f>
        <v>4.314717949277231E-2</v>
      </c>
    </row>
    <row r="147" spans="1:13" x14ac:dyDescent="0.35">
      <c r="A147" s="1">
        <v>14.6</v>
      </c>
      <c r="B147" s="4">
        <v>0.66128699999999996</v>
      </c>
      <c r="C147" s="6">
        <v>0.6632990579284237</v>
      </c>
      <c r="D147" s="2">
        <f>ABS(Table6[[#This Row],[Pb Analytic]]-Table6[[#This Row],[Pb Simulation]])</f>
        <v>2.0120579284237383E-3</v>
      </c>
      <c r="E147" s="1">
        <f>100*IF(Table6[[#This Row],[Pb Analytic]]&gt;0, Table6[[#This Row],[Absolute Error]]/Table6[[#This Row],[Pb Analytic]],1)</f>
        <v>0.30334098991602343</v>
      </c>
      <c r="F147" s="5">
        <v>0.275536</v>
      </c>
      <c r="G147" s="6">
        <v>0.26820779138666068</v>
      </c>
      <c r="H147" s="2">
        <f>ABS(Table7[[#This Row],[Pd Analytic]]-Table7[[#This Row],[Pd Simulation]])</f>
        <v>7.3282086133393265E-3</v>
      </c>
      <c r="I147" s="1">
        <f>100*IF(Table7[[#This Row],[Pd Analytic]]&gt;0, Table7[[#This Row],[Absolute Error]]/Table7[[#This Row],[Pd Analytic]],1)</f>
        <v>2.7322877443089055</v>
      </c>
      <c r="J147" s="6">
        <v>15.522707755909691</v>
      </c>
      <c r="K147" s="6">
        <v>15.514692346056551</v>
      </c>
      <c r="L147" s="2">
        <f>ABS(Table2[[#This Row],[Nc Analytic]]-Table2[[#This Row],[Nc Simulation]])</f>
        <v>8.0154098531401985E-3</v>
      </c>
      <c r="M147" s="1">
        <f>100*IF(Table2[[#This Row],[Nc Analytic]]&gt;0, Table2[[#This Row],[Absolute Error]]/Table2[[#This Row],[Nc Analytic]],1)</f>
        <v>5.1663350289878722E-2</v>
      </c>
    </row>
    <row r="148" spans="1:13" x14ac:dyDescent="0.35">
      <c r="A148" s="1">
        <v>14.7</v>
      </c>
      <c r="B148" s="4">
        <v>0.66374699999999998</v>
      </c>
      <c r="C148" s="6">
        <v>0.6654897913024499</v>
      </c>
      <c r="D148" s="2">
        <f>ABS(Table6[[#This Row],[Pb Analytic]]-Table6[[#This Row],[Pb Simulation]])</f>
        <v>1.7427913024499198E-3</v>
      </c>
      <c r="E148" s="1">
        <f>100*IF(Table6[[#This Row],[Pb Analytic]]&gt;0, Table6[[#This Row],[Absolute Error]]/Table6[[#This Row],[Pb Analytic]],1)</f>
        <v>0.26188099730862152</v>
      </c>
      <c r="F148" s="5">
        <v>0.273731</v>
      </c>
      <c r="G148" s="6">
        <v>0.26648299781321061</v>
      </c>
      <c r="H148" s="2">
        <f>ABS(Table7[[#This Row],[Pd Analytic]]-Table7[[#This Row],[Pd Simulation]])</f>
        <v>7.2480021867893929E-3</v>
      </c>
      <c r="I148" s="1">
        <f>100*IF(Table7[[#This Row],[Pd Analytic]]&gt;0, Table7[[#This Row],[Absolute Error]]/Table7[[#This Row],[Pd Analytic]],1)</f>
        <v>2.719874155674963</v>
      </c>
      <c r="J148" s="6">
        <v>15.52704977499336</v>
      </c>
      <c r="K148" s="6">
        <v>15.51918182694687</v>
      </c>
      <c r="L148" s="2">
        <f>ABS(Table2[[#This Row],[Nc Analytic]]-Table2[[#This Row],[Nc Simulation]])</f>
        <v>7.8679480464902696E-3</v>
      </c>
      <c r="M148" s="1">
        <f>100*IF(Table2[[#This Row],[Nc Analytic]]&gt;0, Table2[[#This Row],[Absolute Error]]/Table2[[#This Row],[Nc Analytic]],1)</f>
        <v>5.0698214211452097E-2</v>
      </c>
    </row>
    <row r="149" spans="1:13" x14ac:dyDescent="0.35">
      <c r="A149" s="1">
        <v>14.8</v>
      </c>
      <c r="B149" s="4">
        <v>0.66642999999999997</v>
      </c>
      <c r="C149" s="6">
        <v>0.66765269517289094</v>
      </c>
      <c r="D149" s="2">
        <f>ABS(Table6[[#This Row],[Pb Analytic]]-Table6[[#This Row],[Pb Simulation]])</f>
        <v>1.2226951728909752E-3</v>
      </c>
      <c r="E149" s="1">
        <f>100*IF(Table6[[#This Row],[Pb Analytic]]&gt;0, Table6[[#This Row],[Absolute Error]]/Table6[[#This Row],[Pb Analytic]],1)</f>
        <v>0.1831334137839965</v>
      </c>
      <c r="F149" s="5">
        <v>0.27143299999999998</v>
      </c>
      <c r="G149" s="6">
        <v>0.26477973725955423</v>
      </c>
      <c r="H149" s="2">
        <f>ABS(Table7[[#This Row],[Pd Analytic]]-Table7[[#This Row],[Pd Simulation]])</f>
        <v>6.6532627404457534E-3</v>
      </c>
      <c r="I149" s="1">
        <f>100*IF(Table7[[#This Row],[Pd Analytic]]&gt;0, Table7[[#This Row],[Absolute Error]]/Table7[[#This Row],[Pd Analytic]],1)</f>
        <v>2.5127537361077574</v>
      </c>
      <c r="J149" s="6">
        <v>15.537561120693031</v>
      </c>
      <c r="K149" s="6">
        <v>15.523590759785121</v>
      </c>
      <c r="L149" s="2">
        <f>ABS(Table2[[#This Row],[Nc Analytic]]-Table2[[#This Row],[Nc Simulation]])</f>
        <v>1.3970360907910262E-2</v>
      </c>
      <c r="M149" s="1">
        <f>100*IF(Table2[[#This Row],[Nc Analytic]]&gt;0, Table2[[#This Row],[Absolute Error]]/Table2[[#This Row],[Nc Analytic]],1)</f>
        <v>8.9994390628368004E-2</v>
      </c>
    </row>
    <row r="150" spans="1:13" x14ac:dyDescent="0.35">
      <c r="A150" s="1">
        <v>14.9</v>
      </c>
      <c r="B150" s="4">
        <v>0.66794500000000001</v>
      </c>
      <c r="C150" s="6">
        <v>0.66978828383551958</v>
      </c>
      <c r="D150" s="2">
        <f>ABS(Table6[[#This Row],[Pb Analytic]]-Table6[[#This Row],[Pb Simulation]])</f>
        <v>1.8432838355195713E-3</v>
      </c>
      <c r="E150" s="1">
        <f>100*IF(Table6[[#This Row],[Pb Analytic]]&gt;0, Table6[[#This Row],[Absolute Error]]/Table6[[#This Row],[Pb Analytic]],1)</f>
        <v>0.27520395324983438</v>
      </c>
      <c r="F150" s="5">
        <v>0.27042699999999997</v>
      </c>
      <c r="G150" s="6">
        <v>0.26309762220476018</v>
      </c>
      <c r="H150" s="2">
        <f>ABS(Table7[[#This Row],[Pd Analytic]]-Table7[[#This Row],[Pd Simulation]])</f>
        <v>7.3293777952397887E-3</v>
      </c>
      <c r="I150" s="1">
        <f>100*IF(Table7[[#This Row],[Pd Analytic]]&gt;0, Table7[[#This Row],[Absolute Error]]/Table7[[#This Row],[Pd Analytic]],1)</f>
        <v>2.7858016099953864</v>
      </c>
      <c r="J150" s="6">
        <v>15.538371876513519</v>
      </c>
      <c r="K150" s="6">
        <v>15.527921250650859</v>
      </c>
      <c r="L150" s="2">
        <f>ABS(Table2[[#This Row],[Nc Analytic]]-Table2[[#This Row],[Nc Simulation]])</f>
        <v>1.045062586265999E-2</v>
      </c>
      <c r="M150" s="1">
        <f>100*IF(Table2[[#This Row],[Nc Analytic]]&gt;0, Table2[[#This Row],[Absolute Error]]/Table2[[#This Row],[Nc Analytic]],1)</f>
        <v>6.7302156508695254E-2</v>
      </c>
    </row>
    <row r="151" spans="1:13" x14ac:dyDescent="0.35">
      <c r="A151" s="1">
        <v>15</v>
      </c>
      <c r="B151" s="4">
        <v>0.67051300000000003</v>
      </c>
      <c r="C151" s="6">
        <v>0.67189705941994382</v>
      </c>
      <c r="D151" s="2">
        <f>ABS(Table6[[#This Row],[Pb Analytic]]-Table6[[#This Row],[Pb Simulation]])</f>
        <v>1.384059419943795E-3</v>
      </c>
      <c r="E151" s="1">
        <f>100*IF(Table6[[#This Row],[Pb Analytic]]&gt;0, Table6[[#This Row],[Absolute Error]]/Table6[[#This Row],[Pb Analytic]],1)</f>
        <v>0.20599277828938092</v>
      </c>
      <c r="F151" s="5">
        <v>0.26846399999999998</v>
      </c>
      <c r="G151" s="6">
        <v>0.26143627391339969</v>
      </c>
      <c r="H151" s="2">
        <f>ABS(Table7[[#This Row],[Pd Analytic]]-Table7[[#This Row],[Pd Simulation]])</f>
        <v>7.0277260866002944E-3</v>
      </c>
      <c r="I151" s="1">
        <f>100*IF(Table7[[#This Row],[Pd Analytic]]&gt;0, Table7[[#This Row],[Absolute Error]]/Table7[[#This Row],[Pd Analytic]],1)</f>
        <v>2.6881220350196</v>
      </c>
      <c r="J151" s="6">
        <v>15.542028004354661</v>
      </c>
      <c r="K151" s="6">
        <v>15.53217533418804</v>
      </c>
      <c r="L151" s="2">
        <f>ABS(Table2[[#This Row],[Nc Analytic]]-Table2[[#This Row],[Nc Simulation]])</f>
        <v>9.8526701666212801E-3</v>
      </c>
      <c r="M151" s="1">
        <f>100*IF(Table2[[#This Row],[Nc Analytic]]&gt;0, Table2[[#This Row],[Absolute Error]]/Table2[[#This Row],[Nc Analytic]],1)</f>
        <v>6.3433936036856736E-2</v>
      </c>
    </row>
    <row r="152" spans="1:13" x14ac:dyDescent="0.35">
      <c r="A152" s="1">
        <v>15.1</v>
      </c>
      <c r="B152" s="4">
        <v>0.67281000000000002</v>
      </c>
      <c r="C152" s="6">
        <v>0.67397951222905383</v>
      </c>
      <c r="D152" s="2">
        <f>ABS(Table6[[#This Row],[Pb Analytic]]-Table6[[#This Row],[Pb Simulation]])</f>
        <v>1.1695122290538151E-3</v>
      </c>
      <c r="E152" s="1">
        <f>100*IF(Table6[[#This Row],[Pb Analytic]]&gt;0, Table6[[#This Row],[Absolute Error]]/Table6[[#This Row],[Pb Analytic]],1)</f>
        <v>0.17352340951520692</v>
      </c>
      <c r="F152" s="5">
        <v>0.26650000000000001</v>
      </c>
      <c r="G152" s="6">
        <v>0.25979532220804141</v>
      </c>
      <c r="H152" s="2">
        <f>ABS(Table7[[#This Row],[Pd Analytic]]-Table7[[#This Row],[Pd Simulation]])</f>
        <v>6.704677791958602E-3</v>
      </c>
      <c r="I152" s="1">
        <f>100*IF(Table7[[#This Row],[Pd Analytic]]&gt;0, Table7[[#This Row],[Absolute Error]]/Table7[[#This Row],[Pd Analytic]],1)</f>
        <v>2.5807538546015718</v>
      </c>
      <c r="J152" s="6">
        <v>15.548022357408961</v>
      </c>
      <c r="K152" s="6">
        <v>15.536354976554721</v>
      </c>
      <c r="L152" s="2">
        <f>ABS(Table2[[#This Row],[Nc Analytic]]-Table2[[#This Row],[Nc Simulation]])</f>
        <v>1.1667380854239795E-2</v>
      </c>
      <c r="M152" s="1">
        <f>100*IF(Table2[[#This Row],[Nc Analytic]]&gt;0, Table2[[#This Row],[Absolute Error]]/Table2[[#This Row],[Nc Analytic]],1)</f>
        <v>7.5097285507743375E-2</v>
      </c>
    </row>
    <row r="153" spans="1:13" x14ac:dyDescent="0.35">
      <c r="A153" s="1">
        <v>15.2</v>
      </c>
      <c r="B153" s="4">
        <v>0.67533500000000002</v>
      </c>
      <c r="C153" s="6">
        <v>0.67603612106810818</v>
      </c>
      <c r="D153" s="2">
        <f>ABS(Table6[[#This Row],[Pb Analytic]]-Table6[[#This Row],[Pb Simulation]])</f>
        <v>7.01121068108157E-4</v>
      </c>
      <c r="E153" s="1">
        <f>100*IF(Table6[[#This Row],[Pb Analytic]]&gt;0, Table6[[#This Row],[Absolute Error]]/Table6[[#This Row],[Pb Analytic]],1)</f>
        <v>0.10371059271217871</v>
      </c>
      <c r="F153" s="5">
        <v>0.264457</v>
      </c>
      <c r="G153" s="6">
        <v>0.25817440524768948</v>
      </c>
      <c r="H153" s="2">
        <f>ABS(Table7[[#This Row],[Pd Analytic]]-Table7[[#This Row],[Pd Simulation]])</f>
        <v>6.2825947523105219E-3</v>
      </c>
      <c r="I153" s="1">
        <f>100*IF(Table7[[#This Row],[Pd Analytic]]&gt;0, Table7[[#This Row],[Absolute Error]]/Table7[[#This Row],[Pd Analytic]],1)</f>
        <v>2.43346924583135</v>
      </c>
      <c r="J153" s="6">
        <v>15.55127549966619</v>
      </c>
      <c r="K153" s="6">
        <v>15.540462078230449</v>
      </c>
      <c r="L153" s="2">
        <f>ABS(Table2[[#This Row],[Nc Analytic]]-Table2[[#This Row],[Nc Simulation]])</f>
        <v>1.0813421435740267E-2</v>
      </c>
      <c r="M153" s="1">
        <f>100*IF(Table2[[#This Row],[Nc Analytic]]&gt;0, Table2[[#This Row],[Absolute Error]]/Table2[[#This Row],[Nc Analytic]],1)</f>
        <v>6.9582367508158174E-2</v>
      </c>
    </row>
    <row r="154" spans="1:13" x14ac:dyDescent="0.35">
      <c r="A154" s="1">
        <v>15.3</v>
      </c>
      <c r="B154" s="4">
        <v>0.67632599999999998</v>
      </c>
      <c r="C154" s="6">
        <v>0.67806735356376358</v>
      </c>
      <c r="D154" s="2">
        <f>ABS(Table6[[#This Row],[Pb Analytic]]-Table6[[#This Row],[Pb Simulation]])</f>
        <v>1.7413535637635924E-3</v>
      </c>
      <c r="E154" s="1">
        <f>100*IF(Table6[[#This Row],[Pb Analytic]]&gt;0, Table6[[#This Row],[Absolute Error]]/Table6[[#This Row],[Pb Analytic]],1)</f>
        <v>0.25681129678511211</v>
      </c>
      <c r="F154" s="5">
        <v>0.26344400000000001</v>
      </c>
      <c r="G154" s="6">
        <v>0.25657316931206081</v>
      </c>
      <c r="H154" s="2">
        <f>ABS(Table7[[#This Row],[Pd Analytic]]-Table7[[#This Row],[Pd Simulation]])</f>
        <v>6.8708306879392E-3</v>
      </c>
      <c r="I154" s="1">
        <f>100*IF(Table7[[#This Row],[Pd Analytic]]&gt;0, Table7[[#This Row],[Absolute Error]]/Table7[[#This Row],[Pd Analytic]],1)</f>
        <v>2.6779225225933323</v>
      </c>
      <c r="J154" s="6">
        <v>15.553996036591251</v>
      </c>
      <c r="K154" s="6">
        <v>15.54449847668892</v>
      </c>
      <c r="L154" s="2">
        <f>ABS(Table2[[#This Row],[Nc Analytic]]-Table2[[#This Row],[Nc Simulation]])</f>
        <v>9.4975599023303658E-3</v>
      </c>
      <c r="M154" s="1">
        <f>100*IF(Table2[[#This Row],[Nc Analytic]]&gt;0, Table2[[#This Row],[Absolute Error]]/Table2[[#This Row],[Nc Analytic]],1)</f>
        <v>6.1099172267109439E-2</v>
      </c>
    </row>
    <row r="155" spans="1:13" x14ac:dyDescent="0.35">
      <c r="A155" s="1">
        <v>15.4</v>
      </c>
      <c r="B155" s="4">
        <v>0.678956</v>
      </c>
      <c r="C155" s="6">
        <v>0.68007366647335399</v>
      </c>
      <c r="D155" s="2">
        <f>ABS(Table6[[#This Row],[Pb Analytic]]-Table6[[#This Row],[Pb Simulation]])</f>
        <v>1.1176664733539843E-3</v>
      </c>
      <c r="E155" s="1">
        <f>100*IF(Table6[[#This Row],[Pb Analytic]]&gt;0, Table6[[#This Row],[Absolute Error]]/Table6[[#This Row],[Pb Analytic]],1)</f>
        <v>0.16434491268421664</v>
      </c>
      <c r="F155" s="5">
        <v>0.26146200000000003</v>
      </c>
      <c r="G155" s="6">
        <v>0.25499126859158772</v>
      </c>
      <c r="H155" s="2">
        <f>ABS(Table7[[#This Row],[Pd Analytic]]-Table7[[#This Row],[Pd Simulation]])</f>
        <v>6.4707314084123113E-3</v>
      </c>
      <c r="I155" s="1">
        <f>100*IF(Table7[[#This Row],[Pd Analytic]]&gt;0, Table7[[#This Row],[Absolute Error]]/Table7[[#This Row],[Pd Analytic]],1)</f>
        <v>2.5376286192670769</v>
      </c>
      <c r="J155" s="6">
        <v>15.55931840797828</v>
      </c>
      <c r="K155" s="6">
        <v>15.54846594894345</v>
      </c>
      <c r="L155" s="2">
        <f>ABS(Table2[[#This Row],[Nc Analytic]]-Table2[[#This Row],[Nc Simulation]])</f>
        <v>1.0852459034829565E-2</v>
      </c>
      <c r="M155" s="1">
        <f>100*IF(Table2[[#This Row],[Nc Analytic]]&gt;0, Table2[[#This Row],[Absolute Error]]/Table2[[#This Row],[Nc Analytic]],1)</f>
        <v>6.979761907358463E-2</v>
      </c>
    </row>
    <row r="156" spans="1:13" x14ac:dyDescent="0.35">
      <c r="A156" s="1">
        <v>15.5</v>
      </c>
      <c r="B156" s="4">
        <v>0.68042800000000003</v>
      </c>
      <c r="C156" s="6">
        <v>0.68205550598471587</v>
      </c>
      <c r="D156" s="2">
        <f>ABS(Table6[[#This Row],[Pb Analytic]]-Table6[[#This Row],[Pb Simulation]])</f>
        <v>1.627505984715838E-3</v>
      </c>
      <c r="E156" s="1">
        <f>100*IF(Table6[[#This Row],[Pb Analytic]]&gt;0, Table6[[#This Row],[Absolute Error]]/Table6[[#This Row],[Pb Analytic]],1)</f>
        <v>0.23861782075435789</v>
      </c>
      <c r="F156" s="5">
        <v>0.26049800000000001</v>
      </c>
      <c r="G156" s="6">
        <v>0.25342836498303201</v>
      </c>
      <c r="H156" s="2">
        <f>ABS(Table7[[#This Row],[Pd Analytic]]-Table7[[#This Row],[Pd Simulation]])</f>
        <v>7.0696350169680011E-3</v>
      </c>
      <c r="I156" s="1">
        <f>100*IF(Table7[[#This Row],[Pd Analytic]]&gt;0, Table7[[#This Row],[Absolute Error]]/Table7[[#This Row],[Pd Analytic]],1)</f>
        <v>2.7895989533142198</v>
      </c>
      <c r="J156" s="6">
        <v>15.561940328777579</v>
      </c>
      <c r="K156" s="6">
        <v>15.55236621397197</v>
      </c>
      <c r="L156" s="2">
        <f>ABS(Table2[[#This Row],[Nc Analytic]]-Table2[[#This Row],[Nc Simulation]])</f>
        <v>9.5741148056092129E-3</v>
      </c>
      <c r="M156" s="1">
        <f>100*IF(Table2[[#This Row],[Nc Analytic]]&gt;0, Table2[[#This Row],[Absolute Error]]/Table2[[#This Row],[Nc Analytic]],1)</f>
        <v>6.1560502587754126E-2</v>
      </c>
    </row>
    <row r="157" spans="1:13" x14ac:dyDescent="0.35">
      <c r="A157" s="1">
        <v>15.6</v>
      </c>
      <c r="B157" s="4">
        <v>0.68280600000000002</v>
      </c>
      <c r="C157" s="6">
        <v>0.68401330800684512</v>
      </c>
      <c r="D157" s="2">
        <f>ABS(Table6[[#This Row],[Pb Analytic]]-Table6[[#This Row],[Pb Simulation]])</f>
        <v>1.2073080068450981E-3</v>
      </c>
      <c r="E157" s="1">
        <f>100*IF(Table6[[#This Row],[Pb Analytic]]&gt;0, Table6[[#This Row],[Absolute Error]]/Table6[[#This Row],[Pb Analytic]],1)</f>
        <v>0.17650358446432687</v>
      </c>
      <c r="F157" s="5">
        <v>0.258521</v>
      </c>
      <c r="G157" s="6">
        <v>0.25188412789059611</v>
      </c>
      <c r="H157" s="2">
        <f>ABS(Table7[[#This Row],[Pd Analytic]]-Table7[[#This Row],[Pd Simulation]])</f>
        <v>6.6368721094038907E-3</v>
      </c>
      <c r="I157" s="1">
        <f>100*IF(Table7[[#This Row],[Pd Analytic]]&gt;0, Table7[[#This Row],[Absolute Error]]/Table7[[#This Row],[Pd Analytic]],1)</f>
        <v>2.6348909575940267</v>
      </c>
      <c r="J157" s="6">
        <v>15.56723114198331</v>
      </c>
      <c r="K157" s="6">
        <v>15.556200935028199</v>
      </c>
      <c r="L157" s="2">
        <f>ABS(Table2[[#This Row],[Nc Analytic]]-Table2[[#This Row],[Nc Simulation]])</f>
        <v>1.10302069551107E-2</v>
      </c>
      <c r="M157" s="1">
        <f>100*IF(Table2[[#This Row],[Nc Analytic]]&gt;0, Table2[[#This Row],[Absolute Error]]/Table2[[#This Row],[Nc Analytic]],1)</f>
        <v>7.0905531505920383E-2</v>
      </c>
    </row>
    <row r="158" spans="1:13" x14ac:dyDescent="0.35">
      <c r="A158" s="1">
        <v>15.7</v>
      </c>
      <c r="B158" s="4">
        <v>0.68484400000000001</v>
      </c>
      <c r="C158" s="6">
        <v>0.68594749845167546</v>
      </c>
      <c r="D158" s="2">
        <f>ABS(Table6[[#This Row],[Pb Analytic]]-Table6[[#This Row],[Pb Simulation]])</f>
        <v>1.1034984516754553E-3</v>
      </c>
      <c r="E158" s="1">
        <f>100*IF(Table6[[#This Row],[Pb Analytic]]&gt;0, Table6[[#This Row],[Absolute Error]]/Table6[[#This Row],[Pb Analytic]],1)</f>
        <v>0.16087214461256558</v>
      </c>
      <c r="F158" s="5">
        <v>0.25738899999999998</v>
      </c>
      <c r="G158" s="6">
        <v>0.25035823403240581</v>
      </c>
      <c r="H158" s="2">
        <f>ABS(Table7[[#This Row],[Pd Analytic]]-Table7[[#This Row],[Pd Simulation]])</f>
        <v>7.0307659675941658E-3</v>
      </c>
      <c r="I158" s="1">
        <f>100*IF(Table7[[#This Row],[Pd Analytic]]&gt;0, Table7[[#This Row],[Absolute Error]]/Table7[[#This Row],[Pd Analytic]],1)</f>
        <v>2.8082822978708655</v>
      </c>
      <c r="J158" s="6">
        <v>15.56974120692489</v>
      </c>
      <c r="K158" s="6">
        <v>15.55997172184497</v>
      </c>
      <c r="L158" s="2">
        <f>ABS(Table2[[#This Row],[Nc Analytic]]-Table2[[#This Row],[Nc Simulation]])</f>
        <v>9.7694850799197042E-3</v>
      </c>
      <c r="M158" s="1">
        <f>100*IF(Table2[[#This Row],[Nc Analytic]]&gt;0, Table2[[#This Row],[Absolute Error]]/Table2[[#This Row],[Nc Analytic]],1)</f>
        <v>6.2786007934732421E-2</v>
      </c>
    </row>
    <row r="159" spans="1:13" x14ac:dyDescent="0.35">
      <c r="A159" s="1">
        <v>15.8</v>
      </c>
      <c r="B159" s="4">
        <v>0.68657900000000005</v>
      </c>
      <c r="C159" s="6">
        <v>0.68785849350724815</v>
      </c>
      <c r="D159" s="2">
        <f>ABS(Table6[[#This Row],[Pb Analytic]]-Table6[[#This Row],[Pb Simulation]])</f>
        <v>1.2794935072480973E-3</v>
      </c>
      <c r="E159" s="1">
        <f>100*IF(Table6[[#This Row],[Pb Analytic]]&gt;0, Table6[[#This Row],[Absolute Error]]/Table6[[#This Row],[Pb Analytic]],1)</f>
        <v>0.18601115190483797</v>
      </c>
      <c r="F159" s="5">
        <v>0.255666</v>
      </c>
      <c r="G159" s="6">
        <v>0.24885036725224979</v>
      </c>
      <c r="H159" s="2">
        <f>ABS(Table7[[#This Row],[Pd Analytic]]-Table7[[#This Row],[Pd Simulation]])</f>
        <v>6.815632747750211E-3</v>
      </c>
      <c r="I159" s="1">
        <f>100*IF(Table7[[#This Row],[Pd Analytic]]&gt;0, Table7[[#This Row],[Absolute Error]]/Table7[[#This Row],[Pd Analytic]],1)</f>
        <v>2.7388477754752412</v>
      </c>
      <c r="J159" s="6">
        <v>15.574248829139069</v>
      </c>
      <c r="K159" s="6">
        <v>15.563680132735479</v>
      </c>
      <c r="L159" s="2">
        <f>ABS(Table2[[#This Row],[Nc Analytic]]-Table2[[#This Row],[Nc Simulation]])</f>
        <v>1.0568696403590039E-2</v>
      </c>
      <c r="M159" s="1">
        <f>100*IF(Table2[[#This Row],[Nc Analytic]]&gt;0, Table2[[#This Row],[Absolute Error]]/Table2[[#This Row],[Nc Analytic]],1)</f>
        <v>6.7906152744431139E-2</v>
      </c>
    </row>
    <row r="160" spans="1:13" x14ac:dyDescent="0.35">
      <c r="A160" s="1">
        <v>15.9</v>
      </c>
      <c r="B160" s="4">
        <v>0.687975</v>
      </c>
      <c r="C160" s="6">
        <v>0.68974669990254578</v>
      </c>
      <c r="D160" s="2">
        <f>ABS(Table6[[#This Row],[Pb Analytic]]-Table6[[#This Row],[Pb Simulation]])</f>
        <v>1.7716999025457758E-3</v>
      </c>
      <c r="E160" s="1">
        <f>100*IF(Table6[[#This Row],[Pb Analytic]]&gt;0, Table6[[#This Row],[Absolute Error]]/Table6[[#This Row],[Pb Analytic]],1)</f>
        <v>0.25686239641249448</v>
      </c>
      <c r="F160" s="5">
        <v>0.25386599999999998</v>
      </c>
      <c r="G160" s="6">
        <v>0.2473602183364518</v>
      </c>
      <c r="H160" s="2">
        <f>ABS(Table7[[#This Row],[Pd Analytic]]-Table7[[#This Row],[Pd Simulation]])</f>
        <v>6.5057816635481769E-3</v>
      </c>
      <c r="I160" s="1">
        <f>100*IF(Table7[[#This Row],[Pd Analytic]]&gt;0, Table7[[#This Row],[Absolute Error]]/Table7[[#This Row],[Pd Analytic]],1)</f>
        <v>2.6300840560785774</v>
      </c>
      <c r="J160" s="6">
        <v>15.57738728426447</v>
      </c>
      <c r="K160" s="6">
        <v>15.56732767659785</v>
      </c>
      <c r="L160" s="2">
        <f>ABS(Table2[[#This Row],[Nc Analytic]]-Table2[[#This Row],[Nc Simulation]])</f>
        <v>1.0059607666619286E-2</v>
      </c>
      <c r="M160" s="1">
        <f>100*IF(Table2[[#This Row],[Nc Analytic]]&gt;0, Table2[[#This Row],[Absolute Error]]/Table2[[#This Row],[Nc Analytic]],1)</f>
        <v>6.4620003353187946E-2</v>
      </c>
    </row>
    <row r="161" spans="1:13" x14ac:dyDescent="0.35">
      <c r="A161" s="1">
        <v>16</v>
      </c>
      <c r="B161" s="4">
        <v>0.69025099999999995</v>
      </c>
      <c r="C161" s="6">
        <v>0.69161251516425304</v>
      </c>
      <c r="D161" s="2">
        <f>ABS(Table6[[#This Row],[Pb Analytic]]-Table6[[#This Row],[Pb Simulation]])</f>
        <v>1.3615151642530909E-3</v>
      </c>
      <c r="E161" s="1">
        <f>100*IF(Table6[[#This Row],[Pb Analytic]]&gt;0, Table6[[#This Row],[Absolute Error]]/Table6[[#This Row],[Pb Analytic]],1)</f>
        <v>0.19686097842369737</v>
      </c>
      <c r="F161" s="5">
        <v>0.25219000000000003</v>
      </c>
      <c r="G161" s="6">
        <v>0.24588748483575051</v>
      </c>
      <c r="H161" s="2">
        <f>ABS(Table7[[#This Row],[Pd Analytic]]-Table7[[#This Row],[Pd Simulation]])</f>
        <v>6.3025151642495114E-3</v>
      </c>
      <c r="I161" s="1">
        <f>100*IF(Table7[[#This Row],[Pd Analytic]]&gt;0, Table7[[#This Row],[Absolute Error]]/Table7[[#This Row],[Pd Analytic]],1)</f>
        <v>2.5631703738234197</v>
      </c>
      <c r="J161" s="6">
        <v>15.579245987456179</v>
      </c>
      <c r="K161" s="6">
        <v>15.570915814828121</v>
      </c>
      <c r="L161" s="2">
        <f>ABS(Table2[[#This Row],[Nc Analytic]]-Table2[[#This Row],[Nc Simulation]])</f>
        <v>8.3301726280584631E-3</v>
      </c>
      <c r="M161" s="1">
        <f>100*IF(Table2[[#This Row],[Nc Analytic]]&gt;0, Table2[[#This Row],[Absolute Error]]/Table2[[#This Row],[Nc Analytic]],1)</f>
        <v>5.3498283126838783E-2</v>
      </c>
    </row>
    <row r="162" spans="1:13" x14ac:dyDescent="0.35">
      <c r="A162" s="1">
        <v>16.100000000000001</v>
      </c>
      <c r="B162" s="4">
        <v>0.69209600000000004</v>
      </c>
      <c r="C162" s="6">
        <v>0.69345632786569489</v>
      </c>
      <c r="D162" s="2">
        <f>ABS(Table6[[#This Row],[Pb Analytic]]-Table6[[#This Row],[Pb Simulation]])</f>
        <v>1.3603278656948437E-3</v>
      </c>
      <c r="E162" s="1">
        <f>100*IF(Table6[[#This Row],[Pb Analytic]]&gt;0, Table6[[#This Row],[Absolute Error]]/Table6[[#This Row],[Pb Analytic]],1)</f>
        <v>0.19616633535981015</v>
      </c>
      <c r="F162" s="5">
        <v>0.250695</v>
      </c>
      <c r="G162" s="6">
        <v>0.24443187089207219</v>
      </c>
      <c r="H162" s="2">
        <f>ABS(Table7[[#This Row],[Pd Analytic]]-Table7[[#This Row],[Pd Simulation]])</f>
        <v>6.2631291079278117E-3</v>
      </c>
      <c r="I162" s="1">
        <f>100*IF(Table7[[#This Row],[Pd Analytic]]&gt;0, Table7[[#This Row],[Absolute Error]]/Table7[[#This Row],[Pd Analytic]],1)</f>
        <v>2.5623209792855812</v>
      </c>
      <c r="J162" s="6">
        <v>15.589130222717079</v>
      </c>
      <c r="K162" s="6">
        <v>15.574445963146291</v>
      </c>
      <c r="L162" s="2">
        <f>ABS(Table2[[#This Row],[Nc Analytic]]-Table2[[#This Row],[Nc Simulation]])</f>
        <v>1.4684259570788782E-2</v>
      </c>
      <c r="M162" s="1">
        <f>100*IF(Table2[[#This Row],[Nc Analytic]]&gt;0, Table2[[#This Row],[Absolute Error]]/Table2[[#This Row],[Nc Analytic]],1)</f>
        <v>9.4284314225597812E-2</v>
      </c>
    </row>
    <row r="163" spans="1:13" x14ac:dyDescent="0.35">
      <c r="A163" s="1">
        <v>16.2</v>
      </c>
      <c r="B163" s="4">
        <v>0.69373399999999996</v>
      </c>
      <c r="C163" s="6">
        <v>0.69527851786820649</v>
      </c>
      <c r="D163" s="2">
        <f>ABS(Table6[[#This Row],[Pb Analytic]]-Table6[[#This Row],[Pb Simulation]])</f>
        <v>1.5445178682065297E-3</v>
      </c>
      <c r="E163" s="1">
        <f>100*IF(Table6[[#This Row],[Pb Analytic]]&gt;0, Table6[[#This Row],[Absolute Error]]/Table6[[#This Row],[Pb Analytic]],1)</f>
        <v>0.22214376375990674</v>
      </c>
      <c r="F163" s="5">
        <v>0.249393</v>
      </c>
      <c r="G163" s="6">
        <v>0.24299308707006789</v>
      </c>
      <c r="H163" s="2">
        <f>ABS(Table7[[#This Row],[Pd Analytic]]-Table7[[#This Row],[Pd Simulation]])</f>
        <v>6.3999129299321111E-3</v>
      </c>
      <c r="I163" s="1">
        <f>100*IF(Table7[[#This Row],[Pd Analytic]]&gt;0, Table7[[#This Row],[Absolute Error]]/Table7[[#This Row],[Pd Analytic]],1)</f>
        <v>2.6337839512638785</v>
      </c>
      <c r="J163" s="6">
        <v>15.586795024229231</v>
      </c>
      <c r="K163" s="6">
        <v>15.57791949334014</v>
      </c>
      <c r="L163" s="2">
        <f>ABS(Table2[[#This Row],[Nc Analytic]]-Table2[[#This Row],[Nc Simulation]])</f>
        <v>8.8755308890906548E-3</v>
      </c>
      <c r="M163" s="1">
        <f>100*IF(Table2[[#This Row],[Nc Analytic]]&gt;0, Table2[[#This Row],[Absolute Error]]/Table2[[#This Row],[Nc Analytic]],1)</f>
        <v>5.6975072267417444E-2</v>
      </c>
    </row>
    <row r="164" spans="1:13" x14ac:dyDescent="0.35">
      <c r="A164" s="1">
        <v>16.3</v>
      </c>
      <c r="B164" s="4">
        <v>0.69553900000000002</v>
      </c>
      <c r="C164" s="6">
        <v>0.69707945655517078</v>
      </c>
      <c r="D164" s="2">
        <f>ABS(Table6[[#This Row],[Pb Analytic]]-Table6[[#This Row],[Pb Simulation]])</f>
        <v>1.5404565551707661E-3</v>
      </c>
      <c r="E164" s="1">
        <f>100*IF(Table6[[#This Row],[Pb Analytic]]&gt;0, Table6[[#This Row],[Absolute Error]]/Table6[[#This Row],[Pb Analytic]],1)</f>
        <v>0.22098722615975494</v>
      </c>
      <c r="F164" s="5">
        <v>0.24824199999999999</v>
      </c>
      <c r="G164" s="6">
        <v>0.24157085019329799</v>
      </c>
      <c r="H164" s="2">
        <f>ABS(Table7[[#This Row],[Pd Analytic]]-Table7[[#This Row],[Pd Simulation]])</f>
        <v>6.6711498067019981E-3</v>
      </c>
      <c r="I164" s="1">
        <f>100*IF(Table7[[#This Row],[Pd Analytic]]&gt;0, Table7[[#This Row],[Absolute Error]]/Table7[[#This Row],[Pd Analytic]],1)</f>
        <v>2.7615706950420291</v>
      </c>
      <c r="J164" s="6">
        <v>15.59505305202852</v>
      </c>
      <c r="K164" s="6">
        <v>15.581337734930861</v>
      </c>
      <c r="L164" s="2">
        <f>ABS(Table2[[#This Row],[Nc Analytic]]-Table2[[#This Row],[Nc Simulation]])</f>
        <v>1.3715317097659607E-2</v>
      </c>
      <c r="M164" s="1">
        <f>100*IF(Table2[[#This Row],[Nc Analytic]]&gt;0, Table2[[#This Row],[Absolute Error]]/Table2[[#This Row],[Nc Analytic]],1)</f>
        <v>8.8024002373763233E-2</v>
      </c>
    </row>
    <row r="165" spans="1:13" x14ac:dyDescent="0.35">
      <c r="A165" s="1">
        <v>16.399999999999999</v>
      </c>
      <c r="B165" s="4">
        <v>0.69746399999999997</v>
      </c>
      <c r="C165" s="6">
        <v>0.69885950705895927</v>
      </c>
      <c r="D165" s="2">
        <f>ABS(Table6[[#This Row],[Pb Analytic]]-Table6[[#This Row],[Pb Simulation]])</f>
        <v>1.3955070589592999E-3</v>
      </c>
      <c r="E165" s="1">
        <f>100*IF(Table6[[#This Row],[Pb Analytic]]&gt;0, Table6[[#This Row],[Absolute Error]]/Table6[[#This Row],[Pb Analytic]],1)</f>
        <v>0.19968349072506331</v>
      </c>
      <c r="F165" s="5">
        <v>0.24662300000000001</v>
      </c>
      <c r="G165" s="6">
        <v>0.2401648831849455</v>
      </c>
      <c r="H165" s="2">
        <f>ABS(Table7[[#This Row],[Pd Analytic]]-Table7[[#This Row],[Pd Simulation]])</f>
        <v>6.4581168150545099E-3</v>
      </c>
      <c r="I165" s="1">
        <f>100*IF(Table7[[#This Row],[Pd Analytic]]&gt;0, Table7[[#This Row],[Absolute Error]]/Table7[[#This Row],[Pd Analytic]],1)</f>
        <v>2.6890346038147723</v>
      </c>
      <c r="J165" s="6">
        <v>15.59492124407187</v>
      </c>
      <c r="K165" s="6">
        <v>15.58470197676457</v>
      </c>
      <c r="L165" s="2">
        <f>ABS(Table2[[#This Row],[Nc Analytic]]-Table2[[#This Row],[Nc Simulation]])</f>
        <v>1.0219267307299162E-2</v>
      </c>
      <c r="M165" s="1">
        <f>100*IF(Table2[[#This Row],[Nc Analytic]]&gt;0, Table2[[#This Row],[Absolute Error]]/Table2[[#This Row],[Nc Analytic]],1)</f>
        <v>6.5572426874348944E-2</v>
      </c>
    </row>
    <row r="166" spans="1:13" x14ac:dyDescent="0.35">
      <c r="A166" s="1">
        <v>16.5</v>
      </c>
      <c r="B166" s="4">
        <v>0.69956099999999999</v>
      </c>
      <c r="C166" s="6">
        <v>0.70061902448100588</v>
      </c>
      <c r="D166" s="2">
        <f>ABS(Table6[[#This Row],[Pb Analytic]]-Table6[[#This Row],[Pb Simulation]])</f>
        <v>1.0580244810058925E-3</v>
      </c>
      <c r="E166" s="1">
        <f>100*IF(Table6[[#This Row],[Pb Analytic]]&gt;0, Table6[[#This Row],[Absolute Error]]/Table6[[#This Row],[Pb Analytic]],1)</f>
        <v>0.15101281067690678</v>
      </c>
      <c r="F166" s="5">
        <v>0.24509300000000001</v>
      </c>
      <c r="G166" s="6">
        <v>0.23877491491293559</v>
      </c>
      <c r="H166" s="2">
        <f>ABS(Table7[[#This Row],[Pd Analytic]]-Table7[[#This Row],[Pd Simulation]])</f>
        <v>6.3180850870644123E-3</v>
      </c>
      <c r="I166" s="1">
        <f>100*IF(Table7[[#This Row],[Pd Analytic]]&gt;0, Table7[[#This Row],[Absolute Error]]/Table7[[#This Row],[Pd Analytic]],1)</f>
        <v>2.6460422316004899</v>
      </c>
      <c r="J166" s="6">
        <v>15.59959193537442</v>
      </c>
      <c r="K166" s="6">
        <v>15.58801346853353</v>
      </c>
      <c r="L166" s="2">
        <f>ABS(Table2[[#This Row],[Nc Analytic]]-Table2[[#This Row],[Nc Simulation]])</f>
        <v>1.157846684088959E-2</v>
      </c>
      <c r="M166" s="1">
        <f>100*IF(Table2[[#This Row],[Nc Analytic]]&gt;0, Table2[[#This Row],[Absolute Error]]/Table2[[#This Row],[Nc Analytic]],1)</f>
        <v>7.427801409244518E-2</v>
      </c>
    </row>
    <row r="167" spans="1:13" x14ac:dyDescent="0.35">
      <c r="A167" s="1">
        <v>16.600000000000001</v>
      </c>
      <c r="B167" s="4">
        <v>0.70085299999999995</v>
      </c>
      <c r="C167" s="6">
        <v>0.70235835610522979</v>
      </c>
      <c r="D167" s="2">
        <f>ABS(Table6[[#This Row],[Pb Analytic]]-Table6[[#This Row],[Pb Simulation]])</f>
        <v>1.5053561052298381E-3</v>
      </c>
      <c r="E167" s="1">
        <f>100*IF(Table6[[#This Row],[Pb Analytic]]&gt;0, Table6[[#This Row],[Absolute Error]]/Table6[[#This Row],[Pb Analytic]],1)</f>
        <v>0.21432878133285857</v>
      </c>
      <c r="F167" s="5">
        <v>0.24352099999999999</v>
      </c>
      <c r="G167" s="6">
        <v>0.23740068003935039</v>
      </c>
      <c r="H167" s="2">
        <f>ABS(Table7[[#This Row],[Pd Analytic]]-Table7[[#This Row],[Pd Simulation]])</f>
        <v>6.1203199606496006E-3</v>
      </c>
      <c r="I167" s="1">
        <f>100*IF(Table7[[#This Row],[Pd Analytic]]&gt;0, Table7[[#This Row],[Absolute Error]]/Table7[[#This Row],[Pd Analytic]],1)</f>
        <v>2.5780549405482436</v>
      </c>
      <c r="J167" s="6">
        <v>15.60299110192884</v>
      </c>
      <c r="K167" s="6">
        <v>15.591273422230531</v>
      </c>
      <c r="L167" s="2">
        <f>ABS(Table2[[#This Row],[Nc Analytic]]-Table2[[#This Row],[Nc Simulation]])</f>
        <v>1.1717679698309169E-2</v>
      </c>
      <c r="M167" s="1">
        <f>100*IF(Table2[[#This Row],[Nc Analytic]]&gt;0, Table2[[#This Row],[Absolute Error]]/Table2[[#This Row],[Nc Analytic]],1)</f>
        <v>7.5155373015277444E-2</v>
      </c>
    </row>
    <row r="168" spans="1:13" x14ac:dyDescent="0.35">
      <c r="A168" s="1">
        <v>16.7</v>
      </c>
      <c r="B168" s="4">
        <v>0.70318599999999998</v>
      </c>
      <c r="C168" s="6">
        <v>0.70407784160502385</v>
      </c>
      <c r="D168" s="2">
        <f>ABS(Table6[[#This Row],[Pb Analytic]]-Table6[[#This Row],[Pb Simulation]])</f>
        <v>8.9184160502386867E-4</v>
      </c>
      <c r="E168" s="1">
        <f>100*IF(Table6[[#This Row],[Pb Analytic]]&gt;0, Table6[[#This Row],[Absolute Error]]/Table6[[#This Row],[Pb Analytic]],1)</f>
        <v>0.12666804042445315</v>
      </c>
      <c r="F168" s="5">
        <v>0.24179400000000001</v>
      </c>
      <c r="G168" s="6">
        <v>0.23604191887401979</v>
      </c>
      <c r="H168" s="2">
        <f>ABS(Table7[[#This Row],[Pd Analytic]]-Table7[[#This Row],[Pd Simulation]])</f>
        <v>5.7520811259802185E-3</v>
      </c>
      <c r="I168" s="1">
        <f>100*IF(Table7[[#This Row],[Pd Analytic]]&gt;0, Table7[[#This Row],[Absolute Error]]/Table7[[#This Row],[Pd Analytic]],1)</f>
        <v>2.4368896649455798</v>
      </c>
      <c r="J168" s="6">
        <v>15.60600494412803</v>
      </c>
      <c r="K168" s="6">
        <v>15.594483013539771</v>
      </c>
      <c r="L168" s="2">
        <f>ABS(Table2[[#This Row],[Nc Analytic]]-Table2[[#This Row],[Nc Simulation]])</f>
        <v>1.1521930588259011E-2</v>
      </c>
      <c r="M168" s="1">
        <f>100*IF(Table2[[#This Row],[Nc Analytic]]&gt;0, Table2[[#This Row],[Absolute Error]]/Table2[[#This Row],[Nc Analytic]],1)</f>
        <v>7.3884658941596196E-2</v>
      </c>
    </row>
    <row r="169" spans="1:13" x14ac:dyDescent="0.35">
      <c r="A169" s="1">
        <v>16.8</v>
      </c>
      <c r="B169" s="4">
        <v>0.70475299999999996</v>
      </c>
      <c r="C169" s="6">
        <v>0.70577781324401578</v>
      </c>
      <c r="D169" s="2">
        <f>ABS(Table6[[#This Row],[Pb Analytic]]-Table6[[#This Row],[Pb Simulation]])</f>
        <v>1.0248132440158209E-3</v>
      </c>
      <c r="E169" s="1">
        <f>100*IF(Table6[[#This Row],[Pb Analytic]]&gt;0, Table6[[#This Row],[Absolute Error]]/Table6[[#This Row],[Pb Analytic]],1)</f>
        <v>0.14520338055193324</v>
      </c>
      <c r="F169" s="5">
        <v>0.240647</v>
      </c>
      <c r="G169" s="6">
        <v>0.23469837723217629</v>
      </c>
      <c r="H169" s="2">
        <f>ABS(Table7[[#This Row],[Pd Analytic]]-Table7[[#This Row],[Pd Simulation]])</f>
        <v>5.948622767823708E-3</v>
      </c>
      <c r="I169" s="1">
        <f>100*IF(Table7[[#This Row],[Pd Analytic]]&gt;0, Table7[[#This Row],[Absolute Error]]/Table7[[#This Row],[Pd Analytic]],1)</f>
        <v>2.5345819762268786</v>
      </c>
      <c r="J169" s="6">
        <v>15.608473129284389</v>
      </c>
      <c r="K169" s="6">
        <v>15.59764338316756</v>
      </c>
      <c r="L169" s="2">
        <f>ABS(Table2[[#This Row],[Nc Analytic]]-Table2[[#This Row],[Nc Simulation]])</f>
        <v>1.0829746116829853E-2</v>
      </c>
      <c r="M169" s="1">
        <f>100*IF(Table2[[#This Row],[Nc Analytic]]&gt;0, Table2[[#This Row],[Absolute Error]]/Table2[[#This Row],[Nc Analytic]],1)</f>
        <v>6.9431938215211042E-2</v>
      </c>
    </row>
    <row r="170" spans="1:13" x14ac:dyDescent="0.35">
      <c r="A170" s="1">
        <v>16.899999999999999</v>
      </c>
      <c r="B170" s="4">
        <v>0.70655900000000005</v>
      </c>
      <c r="C170" s="6">
        <v>0.70745859607080097</v>
      </c>
      <c r="D170" s="2">
        <f>ABS(Table6[[#This Row],[Pb Analytic]]-Table6[[#This Row],[Pb Simulation]])</f>
        <v>8.9959607080092319E-4</v>
      </c>
      <c r="E170" s="1">
        <f>100*IF(Table6[[#This Row],[Pb Analytic]]&gt;0, Table6[[#This Row],[Absolute Error]]/Table6[[#This Row],[Pb Analytic]],1)</f>
        <v>0.12715882961875744</v>
      </c>
      <c r="F170" s="5">
        <v>0.239428</v>
      </c>
      <c r="G170" s="6">
        <v>0.23336980629606441</v>
      </c>
      <c r="H170" s="2">
        <f>ABS(Table7[[#This Row],[Pd Analytic]]-Table7[[#This Row],[Pd Simulation]])</f>
        <v>6.0581937039355938E-3</v>
      </c>
      <c r="I170" s="1">
        <f>100*IF(Table7[[#This Row],[Pd Analytic]]&gt;0, Table7[[#This Row],[Absolute Error]]/Table7[[#This Row],[Pd Analytic]],1)</f>
        <v>2.5959629482872653</v>
      </c>
      <c r="J170" s="6">
        <v>15.61421102541186</v>
      </c>
      <c r="K170" s="6">
        <v>15.600755638115629</v>
      </c>
      <c r="L170" s="2">
        <f>ABS(Table2[[#This Row],[Nc Analytic]]-Table2[[#This Row],[Nc Simulation]])</f>
        <v>1.3455387296231081E-2</v>
      </c>
      <c r="M170" s="1">
        <f>100*IF(Table2[[#This Row],[Nc Analytic]]&gt;0, Table2[[#This Row],[Absolute Error]]/Table2[[#This Row],[Nc Analytic]],1)</f>
        <v>8.6248304943364384E-2</v>
      </c>
    </row>
    <row r="171" spans="1:13" x14ac:dyDescent="0.35">
      <c r="A171" s="1">
        <v>17</v>
      </c>
      <c r="B171" s="4">
        <v>0.70780600000000005</v>
      </c>
      <c r="C171" s="6">
        <v>0.709120508107843</v>
      </c>
      <c r="D171" s="2">
        <f>ABS(Table6[[#This Row],[Pb Analytic]]-Table6[[#This Row],[Pb Simulation]])</f>
        <v>1.3145081078429488E-3</v>
      </c>
      <c r="E171" s="1">
        <f>100*IF(Table6[[#This Row],[Pb Analytic]]&gt;0, Table6[[#This Row],[Absolute Error]]/Table6[[#This Row],[Pb Analytic]],1)</f>
        <v>0.18537161072248082</v>
      </c>
      <c r="F171" s="5">
        <v>0.23816799999999999</v>
      </c>
      <c r="G171" s="6">
        <v>0.23205596248039359</v>
      </c>
      <c r="H171" s="2">
        <f>ABS(Table7[[#This Row],[Pd Analytic]]-Table7[[#This Row],[Pd Simulation]])</f>
        <v>6.1120375196064003E-3</v>
      </c>
      <c r="I171" s="1">
        <f>100*IF(Table7[[#This Row],[Pd Analytic]]&gt;0, Table7[[#This Row],[Absolute Error]]/Table7[[#This Row],[Pd Analytic]],1)</f>
        <v>2.6338635966411794</v>
      </c>
      <c r="J171" s="6">
        <v>15.61562341049175</v>
      </c>
      <c r="K171" s="6">
        <v>15.603820852899981</v>
      </c>
      <c r="L171" s="2">
        <f>ABS(Table2[[#This Row],[Nc Analytic]]-Table2[[#This Row],[Nc Simulation]])</f>
        <v>1.1802557591769514E-2</v>
      </c>
      <c r="M171" s="1">
        <f>100*IF(Table2[[#This Row],[Nc Analytic]]&gt;0, Table2[[#This Row],[Absolute Error]]/Table2[[#This Row],[Nc Analytic]],1)</f>
        <v>7.5638894492793415E-2</v>
      </c>
    </row>
    <row r="172" spans="1:13" x14ac:dyDescent="0.35">
      <c r="A172" s="1">
        <v>17.100000000000001</v>
      </c>
      <c r="B172" s="4">
        <v>0.70984100000000006</v>
      </c>
      <c r="C172" s="6">
        <v>0.7107638605347304</v>
      </c>
      <c r="D172" s="2">
        <f>ABS(Table6[[#This Row],[Pb Analytic]]-Table6[[#This Row],[Pb Simulation]])</f>
        <v>9.2286053473034091E-4</v>
      </c>
      <c r="E172" s="1">
        <f>100*IF(Table6[[#This Row],[Pb Analytic]]&gt;0, Table6[[#This Row],[Absolute Error]]/Table6[[#This Row],[Pb Analytic]],1)</f>
        <v>0.12984066663660185</v>
      </c>
      <c r="F172" s="5">
        <v>0.236316</v>
      </c>
      <c r="G172" s="6">
        <v>0.23075660730152811</v>
      </c>
      <c r="H172" s="2">
        <f>ABS(Table7[[#This Row],[Pd Analytic]]-Table7[[#This Row],[Pd Simulation]])</f>
        <v>5.5593926984718878E-3</v>
      </c>
      <c r="I172" s="1">
        <f>100*IF(Table7[[#This Row],[Pd Analytic]]&gt;0, Table7[[#This Row],[Absolute Error]]/Table7[[#This Row],[Pd Analytic]],1)</f>
        <v>2.4092019567645431</v>
      </c>
      <c r="J172" s="6">
        <v>15.616400651435461</v>
      </c>
      <c r="K172" s="6">
        <v>15.606840070717951</v>
      </c>
      <c r="L172" s="2">
        <f>ABS(Table2[[#This Row],[Nc Analytic]]-Table2[[#This Row],[Nc Simulation]])</f>
        <v>9.5605807175100921E-3</v>
      </c>
      <c r="M172" s="1">
        <f>100*IF(Table2[[#This Row],[Nc Analytic]]&gt;0, Table2[[#This Row],[Absolute Error]]/Table2[[#This Row],[Nc Analytic]],1)</f>
        <v>6.1258913874871812E-2</v>
      </c>
    </row>
    <row r="173" spans="1:13" x14ac:dyDescent="0.35">
      <c r="A173" s="1">
        <v>17.2</v>
      </c>
      <c r="B173" s="4">
        <v>0.71083300000000005</v>
      </c>
      <c r="C173" s="6">
        <v>0.71238895786596967</v>
      </c>
      <c r="D173" s="2">
        <f>ABS(Table6[[#This Row],[Pb Analytic]]-Table6[[#This Row],[Pb Simulation]])</f>
        <v>1.555957865969626E-3</v>
      </c>
      <c r="E173" s="1">
        <f>100*IF(Table6[[#This Row],[Pb Analytic]]&gt;0, Table6[[#This Row],[Absolute Error]]/Table6[[#This Row],[Pb Analytic]],1)</f>
        <v>0.21841409089644637</v>
      </c>
      <c r="F173" s="5">
        <v>0.23563600000000001</v>
      </c>
      <c r="G173" s="6">
        <v>0.22947150725031051</v>
      </c>
      <c r="H173" s="2">
        <f>ABS(Table7[[#This Row],[Pd Analytic]]-Table7[[#This Row],[Pd Simulation]])</f>
        <v>6.1644927496894986E-3</v>
      </c>
      <c r="I173" s="1">
        <f>100*IF(Table7[[#This Row],[Pd Analytic]]&gt;0, Table7[[#This Row],[Absolute Error]]/Table7[[#This Row],[Pd Analytic]],1)</f>
        <v>2.686387004450705</v>
      </c>
      <c r="J173" s="6">
        <v>15.621963624911681</v>
      </c>
      <c r="K173" s="6">
        <v>15.6098143045659</v>
      </c>
      <c r="L173" s="2">
        <f>ABS(Table2[[#This Row],[Nc Analytic]]-Table2[[#This Row],[Nc Simulation]])</f>
        <v>1.2149320345780978E-2</v>
      </c>
      <c r="M173" s="1">
        <f>100*IF(Table2[[#This Row],[Nc Analytic]]&gt;0, Table2[[#This Row],[Absolute Error]]/Table2[[#This Row],[Nc Analytic]],1)</f>
        <v>7.7831293241119981E-2</v>
      </c>
    </row>
    <row r="174" spans="1:13" x14ac:dyDescent="0.35">
      <c r="A174" s="1">
        <v>17.3</v>
      </c>
      <c r="B174" s="4">
        <v>0.71275699999999997</v>
      </c>
      <c r="C174" s="6">
        <v>0.71399609812349385</v>
      </c>
      <c r="D174" s="2">
        <f>ABS(Table6[[#This Row],[Pb Analytic]]-Table6[[#This Row],[Pb Simulation]])</f>
        <v>1.2390981234938758E-3</v>
      </c>
      <c r="E174" s="1">
        <f>100*IF(Table6[[#This Row],[Pb Analytic]]&gt;0, Table6[[#This Row],[Absolute Error]]/Table6[[#This Row],[Pb Analytic]],1)</f>
        <v>0.17354410293703867</v>
      </c>
      <c r="F174" s="5">
        <v>0.23410800000000001</v>
      </c>
      <c r="G174" s="6">
        <v>0.22820043366841461</v>
      </c>
      <c r="H174" s="2">
        <f>ABS(Table7[[#This Row],[Pd Analytic]]-Table7[[#This Row],[Pd Simulation]])</f>
        <v>5.907566331585401E-3</v>
      </c>
      <c r="I174" s="1">
        <f>100*IF(Table7[[#This Row],[Pd Analytic]]&gt;0, Table7[[#This Row],[Absolute Error]]/Table7[[#This Row],[Pd Analytic]],1)</f>
        <v>2.5887620968193943</v>
      </c>
      <c r="J174" s="6">
        <v>15.62360137999344</v>
      </c>
      <c r="K174" s="6">
        <v>15.61274453831011</v>
      </c>
      <c r="L174" s="2">
        <f>ABS(Table2[[#This Row],[Nc Analytic]]-Table2[[#This Row],[Nc Simulation]])</f>
        <v>1.0856841683329677E-2</v>
      </c>
      <c r="M174" s="1">
        <f>100*IF(Table2[[#This Row],[Nc Analytic]]&gt;0, Table2[[#This Row],[Absolute Error]]/Table2[[#This Row],[Nc Analytic]],1)</f>
        <v>6.9538329130342622E-2</v>
      </c>
    </row>
    <row r="175" spans="1:13" x14ac:dyDescent="0.35">
      <c r="A175" s="1">
        <v>17.399999999999999</v>
      </c>
      <c r="B175" s="4">
        <v>0.71435700000000002</v>
      </c>
      <c r="C175" s="6">
        <v>0.71558557300405501</v>
      </c>
      <c r="D175" s="2">
        <f>ABS(Table6[[#This Row],[Pb Analytic]]-Table6[[#This Row],[Pb Simulation]])</f>
        <v>1.2285730040549891E-3</v>
      </c>
      <c r="E175" s="1">
        <f>100*IF(Table6[[#This Row],[Pb Analytic]]&gt;0, Table6[[#This Row],[Absolute Error]]/Table6[[#This Row],[Pb Analytic]],1)</f>
        <v>0.17168778276194049</v>
      </c>
      <c r="F175" s="5">
        <v>0.23313700000000001</v>
      </c>
      <c r="G175" s="6">
        <v>0.22694316262812969</v>
      </c>
      <c r="H175" s="2">
        <f>ABS(Table7[[#This Row],[Pd Analytic]]-Table7[[#This Row],[Pd Simulation]])</f>
        <v>6.1938373718703199E-3</v>
      </c>
      <c r="I175" s="1">
        <f>100*IF(Table7[[#This Row],[Pd Analytic]]&gt;0, Table7[[#This Row],[Absolute Error]]/Table7[[#This Row],[Pd Analytic]],1)</f>
        <v>2.7292460808874757</v>
      </c>
      <c r="J175" s="6">
        <v>15.6253992501928</v>
      </c>
      <c r="K175" s="6">
        <v>15.615631727712881</v>
      </c>
      <c r="L175" s="2">
        <f>ABS(Table2[[#This Row],[Nc Analytic]]-Table2[[#This Row],[Nc Simulation]])</f>
        <v>9.7675224799189664E-3</v>
      </c>
      <c r="M175" s="1">
        <f>100*IF(Table2[[#This Row],[Nc Analytic]]&gt;0, Table2[[#This Row],[Absolute Error]]/Table2[[#This Row],[Nc Analytic]],1)</f>
        <v>6.2549646727289659E-2</v>
      </c>
    </row>
    <row r="176" spans="1:13" x14ac:dyDescent="0.35">
      <c r="A176" s="1">
        <v>17.5</v>
      </c>
      <c r="B176" s="4">
        <v>0.71563600000000005</v>
      </c>
      <c r="C176" s="6">
        <v>0.71715766804166703</v>
      </c>
      <c r="D176" s="2">
        <f>ABS(Table6[[#This Row],[Pb Analytic]]-Table6[[#This Row],[Pb Simulation]])</f>
        <v>1.5216680416669792E-3</v>
      </c>
      <c r="E176" s="1">
        <f>100*IF(Table6[[#This Row],[Pb Analytic]]&gt;0, Table6[[#This Row],[Absolute Error]]/Table6[[#This Row],[Pb Analytic]],1)</f>
        <v>0.21218040459947646</v>
      </c>
      <c r="F176" s="5">
        <v>0.232126</v>
      </c>
      <c r="G176" s="6">
        <v>0.22569947481547659</v>
      </c>
      <c r="H176" s="2">
        <f>ABS(Table7[[#This Row],[Pd Analytic]]-Table7[[#This Row],[Pd Simulation]])</f>
        <v>6.4265251845234128E-3</v>
      </c>
      <c r="I176" s="1">
        <f>100*IF(Table7[[#This Row],[Pd Analytic]]&gt;0, Table7[[#This Row],[Absolute Error]]/Table7[[#This Row],[Pd Analytic]],1)</f>
        <v>2.8473815412186929</v>
      </c>
      <c r="J176" s="6">
        <v>15.62601883748842</v>
      </c>
      <c r="K176" s="6">
        <v>15.618476801416151</v>
      </c>
      <c r="L176" s="2">
        <f>ABS(Table2[[#This Row],[Nc Analytic]]-Table2[[#This Row],[Nc Simulation]])</f>
        <v>7.5420360722695534E-3</v>
      </c>
      <c r="M176" s="1">
        <f>100*IF(Table2[[#This Row],[Nc Analytic]]&gt;0, Table2[[#This Row],[Absolute Error]]/Table2[[#This Row],[Nc Analytic]],1)</f>
        <v>4.8289190861337428E-2</v>
      </c>
    </row>
    <row r="177" spans="1:13" x14ac:dyDescent="0.35">
      <c r="A177" s="1">
        <v>17.600000000000001</v>
      </c>
      <c r="B177" s="4">
        <v>0.71753100000000003</v>
      </c>
      <c r="C177" s="6">
        <v>0.71871266276525803</v>
      </c>
      <c r="D177" s="2">
        <f>ABS(Table6[[#This Row],[Pb Analytic]]-Table6[[#This Row],[Pb Simulation]])</f>
        <v>1.1816627652579959E-3</v>
      </c>
      <c r="E177" s="1">
        <f>100*IF(Table6[[#This Row],[Pb Analytic]]&gt;0, Table6[[#This Row],[Absolute Error]]/Table6[[#This Row],[Pb Analytic]],1)</f>
        <v>0.16441379517532503</v>
      </c>
      <c r="F177" s="5">
        <v>0.23056199999999999</v>
      </c>
      <c r="G177" s="6">
        <v>0.2244691554165609</v>
      </c>
      <c r="H177" s="2">
        <f>ABS(Table7[[#This Row],[Pd Analytic]]-Table7[[#This Row],[Pd Simulation]])</f>
        <v>6.0928445834390887E-3</v>
      </c>
      <c r="I177" s="1">
        <f>100*IF(Table7[[#This Row],[Pd Analytic]]&gt;0, Table7[[#This Row],[Absolute Error]]/Table7[[#This Row],[Pd Analytic]],1)</f>
        <v>2.7143348813926043</v>
      </c>
      <c r="J177" s="6">
        <v>15.634966702813781</v>
      </c>
      <c r="K177" s="6">
        <v>15.62128066188466</v>
      </c>
      <c r="L177" s="2">
        <f>ABS(Table2[[#This Row],[Nc Analytic]]-Table2[[#This Row],[Nc Simulation]])</f>
        <v>1.368604092912129E-2</v>
      </c>
      <c r="M177" s="1">
        <f>100*IF(Table2[[#This Row],[Nc Analytic]]&gt;0, Table2[[#This Row],[Absolute Error]]/Table2[[#This Row],[Nc Analytic]],1)</f>
        <v>8.7611516785014415E-2</v>
      </c>
    </row>
    <row r="178" spans="1:13" x14ac:dyDescent="0.35">
      <c r="A178" s="1">
        <v>17.7</v>
      </c>
      <c r="B178" s="4">
        <v>0.71923700000000002</v>
      </c>
      <c r="C178" s="6">
        <v>0.72025083085168673</v>
      </c>
      <c r="D178" s="2">
        <f>ABS(Table6[[#This Row],[Pb Analytic]]-Table6[[#This Row],[Pb Simulation]])</f>
        <v>1.0138308516867145E-3</v>
      </c>
      <c r="E178" s="1">
        <f>100*IF(Table6[[#This Row],[Pb Analytic]]&gt;0, Table6[[#This Row],[Absolute Error]]/Table6[[#This Row],[Pb Analytic]],1)</f>
        <v>0.14076080280086223</v>
      </c>
      <c r="F178" s="5">
        <v>0.22870699999999999</v>
      </c>
      <c r="G178" s="6">
        <v>0.22325199400707099</v>
      </c>
      <c r="H178" s="2">
        <f>ABS(Table7[[#This Row],[Pd Analytic]]-Table7[[#This Row],[Pd Simulation]])</f>
        <v>5.4550059929290018E-3</v>
      </c>
      <c r="I178" s="1">
        <f>100*IF(Table7[[#This Row],[Pd Analytic]]&gt;0, Table7[[#This Row],[Absolute Error]]/Table7[[#This Row],[Pd Analytic]],1)</f>
        <v>2.4434299085168427</v>
      </c>
      <c r="J178" s="6">
        <v>15.63197809731915</v>
      </c>
      <c r="K178" s="6">
        <v>15.6240441863104</v>
      </c>
      <c r="L178" s="2">
        <f>ABS(Table2[[#This Row],[Nc Analytic]]-Table2[[#This Row],[Nc Simulation]])</f>
        <v>7.933911008750627E-3</v>
      </c>
      <c r="M178" s="1">
        <f>100*IF(Table2[[#This Row],[Nc Analytic]]&gt;0, Table2[[#This Row],[Absolute Error]]/Table2[[#This Row],[Nc Analytic]],1)</f>
        <v>5.0780136782397386E-2</v>
      </c>
    </row>
    <row r="179" spans="1:13" x14ac:dyDescent="0.35">
      <c r="A179" s="1">
        <v>17.8</v>
      </c>
      <c r="B179" s="4">
        <v>0.72027300000000005</v>
      </c>
      <c r="C179" s="6">
        <v>0.7217724402742729</v>
      </c>
      <c r="D179" s="2">
        <f>ABS(Table6[[#This Row],[Pb Analytic]]-Table6[[#This Row],[Pb Simulation]])</f>
        <v>1.4994402742728452E-3</v>
      </c>
      <c r="E179" s="1">
        <f>100*IF(Table6[[#This Row],[Pb Analytic]]&gt;0, Table6[[#This Row],[Absolute Error]]/Table6[[#This Row],[Pb Analytic]],1)</f>
        <v>0.20774418509288875</v>
      </c>
      <c r="F179" s="5">
        <v>0.227878</v>
      </c>
      <c r="G179" s="6">
        <v>0.22204778444482881</v>
      </c>
      <c r="H179" s="2">
        <f>ABS(Table7[[#This Row],[Pd Analytic]]-Table7[[#This Row],[Pd Simulation]])</f>
        <v>5.8302155551711865E-3</v>
      </c>
      <c r="I179" s="1">
        <f>100*IF(Table7[[#This Row],[Pd Analytic]]&gt;0, Table7[[#This Row],[Absolute Error]]/Table7[[#This Row],[Pd Analytic]],1)</f>
        <v>2.6256580626319166</v>
      </c>
      <c r="J179" s="6">
        <v>15.638358684968081</v>
      </c>
      <c r="K179" s="6">
        <v>15.62676822748033</v>
      </c>
      <c r="L179" s="2">
        <f>ABS(Table2[[#This Row],[Nc Analytic]]-Table2[[#This Row],[Nc Simulation]])</f>
        <v>1.1590457487750783E-2</v>
      </c>
      <c r="M179" s="1">
        <f>100*IF(Table2[[#This Row],[Nc Analytic]]&gt;0, Table2[[#This Row],[Absolute Error]]/Table2[[#This Row],[Nc Analytic]],1)</f>
        <v>7.417053429747858E-2</v>
      </c>
    </row>
    <row r="180" spans="1:13" x14ac:dyDescent="0.35">
      <c r="A180" s="1">
        <v>17.899999999999999</v>
      </c>
      <c r="B180" s="4">
        <v>0.72184400000000004</v>
      </c>
      <c r="C180" s="6">
        <v>0.72327775344698486</v>
      </c>
      <c r="D180" s="2">
        <f>ABS(Table6[[#This Row],[Pb Analytic]]-Table6[[#This Row],[Pb Simulation]])</f>
        <v>1.4337534469848201E-3</v>
      </c>
      <c r="E180" s="1">
        <f>100*IF(Table6[[#This Row],[Pb Analytic]]&gt;0, Table6[[#This Row],[Absolute Error]]/Table6[[#This Row],[Pb Analytic]],1)</f>
        <v>0.19822999396177501</v>
      </c>
      <c r="F180" s="5">
        <v>0.22656200000000001</v>
      </c>
      <c r="G180" s="6">
        <v>0.2208563247653062</v>
      </c>
      <c r="H180" s="2">
        <f>ABS(Table7[[#This Row],[Pd Analytic]]-Table7[[#This Row],[Pd Simulation]])</f>
        <v>5.7056752346938133E-3</v>
      </c>
      <c r="I180" s="1">
        <f>100*IF(Table7[[#This Row],[Pd Analytic]]&gt;0, Table7[[#This Row],[Absolute Error]]/Table7[[#This Row],[Pd Analytic]],1)</f>
        <v>2.5834330263156242</v>
      </c>
      <c r="J180" s="6">
        <v>15.641749555327459</v>
      </c>
      <c r="K180" s="6">
        <v>15.629453614609041</v>
      </c>
      <c r="L180" s="2">
        <f>ABS(Table2[[#This Row],[Nc Analytic]]-Table2[[#This Row],[Nc Simulation]])</f>
        <v>1.2295940718418663E-2</v>
      </c>
      <c r="M180" s="1">
        <f>100*IF(Table2[[#This Row],[Nc Analytic]]&gt;0, Table2[[#This Row],[Absolute Error]]/Table2[[#This Row],[Nc Analytic]],1)</f>
        <v>7.8671596727639265E-2</v>
      </c>
    </row>
    <row r="181" spans="1:13" x14ac:dyDescent="0.35">
      <c r="A181" s="1">
        <v>18</v>
      </c>
      <c r="B181" s="4">
        <v>0.72396899999999997</v>
      </c>
      <c r="C181" s="6">
        <v>0.72476702736442489</v>
      </c>
      <c r="D181" s="2">
        <f>ABS(Table6[[#This Row],[Pb Analytic]]-Table6[[#This Row],[Pb Simulation]])</f>
        <v>7.9802736442491362E-4</v>
      </c>
      <c r="E181" s="1">
        <f>100*IF(Table6[[#This Row],[Pb Analytic]]&gt;0, Table6[[#This Row],[Absolute Error]]/Table6[[#This Row],[Pb Analytic]],1)</f>
        <v>0.11010812223714093</v>
      </c>
      <c r="F181" s="5">
        <v>0.224855</v>
      </c>
      <c r="G181" s="6">
        <v>0.21967741708002009</v>
      </c>
      <c r="H181" s="2">
        <f>ABS(Table7[[#This Row],[Pd Analytic]]-Table7[[#This Row],[Pd Simulation]])</f>
        <v>5.1775829199799117E-3</v>
      </c>
      <c r="I181" s="1">
        <f>100*IF(Table7[[#This Row],[Pd Analytic]]&gt;0, Table7[[#This Row],[Absolute Error]]/Table7[[#This Row],[Pd Analytic]],1)</f>
        <v>2.356902675204851</v>
      </c>
      <c r="J181" s="6">
        <v>15.642110591169351</v>
      </c>
      <c r="K181" s="6">
        <v>15.63210115413786</v>
      </c>
      <c r="L181" s="2">
        <f>ABS(Table2[[#This Row],[Nc Analytic]]-Table2[[#This Row],[Nc Simulation]])</f>
        <v>1.0009437031490265E-2</v>
      </c>
      <c r="M181" s="1">
        <f>100*IF(Table2[[#This Row],[Nc Analytic]]&gt;0, Table2[[#This Row],[Absolute Error]]/Table2[[#This Row],[Nc Analytic]],1)</f>
        <v>6.4031296450770075E-2</v>
      </c>
    </row>
    <row r="182" spans="1:13" x14ac:dyDescent="0.35">
      <c r="A182" s="1">
        <v>18.100000000000001</v>
      </c>
      <c r="B182" s="4">
        <v>0.72520099999999998</v>
      </c>
      <c r="C182" s="6">
        <v>0.72624051373774734</v>
      </c>
      <c r="D182" s="2">
        <f>ABS(Table6[[#This Row],[Pb Analytic]]-Table6[[#This Row],[Pb Simulation]])</f>
        <v>1.0395137377473551E-3</v>
      </c>
      <c r="E182" s="1">
        <f>100*IF(Table6[[#This Row],[Pb Analytic]]&gt;0, Table6[[#This Row],[Absolute Error]]/Table6[[#This Row],[Pb Analytic]],1)</f>
        <v>0.14313629136403891</v>
      </c>
      <c r="F182" s="5">
        <v>0.22348799999999999</v>
      </c>
      <c r="G182" s="6">
        <v>0.21851086747772269</v>
      </c>
      <c r="H182" s="2">
        <f>ABS(Table7[[#This Row],[Pd Analytic]]-Table7[[#This Row],[Pd Simulation]])</f>
        <v>4.9771325222773E-3</v>
      </c>
      <c r="I182" s="1">
        <f>100*IF(Table7[[#This Row],[Pd Analytic]]&gt;0, Table7[[#This Row],[Absolute Error]]/Table7[[#This Row],[Pd Analytic]],1)</f>
        <v>2.2777505667010916</v>
      </c>
      <c r="J182" s="6">
        <v>15.64620555783848</v>
      </c>
      <c r="K182" s="6">
        <v>15.634711630502141</v>
      </c>
      <c r="L182" s="2">
        <f>ABS(Table2[[#This Row],[Nc Analytic]]-Table2[[#This Row],[Nc Simulation]])</f>
        <v>1.1493927336339027E-2</v>
      </c>
      <c r="M182" s="1">
        <f>100*IF(Table2[[#This Row],[Nc Analytic]]&gt;0, Table2[[#This Row],[Absolute Error]]/Table2[[#This Row],[Nc Analytic]],1)</f>
        <v>7.3515441844896223E-2</v>
      </c>
    </row>
    <row r="183" spans="1:13" x14ac:dyDescent="0.35">
      <c r="A183" s="1">
        <v>18.2</v>
      </c>
      <c r="B183" s="4">
        <v>0.72640899999999997</v>
      </c>
      <c r="C183" s="6">
        <v>0.72769845912663866</v>
      </c>
      <c r="D183" s="2">
        <f>ABS(Table6[[#This Row],[Pb Analytic]]-Table6[[#This Row],[Pb Simulation]])</f>
        <v>1.2894591266386923E-3</v>
      </c>
      <c r="E183" s="1">
        <f>100*IF(Table6[[#This Row],[Pb Analytic]]&gt;0, Table6[[#This Row],[Absolute Error]]/Table6[[#This Row],[Pb Analytic]],1)</f>
        <v>0.17719690216003225</v>
      </c>
      <c r="F183" s="5">
        <v>0.22297800000000001</v>
      </c>
      <c r="G183" s="6">
        <v>0.21735648592830681</v>
      </c>
      <c r="H183" s="2">
        <f>ABS(Table7[[#This Row],[Pd Analytic]]-Table7[[#This Row],[Pd Simulation]])</f>
        <v>5.6215140716932011E-3</v>
      </c>
      <c r="I183" s="1">
        <f>100*IF(Table7[[#This Row],[Pd Analytic]]&gt;0, Table7[[#This Row],[Absolute Error]]/Table7[[#This Row],[Pd Analytic]],1)</f>
        <v>2.5863107087346866</v>
      </c>
      <c r="J183" s="6">
        <v>15.64827398281597</v>
      </c>
      <c r="K183" s="6">
        <v>15.63728580686805</v>
      </c>
      <c r="L183" s="2">
        <f>ABS(Table2[[#This Row],[Nc Analytic]]-Table2[[#This Row],[Nc Simulation]])</f>
        <v>1.0988175947920453E-2</v>
      </c>
      <c r="M183" s="1">
        <f>100*IF(Table2[[#This Row],[Nc Analytic]]&gt;0, Table2[[#This Row],[Absolute Error]]/Table2[[#This Row],[Nc Analytic]],1)</f>
        <v>7.0269074081221558E-2</v>
      </c>
    </row>
    <row r="184" spans="1:13" x14ac:dyDescent="0.35">
      <c r="A184" s="1">
        <v>18.3</v>
      </c>
      <c r="B184" s="4">
        <v>0.72784000000000004</v>
      </c>
      <c r="C184" s="6">
        <v>0.72914110506748708</v>
      </c>
      <c r="D184" s="2">
        <f>ABS(Table6[[#This Row],[Pb Analytic]]-Table6[[#This Row],[Pb Simulation]])</f>
        <v>1.3011050674870406E-3</v>
      </c>
      <c r="E184" s="1">
        <f>100*IF(Table6[[#This Row],[Pb Analytic]]&gt;0, Table6[[#This Row],[Absolute Error]]/Table6[[#This Row],[Pb Analytic]],1)</f>
        <v>0.17844352189781074</v>
      </c>
      <c r="F184" s="5">
        <v>0.22178200000000001</v>
      </c>
      <c r="G184" s="6">
        <v>0.2162140861893439</v>
      </c>
      <c r="H184" s="2">
        <f>ABS(Table7[[#This Row],[Pd Analytic]]-Table7[[#This Row],[Pd Simulation]])</f>
        <v>5.5679138106561055E-3</v>
      </c>
      <c r="I184" s="1">
        <f>100*IF(Table7[[#This Row],[Pd Analytic]]&gt;0, Table7[[#This Row],[Absolute Error]]/Table7[[#This Row],[Pd Analytic]],1)</f>
        <v>2.5751855065447256</v>
      </c>
      <c r="J184" s="6">
        <v>15.65072922626082</v>
      </c>
      <c r="K184" s="6">
        <v>15.639824425840279</v>
      </c>
      <c r="L184" s="2">
        <f>ABS(Table2[[#This Row],[Nc Analytic]]-Table2[[#This Row],[Nc Simulation]])</f>
        <v>1.0904800420540539E-2</v>
      </c>
      <c r="M184" s="1">
        <f>100*IF(Table2[[#This Row],[Nc Analytic]]&gt;0, Table2[[#This Row],[Absolute Error]]/Table2[[#This Row],[Nc Analytic]],1)</f>
        <v>6.9724570581006756E-2</v>
      </c>
    </row>
    <row r="185" spans="1:13" x14ac:dyDescent="0.35">
      <c r="A185" s="1">
        <v>18.399999999999999</v>
      </c>
      <c r="B185" s="4">
        <v>0.72941299999999998</v>
      </c>
      <c r="C185" s="6">
        <v>0.73056868819786325</v>
      </c>
      <c r="D185" s="2">
        <f>ABS(Table6[[#This Row],[Pb Analytic]]-Table6[[#This Row],[Pb Simulation]])</f>
        <v>1.1556881978632694E-3</v>
      </c>
      <c r="E185" s="1">
        <f>100*IF(Table6[[#This Row],[Pb Analytic]]&gt;0, Table6[[#This Row],[Absolute Error]]/Table6[[#This Row],[Pb Analytic]],1)</f>
        <v>0.15819021763909338</v>
      </c>
      <c r="F185" s="5">
        <v>0.220717</v>
      </c>
      <c r="G185" s="6">
        <v>0.2150834857151806</v>
      </c>
      <c r="H185" s="2">
        <f>ABS(Table7[[#This Row],[Pd Analytic]]-Table7[[#This Row],[Pd Simulation]])</f>
        <v>5.6335142848193964E-3</v>
      </c>
      <c r="I185" s="1">
        <f>100*IF(Table7[[#This Row],[Pd Analytic]]&gt;0, Table7[[#This Row],[Absolute Error]]/Table7[[#This Row],[Pd Analytic]],1)</f>
        <v>2.6192221434794156</v>
      </c>
      <c r="J185" s="6">
        <v>15.65333038157307</v>
      </c>
      <c r="K185" s="6">
        <v>15.64232821014202</v>
      </c>
      <c r="L185" s="2">
        <f>ABS(Table2[[#This Row],[Nc Analytic]]-Table2[[#This Row],[Nc Simulation]])</f>
        <v>1.1002171431050201E-2</v>
      </c>
      <c r="M185" s="1">
        <f>100*IF(Table2[[#This Row],[Nc Analytic]]&gt;0, Table2[[#This Row],[Absolute Error]]/Table2[[#This Row],[Nc Analytic]],1)</f>
        <v>7.0335894268710716E-2</v>
      </c>
    </row>
    <row r="186" spans="1:13" x14ac:dyDescent="0.35">
      <c r="A186" s="1">
        <v>18.5</v>
      </c>
      <c r="B186" s="4">
        <v>0.73082999999999998</v>
      </c>
      <c r="C186" s="6">
        <v>0.73198144037742785</v>
      </c>
      <c r="D186" s="2">
        <f>ABS(Table6[[#This Row],[Pb Analytic]]-Table6[[#This Row],[Pb Simulation]])</f>
        <v>1.1514403774278703E-3</v>
      </c>
      <c r="E186" s="1">
        <f>100*IF(Table6[[#This Row],[Pb Analytic]]&gt;0, Table6[[#This Row],[Absolute Error]]/Table6[[#This Row],[Pb Analytic]],1)</f>
        <v>0.15730458641603795</v>
      </c>
      <c r="F186" s="5">
        <v>0.219474</v>
      </c>
      <c r="G186" s="6">
        <v>0.2139645055685184</v>
      </c>
      <c r="H186" s="2">
        <f>ABS(Table7[[#This Row],[Pd Analytic]]-Table7[[#This Row],[Pd Simulation]])</f>
        <v>5.5094944314816041E-3</v>
      </c>
      <c r="I186" s="1">
        <f>100*IF(Table7[[#This Row],[Pd Analytic]]&gt;0, Table7[[#This Row],[Absolute Error]]/Table7[[#This Row],[Pd Analytic]],1)</f>
        <v>2.5749571952798895</v>
      </c>
      <c r="J186" s="6">
        <v>15.657723644581811</v>
      </c>
      <c r="K186" s="6">
        <v>15.64479786326838</v>
      </c>
      <c r="L186" s="2">
        <f>ABS(Table2[[#This Row],[Nc Analytic]]-Table2[[#This Row],[Nc Simulation]])</f>
        <v>1.2925781313430917E-2</v>
      </c>
      <c r="M186" s="1">
        <f>100*IF(Table2[[#This Row],[Nc Analytic]]&gt;0, Table2[[#This Row],[Absolute Error]]/Table2[[#This Row],[Nc Analytic]],1)</f>
        <v>8.2620315240880787E-2</v>
      </c>
    </row>
    <row r="187" spans="1:13" x14ac:dyDescent="0.35">
      <c r="A187" s="1">
        <v>18.600000000000001</v>
      </c>
      <c r="B187" s="4">
        <v>0.73215399999999997</v>
      </c>
      <c r="C187" s="6">
        <v>0.73337958880538234</v>
      </c>
      <c r="D187" s="2">
        <f>ABS(Table6[[#This Row],[Pb Analytic]]-Table6[[#This Row],[Pb Simulation]])</f>
        <v>1.2255888053823716E-3</v>
      </c>
      <c r="E187" s="1">
        <f>100*IF(Table6[[#This Row],[Pb Analytic]]&gt;0, Table6[[#This Row],[Absolute Error]]/Table6[[#This Row],[Pb Analytic]],1)</f>
        <v>0.167115205289359</v>
      </c>
      <c r="F187" s="5">
        <v>0.21809300000000001</v>
      </c>
      <c r="G187" s="6">
        <v>0.2128569703344029</v>
      </c>
      <c r="H187" s="2">
        <f>ABS(Table7[[#This Row],[Pd Analytic]]-Table7[[#This Row],[Pd Simulation]])</f>
        <v>5.2360296655971084E-3</v>
      </c>
      <c r="I187" s="1">
        <f>100*IF(Table7[[#This Row],[Pd Analytic]]&gt;0, Table7[[#This Row],[Absolute Error]]/Table7[[#This Row],[Pd Analytic]],1)</f>
        <v>2.4598817024273121</v>
      </c>
      <c r="J187" s="6">
        <v>15.65989172329256</v>
      </c>
      <c r="K187" s="6">
        <v>15.64723407011458</v>
      </c>
      <c r="L187" s="2">
        <f>ABS(Table2[[#This Row],[Nc Analytic]]-Table2[[#This Row],[Nc Simulation]])</f>
        <v>1.2657653177980066E-2</v>
      </c>
      <c r="M187" s="1">
        <f>100*IF(Table2[[#This Row],[Nc Analytic]]&gt;0, Table2[[#This Row],[Absolute Error]]/Table2[[#This Row],[Nc Analytic]],1)</f>
        <v>8.0893869940602089E-2</v>
      </c>
    </row>
    <row r="188" spans="1:13" x14ac:dyDescent="0.35">
      <c r="A188" s="1">
        <v>18.7</v>
      </c>
      <c r="B188" s="4">
        <v>0.73339100000000002</v>
      </c>
      <c r="C188" s="6">
        <v>0.73476335613457266</v>
      </c>
      <c r="D188" s="2">
        <f>ABS(Table6[[#This Row],[Pb Analytic]]-Table6[[#This Row],[Pb Simulation]])</f>
        <v>1.3723561345726498E-3</v>
      </c>
      <c r="E188" s="1">
        <f>100*IF(Table6[[#This Row],[Pb Analytic]]&gt;0, Table6[[#This Row],[Absolute Error]]/Table6[[#This Row],[Pb Analytic]],1)</f>
        <v>0.18677525534102729</v>
      </c>
      <c r="F188" s="5">
        <v>0.21749099999999999</v>
      </c>
      <c r="G188" s="6">
        <v>0.21176070803655059</v>
      </c>
      <c r="H188" s="2">
        <f>ABS(Table7[[#This Row],[Pd Analytic]]-Table7[[#This Row],[Pd Simulation]])</f>
        <v>5.7302919634494021E-3</v>
      </c>
      <c r="I188" s="1">
        <f>100*IF(Table7[[#This Row],[Pd Analytic]]&gt;0, Table7[[#This Row],[Absolute Error]]/Table7[[#This Row],[Pd Analytic]],1)</f>
        <v>2.7060222911893241</v>
      </c>
      <c r="J188" s="6">
        <v>15.661738648922579</v>
      </c>
      <c r="K188" s="6">
        <v>15.649637497579841</v>
      </c>
      <c r="L188" s="2">
        <f>ABS(Table2[[#This Row],[Nc Analytic]]-Table2[[#This Row],[Nc Simulation]])</f>
        <v>1.2101151342738703E-2</v>
      </c>
      <c r="M188" s="1">
        <f>100*IF(Table2[[#This Row],[Nc Analytic]]&gt;0, Table2[[#This Row],[Absolute Error]]/Table2[[#This Row],[Nc Analytic]],1)</f>
        <v>7.7325441848797472E-2</v>
      </c>
    </row>
    <row r="189" spans="1:13" x14ac:dyDescent="0.35">
      <c r="A189" s="1">
        <v>18.8</v>
      </c>
      <c r="B189" s="4">
        <v>0.73491399999999996</v>
      </c>
      <c r="C189" s="6">
        <v>0.73613296058234878</v>
      </c>
      <c r="D189" s="2">
        <f>ABS(Table6[[#This Row],[Pb Analytic]]-Table6[[#This Row],[Pb Simulation]])</f>
        <v>1.218960582348827E-3</v>
      </c>
      <c r="E189" s="1">
        <f>100*IF(Table6[[#This Row],[Pb Analytic]]&gt;0, Table6[[#This Row],[Absolute Error]]/Table6[[#This Row],[Pb Analytic]],1)</f>
        <v>0.16558973006513894</v>
      </c>
      <c r="F189" s="5">
        <v>0.21641099999999999</v>
      </c>
      <c r="G189" s="6">
        <v>0.21067555005594929</v>
      </c>
      <c r="H189" s="2">
        <f>ABS(Table7[[#This Row],[Pd Analytic]]-Table7[[#This Row],[Pd Simulation]])</f>
        <v>5.7354499440507023E-3</v>
      </c>
      <c r="I189" s="1">
        <f>100*IF(Table7[[#This Row],[Pd Analytic]]&gt;0, Table7[[#This Row],[Absolute Error]]/Table7[[#This Row],[Pd Analytic]],1)</f>
        <v>2.722408909115241</v>
      </c>
      <c r="J189" s="6">
        <v>15.66506130852459</v>
      </c>
      <c r="K189" s="6">
        <v>15.652008795148189</v>
      </c>
      <c r="L189" s="2">
        <f>ABS(Table2[[#This Row],[Nc Analytic]]-Table2[[#This Row],[Nc Simulation]])</f>
        <v>1.3052513376401009E-2</v>
      </c>
      <c r="M189" s="1">
        <f>100*IF(Table2[[#This Row],[Nc Analytic]]&gt;0, Table2[[#This Row],[Absolute Error]]/Table2[[#This Row],[Nc Analytic]],1)</f>
        <v>8.3391937400693436E-2</v>
      </c>
    </row>
    <row r="190" spans="1:13" x14ac:dyDescent="0.35">
      <c r="A190" s="1">
        <v>18.899999999999999</v>
      </c>
      <c r="B190" s="4">
        <v>0.73609999999999998</v>
      </c>
      <c r="C190" s="6">
        <v>0.73748861603828686</v>
      </c>
      <c r="D190" s="2">
        <f>ABS(Table6[[#This Row],[Pb Analytic]]-Table6[[#This Row],[Pb Simulation]])</f>
        <v>1.3886160382868828E-3</v>
      </c>
      <c r="E190" s="1">
        <f>100*IF(Table6[[#This Row],[Pb Analytic]]&gt;0, Table6[[#This Row],[Absolute Error]]/Table6[[#This Row],[Pb Analytic]],1)</f>
        <v>0.18828982686490617</v>
      </c>
      <c r="F190" s="5">
        <v>0.21513199999999999</v>
      </c>
      <c r="G190" s="6">
        <v>0.20960133105166051</v>
      </c>
      <c r="H190" s="2">
        <f>ABS(Table7[[#This Row],[Pd Analytic]]-Table7[[#This Row],[Pd Simulation]])</f>
        <v>5.5306689483394789E-3</v>
      </c>
      <c r="I190" s="1">
        <f>100*IF(Table7[[#This Row],[Pd Analytic]]&gt;0, Table7[[#This Row],[Absolute Error]]/Table7[[#This Row],[Pd Analytic]],1)</f>
        <v>2.6386611767156829</v>
      </c>
      <c r="J190" s="6">
        <v>15.66646773777255</v>
      </c>
      <c r="K190" s="6">
        <v>15.65434859544713</v>
      </c>
      <c r="L190" s="2">
        <f>ABS(Table2[[#This Row],[Nc Analytic]]-Table2[[#This Row],[Nc Simulation]])</f>
        <v>1.2119142325419219E-2</v>
      </c>
      <c r="M190" s="1">
        <f>100*IF(Table2[[#This Row],[Nc Analytic]]&gt;0, Table2[[#This Row],[Absolute Error]]/Table2[[#This Row],[Nc Analytic]],1)</f>
        <v>7.7417097565745524E-2</v>
      </c>
    </row>
    <row r="191" spans="1:13" x14ac:dyDescent="0.35">
      <c r="A191" s="1">
        <v>19</v>
      </c>
      <c r="B191" s="4">
        <v>0.73747099999999999</v>
      </c>
      <c r="C191" s="6">
        <v>0.73883053216887218</v>
      </c>
      <c r="D191" s="2">
        <f>ABS(Table6[[#This Row],[Pb Analytic]]-Table6[[#This Row],[Pb Simulation]])</f>
        <v>1.3595321688721906E-3</v>
      </c>
      <c r="E191" s="1">
        <f>100*IF(Table6[[#This Row],[Pb Analytic]]&gt;0, Table6[[#This Row],[Absolute Error]]/Table6[[#This Row],[Pb Analytic]],1)</f>
        <v>0.18401136792238665</v>
      </c>
      <c r="F191" s="5">
        <v>0.214175</v>
      </c>
      <c r="G191" s="6">
        <v>0.2085378888837596</v>
      </c>
      <c r="H191" s="2">
        <f>ABS(Table7[[#This Row],[Pd Analytic]]-Table7[[#This Row],[Pd Simulation]])</f>
        <v>5.6371111162404064E-3</v>
      </c>
      <c r="I191" s="1">
        <f>100*IF(Table7[[#This Row],[Pd Analytic]]&gt;0, Table7[[#This Row],[Absolute Error]]/Table7[[#This Row],[Pd Analytic]],1)</f>
        <v>2.7031591939547108</v>
      </c>
      <c r="J191" s="6">
        <v>15.66777040513308</v>
      </c>
      <c r="K191" s="6">
        <v>15.65665751478527</v>
      </c>
      <c r="L191" s="2">
        <f>ABS(Table2[[#This Row],[Nc Analytic]]-Table2[[#This Row],[Nc Simulation]])</f>
        <v>1.1112890347810378E-2</v>
      </c>
      <c r="M191" s="1">
        <f>100*IF(Table2[[#This Row],[Nc Analytic]]&gt;0, Table2[[#This Row],[Absolute Error]]/Table2[[#This Row],[Nc Analytic]],1)</f>
        <v>7.0978689655285546E-2</v>
      </c>
    </row>
    <row r="192" spans="1:13" x14ac:dyDescent="0.35">
      <c r="A192" s="1">
        <v>19.100000000000001</v>
      </c>
      <c r="B192" s="4">
        <v>0.73887400000000003</v>
      </c>
      <c r="C192" s="6">
        <v>0.74015891451923455</v>
      </c>
      <c r="D192" s="2">
        <f>ABS(Table6[[#This Row],[Pb Analytic]]-Table6[[#This Row],[Pb Simulation]])</f>
        <v>1.2849145192345146E-3</v>
      </c>
      <c r="E192" s="1">
        <f>100*IF(Table6[[#This Row],[Pb Analytic]]&gt;0, Table6[[#This Row],[Absolute Error]]/Table6[[#This Row],[Pb Analytic]],1)</f>
        <v>0.17359981674599198</v>
      </c>
      <c r="F192" s="5">
        <v>0.21335200000000001</v>
      </c>
      <c r="G192" s="6">
        <v>0.2074850645383573</v>
      </c>
      <c r="H192" s="2">
        <f>ABS(Table7[[#This Row],[Pd Analytic]]-Table7[[#This Row],[Pd Simulation]])</f>
        <v>5.8669354616427138E-3</v>
      </c>
      <c r="I192" s="1">
        <f>100*IF(Table7[[#This Row],[Pd Analytic]]&gt;0, Table7[[#This Row],[Absolute Error]]/Table7[[#This Row],[Pd Analytic]],1)</f>
        <v>2.8276423050961852</v>
      </c>
      <c r="J192" s="6">
        <v>15.667120011890249</v>
      </c>
      <c r="K192" s="6">
        <v>15.658936153669529</v>
      </c>
      <c r="L192" s="2">
        <f>ABS(Table2[[#This Row],[Nc Analytic]]-Table2[[#This Row],[Nc Simulation]])</f>
        <v>8.1838582207200972E-3</v>
      </c>
      <c r="M192" s="1">
        <f>100*IF(Table2[[#This Row],[Nc Analytic]]&gt;0, Table2[[#This Row],[Absolute Error]]/Table2[[#This Row],[Nc Analytic]],1)</f>
        <v>5.2263181485686587E-2</v>
      </c>
    </row>
    <row r="193" spans="1:13" x14ac:dyDescent="0.35">
      <c r="A193" s="1">
        <v>19.2</v>
      </c>
      <c r="B193" s="4">
        <v>0.74036599999999997</v>
      </c>
      <c r="C193" s="6">
        <v>0.74147396461203563</v>
      </c>
      <c r="D193" s="2">
        <f>ABS(Table6[[#This Row],[Pb Analytic]]-Table6[[#This Row],[Pb Simulation]])</f>
        <v>1.1079646120356612E-3</v>
      </c>
      <c r="E193" s="1">
        <f>100*IF(Table6[[#This Row],[Pb Analytic]]&gt;0, Table6[[#This Row],[Absolute Error]]/Table6[[#This Row],[Pb Analytic]],1)</f>
        <v>0.14942731166769774</v>
      </c>
      <c r="F193" s="5">
        <v>0.21238000000000001</v>
      </c>
      <c r="G193" s="6">
        <v>0.20644270205463119</v>
      </c>
      <c r="H193" s="2">
        <f>ABS(Table7[[#This Row],[Pd Analytic]]-Table7[[#This Row],[Pd Simulation]])</f>
        <v>5.9372979453688191E-3</v>
      </c>
      <c r="I193" s="1">
        <f>100*IF(Table7[[#This Row],[Pd Analytic]]&gt;0, Table7[[#This Row],[Absolute Error]]/Table7[[#This Row],[Pd Analytic]],1)</f>
        <v>2.8760028261002049</v>
      </c>
      <c r="J193" s="6">
        <v>15.67234454511147</v>
      </c>
      <c r="K193" s="6">
        <v>15.661185097303139</v>
      </c>
      <c r="L193" s="2">
        <f>ABS(Table2[[#This Row],[Nc Analytic]]-Table2[[#This Row],[Nc Simulation]])</f>
        <v>1.1159447808330114E-2</v>
      </c>
      <c r="M193" s="1">
        <f>100*IF(Table2[[#This Row],[Nc Analytic]]&gt;0, Table2[[#This Row],[Absolute Error]]/Table2[[#This Row],[Nc Analytic]],1)</f>
        <v>7.1255449309846772E-2</v>
      </c>
    </row>
    <row r="194" spans="1:13" x14ac:dyDescent="0.35">
      <c r="A194" s="1">
        <v>19.3</v>
      </c>
      <c r="B194" s="4">
        <v>0.74171900000000002</v>
      </c>
      <c r="C194" s="6">
        <v>0.74277588004359318</v>
      </c>
      <c r="D194" s="2">
        <f>ABS(Table6[[#This Row],[Pb Analytic]]-Table6[[#This Row],[Pb Simulation]])</f>
        <v>1.0568800435931669E-3</v>
      </c>
      <c r="E194" s="1">
        <f>100*IF(Table6[[#This Row],[Pb Analytic]]&gt;0, Table6[[#This Row],[Absolute Error]]/Table6[[#This Row],[Pb Analytic]],1)</f>
        <v>0.142287878751682</v>
      </c>
      <c r="F194" s="5">
        <v>0.210593</v>
      </c>
      <c r="G194" s="6">
        <v>0.20541064845381629</v>
      </c>
      <c r="H194" s="2">
        <f>ABS(Table7[[#This Row],[Pd Analytic]]-Table7[[#This Row],[Pd Simulation]])</f>
        <v>5.1823515461837111E-3</v>
      </c>
      <c r="I194" s="1">
        <f>100*IF(Table7[[#This Row],[Pd Analytic]]&gt;0, Table7[[#This Row],[Absolute Error]]/Table7[[#This Row],[Pd Analytic]],1)</f>
        <v>2.5229225384334883</v>
      </c>
      <c r="J194" s="6">
        <v>15.676533162713911</v>
      </c>
      <c r="K194" s="6">
        <v>15.66340491606511</v>
      </c>
      <c r="L194" s="2">
        <f>ABS(Table2[[#This Row],[Nc Analytic]]-Table2[[#This Row],[Nc Simulation]])</f>
        <v>1.3128246648800967E-2</v>
      </c>
      <c r="M194" s="1">
        <f>100*IF(Table2[[#This Row],[Nc Analytic]]&gt;0, Table2[[#This Row],[Absolute Error]]/Table2[[#This Row],[Nc Analytic]],1)</f>
        <v>8.3814769005531059E-2</v>
      </c>
    </row>
    <row r="195" spans="1:13" x14ac:dyDescent="0.35">
      <c r="A195" s="1">
        <v>19.399999999999999</v>
      </c>
      <c r="B195" s="4">
        <v>0.74326099999999995</v>
      </c>
      <c r="C195" s="6">
        <v>0.74406485457732741</v>
      </c>
      <c r="D195" s="2">
        <f>ABS(Table6[[#This Row],[Pb Analytic]]-Table6[[#This Row],[Pb Simulation]])</f>
        <v>8.0385457732745635E-4</v>
      </c>
      <c r="E195" s="1">
        <f>100*IF(Table6[[#This Row],[Pb Analytic]]&gt;0, Table6[[#This Row],[Absolute Error]]/Table6[[#This Row],[Pb Analytic]],1)</f>
        <v>0.10803555259764192</v>
      </c>
      <c r="F195" s="5">
        <v>0.209456</v>
      </c>
      <c r="G195" s="6">
        <v>0.2043887536700954</v>
      </c>
      <c r="H195" s="2">
        <f>ABS(Table7[[#This Row],[Pd Analytic]]-Table7[[#This Row],[Pd Simulation]])</f>
        <v>5.0672463299046011E-3</v>
      </c>
      <c r="I195" s="1">
        <f>100*IF(Table7[[#This Row],[Pd Analytic]]&gt;0, Table7[[#This Row],[Absolute Error]]/Table7[[#This Row],[Pd Analytic]],1)</f>
        <v>2.4792197412601578</v>
      </c>
      <c r="J195" s="6">
        <v>15.67658835870203</v>
      </c>
      <c r="K195" s="6">
        <v>15.665596165971889</v>
      </c>
      <c r="L195" s="2">
        <f>ABS(Table2[[#This Row],[Nc Analytic]]-Table2[[#This Row],[Nc Simulation]])</f>
        <v>1.099219273014107E-2</v>
      </c>
      <c r="M195" s="1">
        <f>100*IF(Table2[[#This Row],[Nc Analytic]]&gt;0, Table2[[#This Row],[Absolute Error]]/Table2[[#This Row],[Nc Analytic]],1)</f>
        <v>7.0167726869008809E-2</v>
      </c>
    </row>
    <row r="196" spans="1:13" x14ac:dyDescent="0.35">
      <c r="A196" s="1">
        <v>19.5</v>
      </c>
      <c r="B196" s="4">
        <v>0.74404099999999995</v>
      </c>
      <c r="C196" s="6">
        <v>0.74534107823461815</v>
      </c>
      <c r="D196" s="2">
        <f>ABS(Table6[[#This Row],[Pb Analytic]]-Table6[[#This Row],[Pb Simulation]])</f>
        <v>1.300078234618196E-3</v>
      </c>
      <c r="E196" s="1">
        <f>100*IF(Table6[[#This Row],[Pb Analytic]]&gt;0, Table6[[#This Row],[Absolute Error]]/Table6[[#This Row],[Pb Analytic]],1)</f>
        <v>0.1744272887383993</v>
      </c>
      <c r="F196" s="5">
        <v>0.20918</v>
      </c>
      <c r="G196" s="6">
        <v>0.2033768704833307</v>
      </c>
      <c r="H196" s="2">
        <f>ABS(Table7[[#This Row],[Pd Analytic]]-Table7[[#This Row],[Pd Simulation]])</f>
        <v>5.8031295166693087E-3</v>
      </c>
      <c r="I196" s="1">
        <f>100*IF(Table7[[#This Row],[Pd Analytic]]&gt;0, Table7[[#This Row],[Absolute Error]]/Table7[[#This Row],[Pd Analytic]],1)</f>
        <v>2.8533871638785731</v>
      </c>
      <c r="J196" s="6">
        <v>15.67668013825708</v>
      </c>
      <c r="K196" s="6">
        <v>15.667759389122081</v>
      </c>
      <c r="L196" s="2">
        <f>ABS(Table2[[#This Row],[Nc Analytic]]-Table2[[#This Row],[Nc Simulation]])</f>
        <v>8.9207491349991841E-3</v>
      </c>
      <c r="M196" s="1">
        <f>100*IF(Table2[[#This Row],[Nc Analytic]]&gt;0, Table2[[#This Row],[Absolute Error]]/Table2[[#This Row],[Nc Analytic]],1)</f>
        <v>5.6936980671229494E-2</v>
      </c>
    </row>
    <row r="197" spans="1:13" x14ac:dyDescent="0.35">
      <c r="A197" s="1">
        <v>19.600000000000001</v>
      </c>
      <c r="B197" s="4">
        <v>0.74560999999999999</v>
      </c>
      <c r="C197" s="6">
        <v>0.74660473738314892</v>
      </c>
      <c r="D197" s="2">
        <f>ABS(Table6[[#This Row],[Pb Analytic]]-Table6[[#This Row],[Pb Simulation]])</f>
        <v>9.9473738314892479E-4</v>
      </c>
      <c r="E197" s="1">
        <f>100*IF(Table6[[#This Row],[Pb Analytic]]&gt;0, Table6[[#This Row],[Absolute Error]]/Table6[[#This Row],[Pb Analytic]],1)</f>
        <v>0.13323480730051102</v>
      </c>
      <c r="F197" s="5">
        <v>0.20743300000000001</v>
      </c>
      <c r="G197" s="6">
        <v>0.20237485445358591</v>
      </c>
      <c r="H197" s="2">
        <f>ABS(Table7[[#This Row],[Pd Analytic]]-Table7[[#This Row],[Pd Simulation]])</f>
        <v>5.0581455464140945E-3</v>
      </c>
      <c r="I197" s="1">
        <f>100*IF(Table7[[#This Row],[Pd Analytic]]&gt;0, Table7[[#This Row],[Absolute Error]]/Table7[[#This Row],[Pd Analytic]],1)</f>
        <v>2.4993942849624955</v>
      </c>
      <c r="J197" s="6">
        <v>15.684306808964349</v>
      </c>
      <c r="K197" s="6">
        <v>15.669895114124969</v>
      </c>
      <c r="L197" s="2">
        <f>ABS(Table2[[#This Row],[Nc Analytic]]-Table2[[#This Row],[Nc Simulation]])</f>
        <v>1.4411694839379763E-2</v>
      </c>
      <c r="M197" s="1">
        <f>100*IF(Table2[[#This Row],[Nc Analytic]]&gt;0, Table2[[#This Row],[Absolute Error]]/Table2[[#This Row],[Nc Analytic]],1)</f>
        <v>9.1970589046182868E-2</v>
      </c>
    </row>
    <row r="198" spans="1:13" x14ac:dyDescent="0.35">
      <c r="A198" s="1">
        <v>19.7</v>
      </c>
      <c r="B198" s="4">
        <v>0.74628799999999995</v>
      </c>
      <c r="C198" s="6">
        <v>0.74785601482281683</v>
      </c>
      <c r="D198" s="2">
        <f>ABS(Table6[[#This Row],[Pb Analytic]]-Table6[[#This Row],[Pb Simulation]])</f>
        <v>1.5680148228168767E-3</v>
      </c>
      <c r="E198" s="1">
        <f>100*IF(Table6[[#This Row],[Pb Analytic]]&gt;0, Table6[[#This Row],[Absolute Error]]/Table6[[#This Row],[Pb Analytic]],1)</f>
        <v>0.20966800984924525</v>
      </c>
      <c r="F198" s="5">
        <v>0.20696800000000001</v>
      </c>
      <c r="G198" s="6">
        <v>0.20138256385738629</v>
      </c>
      <c r="H198" s="2">
        <f>ABS(Table7[[#This Row],[Pd Analytic]]-Table7[[#This Row],[Pd Simulation]])</f>
        <v>5.5854361426137256E-3</v>
      </c>
      <c r="I198" s="1">
        <f>100*IF(Table7[[#This Row],[Pd Analytic]]&gt;0, Table7[[#This Row],[Absolute Error]]/Table7[[#This Row],[Pd Analytic]],1)</f>
        <v>2.773545055553658</v>
      </c>
      <c r="J198" s="6">
        <v>15.681420451793199</v>
      </c>
      <c r="K198" s="6">
        <v>15.672003856513321</v>
      </c>
      <c r="L198" s="2">
        <f>ABS(Table2[[#This Row],[Nc Analytic]]-Table2[[#This Row],[Nc Simulation]])</f>
        <v>9.4165952798785924E-3</v>
      </c>
      <c r="M198" s="1">
        <f>100*IF(Table2[[#This Row],[Nc Analytic]]&gt;0, Table2[[#This Row],[Absolute Error]]/Table2[[#This Row],[Nc Analytic]],1)</f>
        <v>6.0085457903744921E-2</v>
      </c>
    </row>
    <row r="199" spans="1:13" x14ac:dyDescent="0.35">
      <c r="A199" s="1">
        <v>19.8</v>
      </c>
      <c r="B199" s="4">
        <v>0.748247</v>
      </c>
      <c r="C199" s="6">
        <v>0.74909508986928619</v>
      </c>
      <c r="D199" s="2">
        <f>ABS(Table6[[#This Row],[Pb Analytic]]-Table6[[#This Row],[Pb Simulation]])</f>
        <v>8.480898692861949E-4</v>
      </c>
      <c r="E199" s="1">
        <f>100*IF(Table6[[#This Row],[Pb Analytic]]&gt;0, Table6[[#This Row],[Absolute Error]]/Table6[[#This Row],[Pb Analytic]],1)</f>
        <v>0.11321524873887277</v>
      </c>
      <c r="F199" s="5">
        <v>0.20552100000000001</v>
      </c>
      <c r="G199" s="6">
        <v>0.2003998596256634</v>
      </c>
      <c r="H199" s="2">
        <f>ABS(Table7[[#This Row],[Pd Analytic]]-Table7[[#This Row],[Pd Simulation]])</f>
        <v>5.1211403743366135E-3</v>
      </c>
      <c r="I199" s="1">
        <f>100*IF(Table7[[#This Row],[Pd Analytic]]&gt;0, Table7[[#This Row],[Absolute Error]]/Table7[[#This Row],[Pd Analytic]],1)</f>
        <v>2.5554610586567472</v>
      </c>
      <c r="J199" s="6">
        <v>15.685307041929279</v>
      </c>
      <c r="K199" s="6">
        <v>15.674086119141361</v>
      </c>
      <c r="L199" s="2">
        <f>ABS(Table2[[#This Row],[Nc Analytic]]-Table2[[#This Row],[Nc Simulation]])</f>
        <v>1.1220922787918752E-2</v>
      </c>
      <c r="M199" s="1">
        <f>100*IF(Table2[[#This Row],[Nc Analytic]]&gt;0, Table2[[#This Row],[Absolute Error]]/Table2[[#This Row],[Nc Analytic]],1)</f>
        <v>7.1589008141378294E-2</v>
      </c>
    </row>
    <row r="200" spans="1:13" x14ac:dyDescent="0.35">
      <c r="A200" s="1">
        <v>19.899999999999999</v>
      </c>
      <c r="B200" s="4">
        <v>0.74895999999999996</v>
      </c>
      <c r="C200" s="6">
        <v>0.75032213843525475</v>
      </c>
      <c r="D200" s="2">
        <f>ABS(Table6[[#This Row],[Pb Analytic]]-Table6[[#This Row],[Pb Simulation]])</f>
        <v>1.3621384352547894E-3</v>
      </c>
      <c r="E200" s="1">
        <f>100*IF(Table6[[#This Row],[Pb Analytic]]&gt;0, Table6[[#This Row],[Absolute Error]]/Table6[[#This Row],[Pb Analytic]],1)</f>
        <v>0.18154048314440455</v>
      </c>
      <c r="F200" s="5">
        <v>0.205013</v>
      </c>
      <c r="G200" s="6">
        <v>0.1994266052833383</v>
      </c>
      <c r="H200" s="2">
        <f>ABS(Table7[[#This Row],[Pd Analytic]]-Table7[[#This Row],[Pd Simulation]])</f>
        <v>5.5863947166616967E-3</v>
      </c>
      <c r="I200" s="1">
        <f>100*IF(Table7[[#This Row],[Pd Analytic]]&gt;0, Table7[[#This Row],[Absolute Error]]/Table7[[#This Row],[Pd Analytic]],1)</f>
        <v>2.8012284061721573</v>
      </c>
      <c r="J200" s="6">
        <v>15.685741846494819</v>
      </c>
      <c r="K200" s="6">
        <v>15.67614239256846</v>
      </c>
      <c r="L200" s="2">
        <f>ABS(Table2[[#This Row],[Nc Analytic]]-Table2[[#This Row],[Nc Simulation]])</f>
        <v>9.5994539263593026E-3</v>
      </c>
      <c r="M200" s="1">
        <f>100*IF(Table2[[#This Row],[Nc Analytic]]&gt;0, Table2[[#This Row],[Absolute Error]]/Table2[[#This Row],[Nc Analytic]],1)</f>
        <v>6.1236072535996389E-2</v>
      </c>
    </row>
    <row r="201" spans="1:13" x14ac:dyDescent="0.35">
      <c r="A201" s="1">
        <v>20</v>
      </c>
      <c r="B201" s="4">
        <v>0.75029699999999999</v>
      </c>
      <c r="C201" s="6">
        <v>0.75153733310950577</v>
      </c>
      <c r="D201" s="2">
        <f>ABS(Table6[[#This Row],[Pb Analytic]]-Table6[[#This Row],[Pb Simulation]])</f>
        <v>1.2403331095057757E-3</v>
      </c>
      <c r="E201" s="1">
        <f>100*IF(Table6[[#This Row],[Pb Analytic]]&gt;0, Table6[[#This Row],[Absolute Error]]/Table6[[#This Row],[Pb Analytic]],1)</f>
        <v>0.1650394537785454</v>
      </c>
      <c r="F201" s="5">
        <v>0.20380999999999999</v>
      </c>
      <c r="G201" s="6">
        <v>0.1984626668904943</v>
      </c>
      <c r="H201" s="2">
        <f>ABS(Table7[[#This Row],[Pd Analytic]]-Table7[[#This Row],[Pd Simulation]])</f>
        <v>5.347333109505692E-3</v>
      </c>
      <c r="I201" s="1">
        <f>100*IF(Table7[[#This Row],[Pd Analytic]]&gt;0, Table7[[#This Row],[Absolute Error]]/Table7[[#This Row],[Pd Analytic]],1)</f>
        <v>2.694377332164033</v>
      </c>
      <c r="J201" s="6">
        <v>15.687701421236429</v>
      </c>
      <c r="K201" s="6">
        <v>15.67817315542897</v>
      </c>
      <c r="L201" s="2">
        <f>ABS(Table2[[#This Row],[Nc Analytic]]-Table2[[#This Row],[Nc Simulation]])</f>
        <v>9.5282658074591353E-3</v>
      </c>
      <c r="M201" s="1">
        <f>100*IF(Table2[[#This Row],[Nc Analytic]]&gt;0, Table2[[#This Row],[Absolute Error]]/Table2[[#This Row],[Nc Analytic]],1)</f>
        <v>6.0774081986457257E-2</v>
      </c>
    </row>
    <row r="202" spans="1:13" x14ac:dyDescent="0.35">
      <c r="A202" s="1" t="s">
        <v>5</v>
      </c>
      <c r="D202" s="1">
        <f>MAX(D2:D201)</f>
        <v>3.3583061500105926E-3</v>
      </c>
      <c r="E202" s="1">
        <f>MAX(E2:E201)</f>
        <v>100</v>
      </c>
      <c r="G202" s="3"/>
      <c r="H202" s="1">
        <f>MAX(H2:H201)</f>
        <v>1.5769816863610786E-2</v>
      </c>
      <c r="I202" s="1">
        <f>MAX(I2:I201)</f>
        <v>3.3288253385161393</v>
      </c>
      <c r="L202" s="1">
        <f>MAX(L2:L201)</f>
        <v>4.0342849235287304E-2</v>
      </c>
      <c r="M202" s="1">
        <f>MAX(M2:M201)</f>
        <v>0.54952948207107699</v>
      </c>
    </row>
    <row r="203" spans="1:13" x14ac:dyDescent="0.35">
      <c r="A203" s="1" t="s">
        <v>6</v>
      </c>
      <c r="D203" s="1">
        <f>AVERAGE(D2:D201)</f>
        <v>1.4035922686346208E-3</v>
      </c>
      <c r="E203" s="1">
        <f>AVERAGE(E2:E201)</f>
        <v>7.4999789300507409</v>
      </c>
      <c r="G203" s="3"/>
      <c r="H203" s="1">
        <f>AVERAGE(H2:H201)</f>
        <v>8.7377579744056626E-3</v>
      </c>
      <c r="I203" s="1">
        <f>AVERAGE(I2:I201)</f>
        <v>2.352094086133341</v>
      </c>
      <c r="L203" s="1">
        <f>AVERAGE(L2:L201)</f>
        <v>1.0722821158699145E-2</v>
      </c>
      <c r="M203" s="1">
        <f>AVERAGE(M2:M201)</f>
        <v>9.6594291088721654E-2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ali mirzaii</cp:lastModifiedBy>
  <cp:lastPrinted>2013-10-26T20:55:24Z</cp:lastPrinted>
  <dcterms:created xsi:type="dcterms:W3CDTF">2013-10-26T20:48:41Z</dcterms:created>
  <dcterms:modified xsi:type="dcterms:W3CDTF">2024-11-15T21:05:25Z</dcterms:modified>
</cp:coreProperties>
</file>