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meh\OneDrive\Desktop\New folder\"/>
    </mc:Choice>
  </mc:AlternateContent>
  <xr:revisionPtr revIDLastSave="0" documentId="8_{49A8852B-20C5-43BB-B52E-4B163B6FCD66}" xr6:coauthVersionLast="47" xr6:coauthVersionMax="47" xr10:uidLastSave="{00000000-0000-0000-0000-000000000000}"/>
  <bookViews>
    <workbookView xWindow="-108" yWindow="-108" windowWidth="23256" windowHeight="12816" xr2:uid="{87ECB8C6-8947-471F-81F3-E8B7E0814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C26" i="1"/>
  <c r="C25" i="1"/>
  <c r="C24" i="1"/>
  <c r="C23" i="1"/>
  <c r="X18" i="1" l="1"/>
  <c r="X4" i="1"/>
  <c r="X10" i="1"/>
  <c r="X14" i="1"/>
  <c r="X20" i="1"/>
  <c r="X15" i="1"/>
  <c r="X7" i="1"/>
  <c r="X6" i="1"/>
  <c r="X12" i="1"/>
  <c r="X16" i="1"/>
  <c r="X8" i="1"/>
  <c r="X13" i="1"/>
  <c r="X5" i="1"/>
  <c r="X19" i="1"/>
  <c r="X11" i="1"/>
  <c r="X17" i="1"/>
  <c r="X9" i="1"/>
</calcChain>
</file>

<file path=xl/sharedStrings.xml><?xml version="1.0" encoding="utf-8"?>
<sst xmlns="http://schemas.openxmlformats.org/spreadsheetml/2006/main" count="48" uniqueCount="35">
  <si>
    <t>Employee Payroll</t>
  </si>
  <si>
    <t>Last Name</t>
  </si>
  <si>
    <t>First Name</t>
  </si>
  <si>
    <t>Hourly Wage</t>
  </si>
  <si>
    <t>Garg</t>
  </si>
  <si>
    <t>Bansal</t>
  </si>
  <si>
    <t>Choudhary</t>
  </si>
  <si>
    <t>Singhal</t>
  </si>
  <si>
    <t>Mehul</t>
  </si>
  <si>
    <t>Shubham</t>
  </si>
  <si>
    <t>Gireek</t>
  </si>
  <si>
    <t>Jashik</t>
  </si>
  <si>
    <t>Rahul</t>
  </si>
  <si>
    <t>Shifali</t>
  </si>
  <si>
    <t>Mishthi</t>
  </si>
  <si>
    <t>Rajni</t>
  </si>
  <si>
    <t>Varun</t>
  </si>
  <si>
    <t>Vivek</t>
  </si>
  <si>
    <t>Garv</t>
  </si>
  <si>
    <t>Aayan</t>
  </si>
  <si>
    <t>Vaibhav</t>
  </si>
  <si>
    <t>Yash</t>
  </si>
  <si>
    <t>Abhishek</t>
  </si>
  <si>
    <t>Priya</t>
  </si>
  <si>
    <t>Mohini</t>
  </si>
  <si>
    <t>Pay</t>
  </si>
  <si>
    <t>Hours Worked</t>
  </si>
  <si>
    <t>Max</t>
  </si>
  <si>
    <t>Min</t>
  </si>
  <si>
    <t>Avg</t>
  </si>
  <si>
    <t>Total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</si>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</sst>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71" formatCode="0.0"/>
    <numFmt numFmtId="172" formatCode="_ [$₹-4009]\ * #,##0.0_ ;_ [$₹-4009]\ * \-#,##0.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NumberFormat="1"/>
    <xf numFmtId="171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4" borderId="1" xfId="0" applyFont="1" applyFill="1" applyBorder="1"/>
    <xf numFmtId="16" fontId="1" fillId="4" borderId="1" xfId="0" applyNumberFormat="1" applyFont="1" applyFill="1" applyBorder="1"/>
    <xf numFmtId="0" fontId="0" fillId="4" borderId="1" xfId="0" applyFill="1" applyBorder="1"/>
    <xf numFmtId="0" fontId="1" fillId="3" borderId="1" xfId="0" applyFont="1" applyFill="1" applyBorder="1"/>
    <xf numFmtId="16" fontId="1" fillId="3" borderId="1" xfId="0" applyNumberFormat="1" applyFont="1" applyFill="1" applyBorder="1"/>
    <xf numFmtId="0" fontId="0" fillId="3" borderId="1" xfId="0" applyFill="1" applyBorder="1"/>
    <xf numFmtId="0" fontId="1" fillId="5" borderId="1" xfId="0" applyFont="1" applyFill="1" applyBorder="1"/>
    <xf numFmtId="16" fontId="0" fillId="5" borderId="1" xfId="0" applyNumberFormat="1" applyFill="1" applyBorder="1"/>
    <xf numFmtId="164" fontId="0" fillId="5" borderId="1" xfId="0" applyNumberFormat="1" applyFill="1" applyBorder="1"/>
    <xf numFmtId="0" fontId="1" fillId="6" borderId="1" xfId="0" applyFont="1" applyFill="1" applyBorder="1"/>
    <xf numFmtId="16" fontId="0" fillId="6" borderId="1" xfId="0" applyNumberFormat="1" applyFill="1" applyBorder="1"/>
    <xf numFmtId="164" fontId="0" fillId="6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16" fontId="0" fillId="2" borderId="1" xfId="0" applyNumberFormat="1" applyFill="1" applyBorder="1"/>
    <xf numFmtId="164" fontId="0" fillId="2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0396-8424-4A63-961F-24AEBE1F5270}">
  <dimension ref="A1:AD26"/>
  <sheetViews>
    <sheetView tabSelected="1" zoomScale="64" zoomScaleNormal="55" workbookViewId="0">
      <selection activeCell="F32" sqref="F32"/>
    </sheetView>
  </sheetViews>
  <sheetFormatPr defaultRowHeight="14.4" x14ac:dyDescent="0.3"/>
  <cols>
    <col min="1" max="1" width="12.88671875" customWidth="1"/>
    <col min="2" max="2" width="14.44140625" customWidth="1"/>
    <col min="3" max="3" width="14.33203125" customWidth="1"/>
    <col min="4" max="13" width="16.88671875" customWidth="1"/>
    <col min="14" max="18" width="17.109375" customWidth="1"/>
    <col min="19" max="19" width="19.5546875" customWidth="1"/>
    <col min="20" max="23" width="15.109375" customWidth="1"/>
    <col min="24" max="24" width="16" customWidth="1"/>
    <col min="25" max="25" width="16.77734375" customWidth="1"/>
    <col min="26" max="26" width="14.77734375" customWidth="1"/>
    <col min="27" max="27" width="14.44140625" customWidth="1"/>
    <col min="28" max="28" width="17" customWidth="1"/>
    <col min="30" max="30" width="23.6640625" customWidth="1"/>
  </cols>
  <sheetData>
    <row r="1" spans="1:30" ht="18" x14ac:dyDescent="0.35">
      <c r="A1" s="4" t="s">
        <v>0</v>
      </c>
    </row>
    <row r="2" spans="1:30" x14ac:dyDescent="0.3">
      <c r="D2" s="6" t="s">
        <v>26</v>
      </c>
      <c r="E2" s="6"/>
      <c r="F2" s="6"/>
      <c r="G2" s="6"/>
      <c r="H2" s="6"/>
      <c r="I2" s="9" t="s">
        <v>31</v>
      </c>
      <c r="J2" s="9"/>
      <c r="K2" s="9"/>
      <c r="L2" s="9"/>
      <c r="M2" s="9"/>
      <c r="N2" s="12" t="s">
        <v>25</v>
      </c>
      <c r="O2" s="12"/>
      <c r="P2" s="12"/>
      <c r="Q2" s="12"/>
      <c r="R2" s="12"/>
      <c r="S2" s="15" t="s">
        <v>32</v>
      </c>
      <c r="T2" s="15"/>
      <c r="U2" s="15"/>
      <c r="V2" s="15"/>
      <c r="W2" s="15"/>
      <c r="X2" s="18" t="s">
        <v>33</v>
      </c>
      <c r="Y2" s="19"/>
      <c r="Z2" s="19"/>
      <c r="AA2" s="19"/>
      <c r="AB2" s="19"/>
      <c r="AD2" s="23" t="s">
        <v>34</v>
      </c>
    </row>
    <row r="3" spans="1:30" x14ac:dyDescent="0.3">
      <c r="A3" s="5" t="s">
        <v>1</v>
      </c>
      <c r="B3" s="5" t="s">
        <v>2</v>
      </c>
      <c r="C3" s="5" t="s">
        <v>3</v>
      </c>
      <c r="D3" s="7">
        <v>45292</v>
      </c>
      <c r="E3" s="7">
        <f>D3+7</f>
        <v>45299</v>
      </c>
      <c r="F3" s="7">
        <f t="shared" ref="F3:G3" si="0">E3+7</f>
        <v>45306</v>
      </c>
      <c r="G3" s="7">
        <f t="shared" si="0"/>
        <v>45313</v>
      </c>
      <c r="H3" s="7">
        <f>G3+7</f>
        <v>45320</v>
      </c>
      <c r="I3" s="10">
        <v>45292</v>
      </c>
      <c r="J3" s="10">
        <f>I3+7</f>
        <v>45299</v>
      </c>
      <c r="K3" s="10">
        <f t="shared" ref="K3:M3" si="1">J3+7</f>
        <v>45306</v>
      </c>
      <c r="L3" s="10">
        <f t="shared" si="1"/>
        <v>45313</v>
      </c>
      <c r="M3" s="10">
        <f t="shared" si="1"/>
        <v>45320</v>
      </c>
      <c r="N3" s="13">
        <v>45292</v>
      </c>
      <c r="O3" s="13">
        <f>N3+7</f>
        <v>45299</v>
      </c>
      <c r="P3" s="13">
        <f t="shared" ref="P3:R3" si="2">O3+7</f>
        <v>45306</v>
      </c>
      <c r="Q3" s="13">
        <f t="shared" si="2"/>
        <v>45313</v>
      </c>
      <c r="R3" s="13">
        <f t="shared" si="2"/>
        <v>45320</v>
      </c>
      <c r="S3" s="16">
        <v>45292</v>
      </c>
      <c r="T3" s="16">
        <f>S3+7</f>
        <v>45299</v>
      </c>
      <c r="U3" s="16">
        <f t="shared" ref="U3:W3" si="3">T3+7</f>
        <v>45306</v>
      </c>
      <c r="V3" s="16">
        <f t="shared" si="3"/>
        <v>45313</v>
      </c>
      <c r="W3" s="16">
        <f t="shared" si="3"/>
        <v>45320</v>
      </c>
      <c r="X3" s="20">
        <v>45292</v>
      </c>
      <c r="Y3" s="20">
        <f>X3+7</f>
        <v>45299</v>
      </c>
      <c r="Z3" s="20">
        <f t="shared" ref="Z3:AB3" si="4">Y3+7</f>
        <v>45306</v>
      </c>
      <c r="AA3" s="20">
        <f t="shared" si="4"/>
        <v>45313</v>
      </c>
      <c r="AB3" s="20">
        <f t="shared" si="4"/>
        <v>45320</v>
      </c>
      <c r="AD3" s="23"/>
    </row>
    <row r="4" spans="1:30" x14ac:dyDescent="0.3">
      <c r="A4" t="s">
        <v>4</v>
      </c>
      <c r="B4" t="s">
        <v>8</v>
      </c>
      <c r="C4" s="1">
        <v>200</v>
      </c>
      <c r="D4" s="8">
        <v>40</v>
      </c>
      <c r="E4" s="8">
        <v>40</v>
      </c>
      <c r="F4" s="8">
        <v>35</v>
      </c>
      <c r="G4" s="8">
        <v>39</v>
      </c>
      <c r="H4" s="8">
        <v>30</v>
      </c>
      <c r="I4" s="11">
        <f>IF(D4&gt;25,D4-25,0)</f>
        <v>15</v>
      </c>
      <c r="J4" s="11">
        <f>IF(E4&gt;25,E4-25,0)</f>
        <v>15</v>
      </c>
      <c r="K4" s="11">
        <f>IF(F4&gt;25,F4-25,0)</f>
        <v>10</v>
      </c>
      <c r="L4" s="11">
        <f>IF(G4&gt;25,G4-25,0)</f>
        <v>14</v>
      </c>
      <c r="M4" s="11">
        <f>IF(H4&gt;25,H4-25,0)</f>
        <v>5</v>
      </c>
      <c r="N4" s="14">
        <f>$C4*D4</f>
        <v>8000</v>
      </c>
      <c r="O4" s="14">
        <f>$C4*E4</f>
        <v>8000</v>
      </c>
      <c r="P4" s="14">
        <f t="shared" ref="P4:R19" si="5">$C4*F4</f>
        <v>7000</v>
      </c>
      <c r="Q4" s="14">
        <f t="shared" si="5"/>
        <v>7800</v>
      </c>
      <c r="R4" s="14">
        <f t="shared" si="5"/>
        <v>6000</v>
      </c>
      <c r="S4" s="17">
        <f>0.5*$C4*I4</f>
        <v>1500</v>
      </c>
      <c r="T4" s="17">
        <f t="shared" ref="T4:W19" si="6">0.5*$C4*J4</f>
        <v>1500</v>
      </c>
      <c r="U4" s="17">
        <f t="shared" si="6"/>
        <v>1000</v>
      </c>
      <c r="V4" s="17">
        <f t="shared" si="6"/>
        <v>1400</v>
      </c>
      <c r="W4" s="17">
        <f t="shared" si="6"/>
        <v>500</v>
      </c>
      <c r="X4" s="21">
        <f>N4+S4</f>
        <v>9500</v>
      </c>
      <c r="Y4" s="21">
        <f t="shared" ref="Y4:AB19" si="7">O4+T4</f>
        <v>9500</v>
      </c>
      <c r="Z4" s="21">
        <f t="shared" si="7"/>
        <v>8000</v>
      </c>
      <c r="AA4" s="21">
        <f t="shared" si="7"/>
        <v>9200</v>
      </c>
      <c r="AB4" s="21">
        <f t="shared" si="7"/>
        <v>6500</v>
      </c>
      <c r="AD4" s="22">
        <f>SUM(X4:AB4)</f>
        <v>42700</v>
      </c>
    </row>
    <row r="5" spans="1:30" x14ac:dyDescent="0.3">
      <c r="A5" t="s">
        <v>4</v>
      </c>
      <c r="B5" t="s">
        <v>14</v>
      </c>
      <c r="C5" s="1">
        <v>400</v>
      </c>
      <c r="D5" s="8">
        <v>29</v>
      </c>
      <c r="E5" s="8">
        <v>45</v>
      </c>
      <c r="F5" s="8">
        <v>25</v>
      </c>
      <c r="G5" s="8">
        <v>37</v>
      </c>
      <c r="H5" s="8">
        <v>40</v>
      </c>
      <c r="I5" s="11">
        <f>IF(D5&gt;25,D5-25,0)</f>
        <v>4</v>
      </c>
      <c r="J5" s="11">
        <f>IF(E5&gt;25,E5-25,0)</f>
        <v>20</v>
      </c>
      <c r="K5" s="11">
        <f>IF(F5&gt;25,F5-25,0)</f>
        <v>0</v>
      </c>
      <c r="L5" s="11">
        <f>IF(G5&gt;25,G5-25,0)</f>
        <v>12</v>
      </c>
      <c r="M5" s="11">
        <f>IF(H5&gt;25,H5-25,0)</f>
        <v>15</v>
      </c>
      <c r="N5" s="14">
        <f t="shared" ref="N5:O20" si="8">$C5*D5</f>
        <v>11600</v>
      </c>
      <c r="O5" s="14">
        <f t="shared" si="8"/>
        <v>18000</v>
      </c>
      <c r="P5" s="14">
        <f t="shared" si="5"/>
        <v>10000</v>
      </c>
      <c r="Q5" s="14">
        <f t="shared" si="5"/>
        <v>14800</v>
      </c>
      <c r="R5" s="14">
        <f t="shared" si="5"/>
        <v>16000</v>
      </c>
      <c r="S5" s="17">
        <f t="shared" ref="S5:S20" si="9">0.5*$C5*I5</f>
        <v>800</v>
      </c>
      <c r="T5" s="17">
        <f t="shared" si="6"/>
        <v>4000</v>
      </c>
      <c r="U5" s="17">
        <f t="shared" si="6"/>
        <v>0</v>
      </c>
      <c r="V5" s="17">
        <f t="shared" si="6"/>
        <v>2400</v>
      </c>
      <c r="W5" s="17">
        <f t="shared" si="6"/>
        <v>3000</v>
      </c>
      <c r="X5" s="21">
        <f t="shared" ref="X5:X20" si="10">N5+S5</f>
        <v>12400</v>
      </c>
      <c r="Y5" s="21">
        <f t="shared" si="7"/>
        <v>22000</v>
      </c>
      <c r="Z5" s="21">
        <f t="shared" si="7"/>
        <v>10000</v>
      </c>
      <c r="AA5" s="21">
        <f t="shared" si="7"/>
        <v>17200</v>
      </c>
      <c r="AB5" s="21">
        <f t="shared" si="7"/>
        <v>19000</v>
      </c>
      <c r="AD5" s="22">
        <f t="shared" ref="AD5:AD20" si="11">SUM(X5:AB5)</f>
        <v>80600</v>
      </c>
    </row>
    <row r="6" spans="1:30" x14ac:dyDescent="0.3">
      <c r="A6" t="s">
        <v>4</v>
      </c>
      <c r="B6" t="s">
        <v>11</v>
      </c>
      <c r="C6" s="1">
        <v>456</v>
      </c>
      <c r="D6" s="8">
        <v>39</v>
      </c>
      <c r="E6" s="8">
        <v>23</v>
      </c>
      <c r="F6" s="8">
        <v>25</v>
      </c>
      <c r="G6" s="8">
        <v>26</v>
      </c>
      <c r="H6" s="8">
        <v>30</v>
      </c>
      <c r="I6" s="11">
        <f>IF(D6&gt;25,D6-25,0)</f>
        <v>14</v>
      </c>
      <c r="J6" s="11">
        <f>IF(E6&gt;25,E6-25,0)</f>
        <v>0</v>
      </c>
      <c r="K6" s="11">
        <f>IF(F6&gt;25,F6-25,0)</f>
        <v>0</v>
      </c>
      <c r="L6" s="11">
        <f>IF(G6&gt;25,G6-25,0)</f>
        <v>1</v>
      </c>
      <c r="M6" s="11">
        <f>IF(H6&gt;25,H6-25,0)</f>
        <v>5</v>
      </c>
      <c r="N6" s="14">
        <f t="shared" si="8"/>
        <v>17784</v>
      </c>
      <c r="O6" s="14">
        <f t="shared" si="8"/>
        <v>10488</v>
      </c>
      <c r="P6" s="14">
        <f t="shared" si="5"/>
        <v>11400</v>
      </c>
      <c r="Q6" s="14">
        <f t="shared" si="5"/>
        <v>11856</v>
      </c>
      <c r="R6" s="14">
        <f t="shared" si="5"/>
        <v>13680</v>
      </c>
      <c r="S6" s="17">
        <f t="shared" si="9"/>
        <v>3192</v>
      </c>
      <c r="T6" s="17">
        <f t="shared" si="6"/>
        <v>0</v>
      </c>
      <c r="U6" s="17">
        <f t="shared" si="6"/>
        <v>0</v>
      </c>
      <c r="V6" s="17">
        <f t="shared" si="6"/>
        <v>228</v>
      </c>
      <c r="W6" s="17">
        <f t="shared" si="6"/>
        <v>1140</v>
      </c>
      <c r="X6" s="21">
        <f t="shared" si="10"/>
        <v>20976</v>
      </c>
      <c r="Y6" s="21">
        <f t="shared" si="7"/>
        <v>10488</v>
      </c>
      <c r="Z6" s="21">
        <f t="shared" si="7"/>
        <v>11400</v>
      </c>
      <c r="AA6" s="21">
        <f t="shared" si="7"/>
        <v>12084</v>
      </c>
      <c r="AB6" s="21">
        <f t="shared" si="7"/>
        <v>14820</v>
      </c>
      <c r="AD6" s="22">
        <f t="shared" si="11"/>
        <v>69768</v>
      </c>
    </row>
    <row r="7" spans="1:30" x14ac:dyDescent="0.3">
      <c r="A7" t="s">
        <v>4</v>
      </c>
      <c r="B7" t="s">
        <v>10</v>
      </c>
      <c r="C7" s="1">
        <v>532</v>
      </c>
      <c r="D7" s="8">
        <v>29</v>
      </c>
      <c r="E7" s="8">
        <v>34</v>
      </c>
      <c r="F7" s="8">
        <v>28</v>
      </c>
      <c r="G7" s="8">
        <v>28</v>
      </c>
      <c r="H7" s="8">
        <v>37</v>
      </c>
      <c r="I7" s="11">
        <f>IF(D7&gt;25,D7-25,0)</f>
        <v>4</v>
      </c>
      <c r="J7" s="11">
        <f>IF(E7&gt;25,E7-25,0)</f>
        <v>9</v>
      </c>
      <c r="K7" s="11">
        <f>IF(F7&gt;25,F7-25,0)</f>
        <v>3</v>
      </c>
      <c r="L7" s="11">
        <f>IF(G7&gt;25,G7-25,0)</f>
        <v>3</v>
      </c>
      <c r="M7" s="11">
        <f>IF(H7&gt;25,H7-25,0)</f>
        <v>12</v>
      </c>
      <c r="N7" s="14">
        <f t="shared" si="8"/>
        <v>15428</v>
      </c>
      <c r="O7" s="14">
        <f t="shared" si="8"/>
        <v>18088</v>
      </c>
      <c r="P7" s="14">
        <f t="shared" si="5"/>
        <v>14896</v>
      </c>
      <c r="Q7" s="14">
        <f t="shared" si="5"/>
        <v>14896</v>
      </c>
      <c r="R7" s="14">
        <f t="shared" si="5"/>
        <v>19684</v>
      </c>
      <c r="S7" s="17">
        <f t="shared" si="9"/>
        <v>1064</v>
      </c>
      <c r="T7" s="17">
        <f t="shared" si="6"/>
        <v>2394</v>
      </c>
      <c r="U7" s="17">
        <f t="shared" si="6"/>
        <v>798</v>
      </c>
      <c r="V7" s="17">
        <f t="shared" si="6"/>
        <v>798</v>
      </c>
      <c r="W7" s="17">
        <f t="shared" si="6"/>
        <v>3192</v>
      </c>
      <c r="X7" s="21">
        <f t="shared" si="10"/>
        <v>16492</v>
      </c>
      <c r="Y7" s="21">
        <f t="shared" si="7"/>
        <v>20482</v>
      </c>
      <c r="Z7" s="21">
        <f t="shared" si="7"/>
        <v>15694</v>
      </c>
      <c r="AA7" s="21">
        <f t="shared" si="7"/>
        <v>15694</v>
      </c>
      <c r="AB7" s="21">
        <f t="shared" si="7"/>
        <v>22876</v>
      </c>
      <c r="AD7" s="22">
        <f t="shared" si="11"/>
        <v>91238</v>
      </c>
    </row>
    <row r="8" spans="1:30" x14ac:dyDescent="0.3">
      <c r="A8" t="s">
        <v>4</v>
      </c>
      <c r="B8" t="s">
        <v>12</v>
      </c>
      <c r="C8" s="1">
        <v>643</v>
      </c>
      <c r="D8" s="8">
        <v>40</v>
      </c>
      <c r="E8" s="8">
        <v>38</v>
      </c>
      <c r="F8" s="8">
        <v>28</v>
      </c>
      <c r="G8" s="8">
        <v>39</v>
      </c>
      <c r="H8" s="8">
        <v>20</v>
      </c>
      <c r="I8" s="11">
        <f>IF(D8&gt;25,D8-25,0)</f>
        <v>15</v>
      </c>
      <c r="J8" s="11">
        <f>IF(E8&gt;25,E8-25,0)</f>
        <v>13</v>
      </c>
      <c r="K8" s="11">
        <f>IF(F8&gt;25,F8-25,0)</f>
        <v>3</v>
      </c>
      <c r="L8" s="11">
        <f>IF(G8&gt;25,G8-25,0)</f>
        <v>14</v>
      </c>
      <c r="M8" s="11">
        <f>IF(H8&gt;25,H8-25,0)</f>
        <v>0</v>
      </c>
      <c r="N8" s="14">
        <f t="shared" si="8"/>
        <v>25720</v>
      </c>
      <c r="O8" s="14">
        <f t="shared" si="8"/>
        <v>24434</v>
      </c>
      <c r="P8" s="14">
        <f t="shared" si="5"/>
        <v>18004</v>
      </c>
      <c r="Q8" s="14">
        <f t="shared" si="5"/>
        <v>25077</v>
      </c>
      <c r="R8" s="14">
        <f t="shared" si="5"/>
        <v>12860</v>
      </c>
      <c r="S8" s="17">
        <f t="shared" si="9"/>
        <v>4822.5</v>
      </c>
      <c r="T8" s="17">
        <f t="shared" si="6"/>
        <v>4179.5</v>
      </c>
      <c r="U8" s="17">
        <f t="shared" si="6"/>
        <v>964.5</v>
      </c>
      <c r="V8" s="17">
        <f t="shared" si="6"/>
        <v>4501</v>
      </c>
      <c r="W8" s="17">
        <f t="shared" si="6"/>
        <v>0</v>
      </c>
      <c r="X8" s="21">
        <f t="shared" si="10"/>
        <v>30542.5</v>
      </c>
      <c r="Y8" s="21">
        <f t="shared" si="7"/>
        <v>28613.5</v>
      </c>
      <c r="Z8" s="21">
        <f t="shared" si="7"/>
        <v>18968.5</v>
      </c>
      <c r="AA8" s="21">
        <f t="shared" si="7"/>
        <v>29578</v>
      </c>
      <c r="AB8" s="21">
        <f t="shared" si="7"/>
        <v>12860</v>
      </c>
      <c r="AD8" s="22">
        <f t="shared" si="11"/>
        <v>120562.5</v>
      </c>
    </row>
    <row r="9" spans="1:30" x14ac:dyDescent="0.3">
      <c r="A9" t="s">
        <v>5</v>
      </c>
      <c r="B9" t="s">
        <v>9</v>
      </c>
      <c r="C9" s="1">
        <v>324</v>
      </c>
      <c r="D9" s="8">
        <v>20</v>
      </c>
      <c r="E9" s="8">
        <v>22</v>
      </c>
      <c r="F9" s="8">
        <v>46</v>
      </c>
      <c r="G9" s="8">
        <v>40</v>
      </c>
      <c r="H9" s="8">
        <v>26</v>
      </c>
      <c r="I9" s="11">
        <f>IF(D9&gt;25,D9-25,0)</f>
        <v>0</v>
      </c>
      <c r="J9" s="11">
        <f>IF(E9&gt;25,E9-25,0)</f>
        <v>0</v>
      </c>
      <c r="K9" s="11">
        <f>IF(F9&gt;25,F9-25,0)</f>
        <v>21</v>
      </c>
      <c r="L9" s="11">
        <f>IF(G9&gt;25,G9-25,0)</f>
        <v>15</v>
      </c>
      <c r="M9" s="11">
        <f>IF(H9&gt;25,H9-25,0)</f>
        <v>1</v>
      </c>
      <c r="N9" s="14">
        <f t="shared" si="8"/>
        <v>6480</v>
      </c>
      <c r="O9" s="14">
        <f t="shared" si="8"/>
        <v>7128</v>
      </c>
      <c r="P9" s="14">
        <f t="shared" si="5"/>
        <v>14904</v>
      </c>
      <c r="Q9" s="14">
        <f t="shared" si="5"/>
        <v>12960</v>
      </c>
      <c r="R9" s="14">
        <f t="shared" si="5"/>
        <v>8424</v>
      </c>
      <c r="S9" s="17">
        <f t="shared" si="9"/>
        <v>0</v>
      </c>
      <c r="T9" s="17">
        <f t="shared" si="6"/>
        <v>0</v>
      </c>
      <c r="U9" s="17">
        <f t="shared" si="6"/>
        <v>3402</v>
      </c>
      <c r="V9" s="17">
        <f t="shared" si="6"/>
        <v>2430</v>
      </c>
      <c r="W9" s="17">
        <f t="shared" si="6"/>
        <v>162</v>
      </c>
      <c r="X9" s="21">
        <f t="shared" si="10"/>
        <v>6480</v>
      </c>
      <c r="Y9" s="21">
        <f t="shared" si="7"/>
        <v>7128</v>
      </c>
      <c r="Z9" s="21">
        <f t="shared" si="7"/>
        <v>18306</v>
      </c>
      <c r="AA9" s="21">
        <f t="shared" si="7"/>
        <v>15390</v>
      </c>
      <c r="AB9" s="21">
        <f t="shared" si="7"/>
        <v>8586</v>
      </c>
      <c r="AD9" s="22">
        <f t="shared" si="11"/>
        <v>55890</v>
      </c>
    </row>
    <row r="10" spans="1:30" x14ac:dyDescent="0.3">
      <c r="A10" t="s">
        <v>5</v>
      </c>
      <c r="B10" t="s">
        <v>13</v>
      </c>
      <c r="C10" s="1">
        <v>159</v>
      </c>
      <c r="D10" s="8">
        <v>10</v>
      </c>
      <c r="E10" s="8">
        <v>46</v>
      </c>
      <c r="F10" s="8">
        <v>46</v>
      </c>
      <c r="G10" s="8">
        <v>32</v>
      </c>
      <c r="H10" s="8">
        <v>39</v>
      </c>
      <c r="I10" s="11">
        <f>IF(D10&gt;25,D10-25,0)</f>
        <v>0</v>
      </c>
      <c r="J10" s="11">
        <f>IF(E10&gt;25,E10-25,0)</f>
        <v>21</v>
      </c>
      <c r="K10" s="11">
        <f>IF(F10&gt;25,F10-25,0)</f>
        <v>21</v>
      </c>
      <c r="L10" s="11">
        <f>IF(G10&gt;25,G10-25,0)</f>
        <v>7</v>
      </c>
      <c r="M10" s="11">
        <f>IF(H10&gt;25,H10-25,0)</f>
        <v>14</v>
      </c>
      <c r="N10" s="14">
        <f t="shared" si="8"/>
        <v>1590</v>
      </c>
      <c r="O10" s="14">
        <f t="shared" si="8"/>
        <v>7314</v>
      </c>
      <c r="P10" s="14">
        <f t="shared" si="5"/>
        <v>7314</v>
      </c>
      <c r="Q10" s="14">
        <f t="shared" si="5"/>
        <v>5088</v>
      </c>
      <c r="R10" s="14">
        <f t="shared" si="5"/>
        <v>6201</v>
      </c>
      <c r="S10" s="17">
        <f t="shared" si="9"/>
        <v>0</v>
      </c>
      <c r="T10" s="17">
        <f t="shared" si="6"/>
        <v>1669.5</v>
      </c>
      <c r="U10" s="17">
        <f t="shared" si="6"/>
        <v>1669.5</v>
      </c>
      <c r="V10" s="17">
        <f t="shared" si="6"/>
        <v>556.5</v>
      </c>
      <c r="W10" s="17">
        <f t="shared" si="6"/>
        <v>1113</v>
      </c>
      <c r="X10" s="21">
        <f t="shared" si="10"/>
        <v>1590</v>
      </c>
      <c r="Y10" s="21">
        <f t="shared" si="7"/>
        <v>8983.5</v>
      </c>
      <c r="Z10" s="21">
        <f t="shared" si="7"/>
        <v>8983.5</v>
      </c>
      <c r="AA10" s="21">
        <f t="shared" si="7"/>
        <v>5644.5</v>
      </c>
      <c r="AB10" s="21">
        <f t="shared" si="7"/>
        <v>7314</v>
      </c>
      <c r="AD10" s="22">
        <f t="shared" si="11"/>
        <v>32515.5</v>
      </c>
    </row>
    <row r="11" spans="1:30" x14ac:dyDescent="0.3">
      <c r="A11" t="s">
        <v>5</v>
      </c>
      <c r="B11" t="s">
        <v>15</v>
      </c>
      <c r="C11" s="1">
        <v>532</v>
      </c>
      <c r="D11" s="8">
        <v>50</v>
      </c>
      <c r="E11" s="8">
        <v>34</v>
      </c>
      <c r="F11" s="8">
        <v>25</v>
      </c>
      <c r="G11" s="8">
        <v>49</v>
      </c>
      <c r="H11" s="8">
        <v>27</v>
      </c>
      <c r="I11" s="11">
        <f>IF(D11&gt;25,D11-25,0)</f>
        <v>25</v>
      </c>
      <c r="J11" s="11">
        <f>IF(E11&gt;25,E11-25,0)</f>
        <v>9</v>
      </c>
      <c r="K11" s="11">
        <f>IF(F11&gt;25,F11-25,0)</f>
        <v>0</v>
      </c>
      <c r="L11" s="11">
        <f>IF(G11&gt;25,G11-25,0)</f>
        <v>24</v>
      </c>
      <c r="M11" s="11">
        <f>IF(H11&gt;25,H11-25,0)</f>
        <v>2</v>
      </c>
      <c r="N11" s="14">
        <f t="shared" si="8"/>
        <v>26600</v>
      </c>
      <c r="O11" s="14">
        <f t="shared" si="8"/>
        <v>18088</v>
      </c>
      <c r="P11" s="14">
        <f t="shared" si="5"/>
        <v>13300</v>
      </c>
      <c r="Q11" s="14">
        <f t="shared" si="5"/>
        <v>26068</v>
      </c>
      <c r="R11" s="14">
        <f t="shared" si="5"/>
        <v>14364</v>
      </c>
      <c r="S11" s="17">
        <f t="shared" si="9"/>
        <v>6650</v>
      </c>
      <c r="T11" s="17">
        <f t="shared" si="6"/>
        <v>2394</v>
      </c>
      <c r="U11" s="17">
        <f t="shared" si="6"/>
        <v>0</v>
      </c>
      <c r="V11" s="17">
        <f t="shared" si="6"/>
        <v>6384</v>
      </c>
      <c r="W11" s="17">
        <f t="shared" si="6"/>
        <v>532</v>
      </c>
      <c r="X11" s="21">
        <f t="shared" si="10"/>
        <v>33250</v>
      </c>
      <c r="Y11" s="21">
        <f t="shared" si="7"/>
        <v>20482</v>
      </c>
      <c r="Z11" s="21">
        <f t="shared" si="7"/>
        <v>13300</v>
      </c>
      <c r="AA11" s="21">
        <f t="shared" si="7"/>
        <v>32452</v>
      </c>
      <c r="AB11" s="21">
        <f t="shared" si="7"/>
        <v>14896</v>
      </c>
      <c r="AD11" s="22">
        <f t="shared" si="11"/>
        <v>114380</v>
      </c>
    </row>
    <row r="12" spans="1:30" x14ac:dyDescent="0.3">
      <c r="A12" t="s">
        <v>5</v>
      </c>
      <c r="B12" t="s">
        <v>16</v>
      </c>
      <c r="C12" s="1">
        <v>567</v>
      </c>
      <c r="D12" s="8">
        <v>30</v>
      </c>
      <c r="E12" s="8">
        <v>24</v>
      </c>
      <c r="F12" s="8">
        <v>26</v>
      </c>
      <c r="G12" s="8">
        <v>29</v>
      </c>
      <c r="H12" s="8">
        <v>20</v>
      </c>
      <c r="I12" s="11">
        <f>IF(D12&gt;25,D12-25,0)</f>
        <v>5</v>
      </c>
      <c r="J12" s="11">
        <f>IF(E12&gt;25,E12-25,0)</f>
        <v>0</v>
      </c>
      <c r="K12" s="11">
        <f>IF(F12&gt;25,F12-25,0)</f>
        <v>1</v>
      </c>
      <c r="L12" s="11">
        <f>IF(G12&gt;25,G12-25,0)</f>
        <v>4</v>
      </c>
      <c r="M12" s="11">
        <f>IF(H12&gt;25,H12-25,0)</f>
        <v>0</v>
      </c>
      <c r="N12" s="14">
        <f t="shared" si="8"/>
        <v>17010</v>
      </c>
      <c r="O12" s="14">
        <f t="shared" si="8"/>
        <v>13608</v>
      </c>
      <c r="P12" s="14">
        <f t="shared" si="5"/>
        <v>14742</v>
      </c>
      <c r="Q12" s="14">
        <f t="shared" si="5"/>
        <v>16443</v>
      </c>
      <c r="R12" s="14">
        <f t="shared" si="5"/>
        <v>11340</v>
      </c>
      <c r="S12" s="17">
        <f t="shared" si="9"/>
        <v>1417.5</v>
      </c>
      <c r="T12" s="17">
        <f t="shared" si="6"/>
        <v>0</v>
      </c>
      <c r="U12" s="17">
        <f t="shared" si="6"/>
        <v>283.5</v>
      </c>
      <c r="V12" s="17">
        <f t="shared" si="6"/>
        <v>1134</v>
      </c>
      <c r="W12" s="17">
        <f t="shared" si="6"/>
        <v>0</v>
      </c>
      <c r="X12" s="21">
        <f t="shared" si="10"/>
        <v>18427.5</v>
      </c>
      <c r="Y12" s="21">
        <f t="shared" si="7"/>
        <v>13608</v>
      </c>
      <c r="Z12" s="21">
        <f t="shared" si="7"/>
        <v>15025.5</v>
      </c>
      <c r="AA12" s="21">
        <f t="shared" si="7"/>
        <v>17577</v>
      </c>
      <c r="AB12" s="21">
        <f t="shared" si="7"/>
        <v>11340</v>
      </c>
      <c r="AD12" s="22">
        <f t="shared" si="11"/>
        <v>75978</v>
      </c>
    </row>
    <row r="13" spans="1:30" x14ac:dyDescent="0.3">
      <c r="A13" t="s">
        <v>5</v>
      </c>
      <c r="B13" t="s">
        <v>17</v>
      </c>
      <c r="C13" s="1">
        <v>424</v>
      </c>
      <c r="D13" s="8">
        <v>20</v>
      </c>
      <c r="E13" s="8">
        <v>35</v>
      </c>
      <c r="F13" s="8">
        <v>27</v>
      </c>
      <c r="G13" s="8">
        <v>38</v>
      </c>
      <c r="H13" s="8">
        <v>28</v>
      </c>
      <c r="I13" s="11">
        <f>IF(D13&gt;25,D13-25,0)</f>
        <v>0</v>
      </c>
      <c r="J13" s="11">
        <f>IF(E13&gt;25,E13-25,0)</f>
        <v>10</v>
      </c>
      <c r="K13" s="11">
        <f>IF(F13&gt;25,F13-25,0)</f>
        <v>2</v>
      </c>
      <c r="L13" s="11">
        <f>IF(G13&gt;25,G13-25,0)</f>
        <v>13</v>
      </c>
      <c r="M13" s="11">
        <f>IF(H13&gt;25,H13-25,0)</f>
        <v>3</v>
      </c>
      <c r="N13" s="14">
        <f t="shared" si="8"/>
        <v>8480</v>
      </c>
      <c r="O13" s="14">
        <f t="shared" si="8"/>
        <v>14840</v>
      </c>
      <c r="P13" s="14">
        <f t="shared" si="5"/>
        <v>11448</v>
      </c>
      <c r="Q13" s="14">
        <f t="shared" si="5"/>
        <v>16112</v>
      </c>
      <c r="R13" s="14">
        <f t="shared" si="5"/>
        <v>11872</v>
      </c>
      <c r="S13" s="17">
        <f t="shared" si="9"/>
        <v>0</v>
      </c>
      <c r="T13" s="17">
        <f t="shared" si="6"/>
        <v>2120</v>
      </c>
      <c r="U13" s="17">
        <f t="shared" si="6"/>
        <v>424</v>
      </c>
      <c r="V13" s="17">
        <f t="shared" si="6"/>
        <v>2756</v>
      </c>
      <c r="W13" s="17">
        <f t="shared" si="6"/>
        <v>636</v>
      </c>
      <c r="X13" s="21">
        <f t="shared" si="10"/>
        <v>8480</v>
      </c>
      <c r="Y13" s="21">
        <f t="shared" si="7"/>
        <v>16960</v>
      </c>
      <c r="Z13" s="21">
        <f t="shared" si="7"/>
        <v>11872</v>
      </c>
      <c r="AA13" s="21">
        <f t="shared" si="7"/>
        <v>18868</v>
      </c>
      <c r="AB13" s="21">
        <f t="shared" si="7"/>
        <v>12508</v>
      </c>
      <c r="AD13" s="22">
        <f t="shared" si="11"/>
        <v>68688</v>
      </c>
    </row>
    <row r="14" spans="1:30" x14ac:dyDescent="0.3">
      <c r="A14" t="s">
        <v>6</v>
      </c>
      <c r="B14" t="s">
        <v>18</v>
      </c>
      <c r="C14" s="1">
        <v>434</v>
      </c>
      <c r="D14" s="8">
        <v>20</v>
      </c>
      <c r="E14" s="8">
        <v>25</v>
      </c>
      <c r="F14" s="8">
        <v>26</v>
      </c>
      <c r="G14" s="8">
        <v>39</v>
      </c>
      <c r="H14" s="8">
        <v>39</v>
      </c>
      <c r="I14" s="11">
        <f>IF(D14&gt;25,D14-25,0)</f>
        <v>0</v>
      </c>
      <c r="J14" s="11">
        <f>IF(E14&gt;25,E14-25,0)</f>
        <v>0</v>
      </c>
      <c r="K14" s="11">
        <f>IF(F14&gt;25,F14-25,0)</f>
        <v>1</v>
      </c>
      <c r="L14" s="11">
        <f>IF(G14&gt;25,G14-25,0)</f>
        <v>14</v>
      </c>
      <c r="M14" s="11">
        <f>IF(H14&gt;25,H14-25,0)</f>
        <v>14</v>
      </c>
      <c r="N14" s="14">
        <f t="shared" si="8"/>
        <v>8680</v>
      </c>
      <c r="O14" s="14">
        <f t="shared" si="8"/>
        <v>10850</v>
      </c>
      <c r="P14" s="14">
        <f t="shared" si="5"/>
        <v>11284</v>
      </c>
      <c r="Q14" s="14">
        <f t="shared" si="5"/>
        <v>16926</v>
      </c>
      <c r="R14" s="14">
        <f t="shared" si="5"/>
        <v>16926</v>
      </c>
      <c r="S14" s="17">
        <f t="shared" si="9"/>
        <v>0</v>
      </c>
      <c r="T14" s="17">
        <f t="shared" si="6"/>
        <v>0</v>
      </c>
      <c r="U14" s="17">
        <f t="shared" si="6"/>
        <v>217</v>
      </c>
      <c r="V14" s="17">
        <f t="shared" si="6"/>
        <v>3038</v>
      </c>
      <c r="W14" s="17">
        <f t="shared" si="6"/>
        <v>3038</v>
      </c>
      <c r="X14" s="21">
        <f t="shared" si="10"/>
        <v>8680</v>
      </c>
      <c r="Y14" s="21">
        <f t="shared" si="7"/>
        <v>10850</v>
      </c>
      <c r="Z14" s="21">
        <f t="shared" si="7"/>
        <v>11501</v>
      </c>
      <c r="AA14" s="21">
        <f t="shared" si="7"/>
        <v>19964</v>
      </c>
      <c r="AB14" s="21">
        <f t="shared" si="7"/>
        <v>19964</v>
      </c>
      <c r="AD14" s="22">
        <f t="shared" si="11"/>
        <v>70959</v>
      </c>
    </row>
    <row r="15" spans="1:30" x14ac:dyDescent="0.3">
      <c r="A15" t="s">
        <v>6</v>
      </c>
      <c r="B15" t="s">
        <v>19</v>
      </c>
      <c r="C15" s="1">
        <v>854</v>
      </c>
      <c r="D15" s="8">
        <v>40</v>
      </c>
      <c r="E15" s="8">
        <v>63</v>
      </c>
      <c r="F15" s="8">
        <v>26</v>
      </c>
      <c r="G15" s="8">
        <v>20</v>
      </c>
      <c r="H15" s="8">
        <v>28</v>
      </c>
      <c r="I15" s="11">
        <f>IF(D15&gt;25,D15-25,0)</f>
        <v>15</v>
      </c>
      <c r="J15" s="11">
        <f>IF(E15&gt;25,E15-25,0)</f>
        <v>38</v>
      </c>
      <c r="K15" s="11">
        <f>IF(F15&gt;25,F15-25,0)</f>
        <v>1</v>
      </c>
      <c r="L15" s="11">
        <f>IF(G15&gt;25,G15-25,0)</f>
        <v>0</v>
      </c>
      <c r="M15" s="11">
        <f>IF(H15&gt;25,H15-25,0)</f>
        <v>3</v>
      </c>
      <c r="N15" s="14">
        <f t="shared" si="8"/>
        <v>34160</v>
      </c>
      <c r="O15" s="14">
        <f t="shared" si="8"/>
        <v>53802</v>
      </c>
      <c r="P15" s="14">
        <f t="shared" si="5"/>
        <v>22204</v>
      </c>
      <c r="Q15" s="14">
        <f t="shared" si="5"/>
        <v>17080</v>
      </c>
      <c r="R15" s="14">
        <f t="shared" si="5"/>
        <v>23912</v>
      </c>
      <c r="S15" s="17">
        <f t="shared" si="9"/>
        <v>6405</v>
      </c>
      <c r="T15" s="17">
        <f t="shared" si="6"/>
        <v>16226</v>
      </c>
      <c r="U15" s="17">
        <f t="shared" si="6"/>
        <v>427</v>
      </c>
      <c r="V15" s="17">
        <f t="shared" si="6"/>
        <v>0</v>
      </c>
      <c r="W15" s="17">
        <f t="shared" si="6"/>
        <v>1281</v>
      </c>
      <c r="X15" s="21">
        <f t="shared" si="10"/>
        <v>40565</v>
      </c>
      <c r="Y15" s="21">
        <f t="shared" si="7"/>
        <v>70028</v>
      </c>
      <c r="Z15" s="21">
        <f t="shared" si="7"/>
        <v>22631</v>
      </c>
      <c r="AA15" s="21">
        <f t="shared" si="7"/>
        <v>17080</v>
      </c>
      <c r="AB15" s="21">
        <f t="shared" si="7"/>
        <v>25193</v>
      </c>
      <c r="AD15" s="22">
        <f t="shared" si="11"/>
        <v>175497</v>
      </c>
    </row>
    <row r="16" spans="1:30" x14ac:dyDescent="0.3">
      <c r="A16" t="s">
        <v>6</v>
      </c>
      <c r="B16" t="s">
        <v>20</v>
      </c>
      <c r="C16" s="1">
        <v>453</v>
      </c>
      <c r="D16" s="8">
        <v>44</v>
      </c>
      <c r="E16" s="8">
        <v>42</v>
      </c>
      <c r="F16" s="8">
        <v>36</v>
      </c>
      <c r="G16" s="8">
        <v>39</v>
      </c>
      <c r="H16" s="8">
        <v>24</v>
      </c>
      <c r="I16" s="11">
        <f>IF(D16&gt;25,D16-25,0)</f>
        <v>19</v>
      </c>
      <c r="J16" s="11">
        <f>IF(E16&gt;25,E16-25,0)</f>
        <v>17</v>
      </c>
      <c r="K16" s="11">
        <f>IF(F16&gt;25,F16-25,0)</f>
        <v>11</v>
      </c>
      <c r="L16" s="11">
        <f>IF(G16&gt;25,G16-25,0)</f>
        <v>14</v>
      </c>
      <c r="M16" s="11">
        <f>IF(H16&gt;25,H16-25,0)</f>
        <v>0</v>
      </c>
      <c r="N16" s="14">
        <f t="shared" si="8"/>
        <v>19932</v>
      </c>
      <c r="O16" s="14">
        <f t="shared" si="8"/>
        <v>19026</v>
      </c>
      <c r="P16" s="14">
        <f t="shared" si="5"/>
        <v>16308</v>
      </c>
      <c r="Q16" s="14">
        <f t="shared" si="5"/>
        <v>17667</v>
      </c>
      <c r="R16" s="14">
        <f t="shared" si="5"/>
        <v>10872</v>
      </c>
      <c r="S16" s="17">
        <f t="shared" si="9"/>
        <v>4303.5</v>
      </c>
      <c r="T16" s="17">
        <f t="shared" si="6"/>
        <v>3850.5</v>
      </c>
      <c r="U16" s="17">
        <f t="shared" si="6"/>
        <v>2491.5</v>
      </c>
      <c r="V16" s="17">
        <f t="shared" si="6"/>
        <v>3171</v>
      </c>
      <c r="W16" s="17">
        <f t="shared" si="6"/>
        <v>0</v>
      </c>
      <c r="X16" s="21">
        <f t="shared" si="10"/>
        <v>24235.5</v>
      </c>
      <c r="Y16" s="21">
        <f t="shared" si="7"/>
        <v>22876.5</v>
      </c>
      <c r="Z16" s="21">
        <f t="shared" si="7"/>
        <v>18799.5</v>
      </c>
      <c r="AA16" s="21">
        <f t="shared" si="7"/>
        <v>20838</v>
      </c>
      <c r="AB16" s="21">
        <f t="shared" si="7"/>
        <v>10872</v>
      </c>
      <c r="AD16" s="22">
        <f t="shared" si="11"/>
        <v>97621.5</v>
      </c>
    </row>
    <row r="17" spans="1:30" x14ac:dyDescent="0.3">
      <c r="A17" t="s">
        <v>6</v>
      </c>
      <c r="B17" t="s">
        <v>21</v>
      </c>
      <c r="C17" s="1">
        <v>253</v>
      </c>
      <c r="D17" s="8">
        <v>20</v>
      </c>
      <c r="E17" s="8">
        <v>24</v>
      </c>
      <c r="F17" s="8">
        <v>27</v>
      </c>
      <c r="G17" s="8">
        <v>27</v>
      </c>
      <c r="H17" s="8">
        <v>29</v>
      </c>
      <c r="I17" s="11">
        <f>IF(D17&gt;25,D17-25,0)</f>
        <v>0</v>
      </c>
      <c r="J17" s="11">
        <f>IF(E17&gt;25,E17-25,0)</f>
        <v>0</v>
      </c>
      <c r="K17" s="11">
        <f>IF(F17&gt;25,F17-25,0)</f>
        <v>2</v>
      </c>
      <c r="L17" s="11">
        <f>IF(G17&gt;25,G17-25,0)</f>
        <v>2</v>
      </c>
      <c r="M17" s="11">
        <f>IF(H17&gt;25,H17-25,0)</f>
        <v>4</v>
      </c>
      <c r="N17" s="14">
        <f t="shared" si="8"/>
        <v>5060</v>
      </c>
      <c r="O17" s="14">
        <f t="shared" si="8"/>
        <v>6072</v>
      </c>
      <c r="P17" s="14">
        <f t="shared" si="5"/>
        <v>6831</v>
      </c>
      <c r="Q17" s="14">
        <f t="shared" si="5"/>
        <v>6831</v>
      </c>
      <c r="R17" s="14">
        <f t="shared" si="5"/>
        <v>7337</v>
      </c>
      <c r="S17" s="17">
        <f t="shared" si="9"/>
        <v>0</v>
      </c>
      <c r="T17" s="17">
        <f t="shared" si="6"/>
        <v>0</v>
      </c>
      <c r="U17" s="17">
        <f t="shared" si="6"/>
        <v>253</v>
      </c>
      <c r="V17" s="17">
        <f t="shared" si="6"/>
        <v>253</v>
      </c>
      <c r="W17" s="17">
        <f t="shared" si="6"/>
        <v>506</v>
      </c>
      <c r="X17" s="21">
        <f t="shared" si="10"/>
        <v>5060</v>
      </c>
      <c r="Y17" s="21">
        <f t="shared" si="7"/>
        <v>6072</v>
      </c>
      <c r="Z17" s="21">
        <f t="shared" si="7"/>
        <v>7084</v>
      </c>
      <c r="AA17" s="21">
        <f t="shared" si="7"/>
        <v>7084</v>
      </c>
      <c r="AB17" s="21">
        <f t="shared" si="7"/>
        <v>7843</v>
      </c>
      <c r="AD17" s="22">
        <f t="shared" si="11"/>
        <v>33143</v>
      </c>
    </row>
    <row r="18" spans="1:30" x14ac:dyDescent="0.3">
      <c r="A18" t="s">
        <v>6</v>
      </c>
      <c r="B18" t="s">
        <v>22</v>
      </c>
      <c r="C18" s="1">
        <v>532</v>
      </c>
      <c r="D18" s="8">
        <v>49</v>
      </c>
      <c r="E18" s="8">
        <v>52</v>
      </c>
      <c r="F18" s="8">
        <v>35</v>
      </c>
      <c r="G18" s="8">
        <v>29</v>
      </c>
      <c r="H18" s="8">
        <v>30</v>
      </c>
      <c r="I18" s="11">
        <f>IF(D18&gt;25,D18-25,0)</f>
        <v>24</v>
      </c>
      <c r="J18" s="11">
        <f>IF(E18&gt;25,E18-25,0)</f>
        <v>27</v>
      </c>
      <c r="K18" s="11">
        <f>IF(F18&gt;25,F18-25,0)</f>
        <v>10</v>
      </c>
      <c r="L18" s="11">
        <f>IF(G18&gt;25,G18-25,0)</f>
        <v>4</v>
      </c>
      <c r="M18" s="11">
        <f>IF(H18&gt;25,H18-25,0)</f>
        <v>5</v>
      </c>
      <c r="N18" s="14">
        <f t="shared" si="8"/>
        <v>26068</v>
      </c>
      <c r="O18" s="14">
        <f t="shared" si="8"/>
        <v>27664</v>
      </c>
      <c r="P18" s="14">
        <f t="shared" si="5"/>
        <v>18620</v>
      </c>
      <c r="Q18" s="14">
        <f t="shared" si="5"/>
        <v>15428</v>
      </c>
      <c r="R18" s="14">
        <f t="shared" si="5"/>
        <v>15960</v>
      </c>
      <c r="S18" s="17">
        <f t="shared" si="9"/>
        <v>6384</v>
      </c>
      <c r="T18" s="17">
        <f t="shared" si="6"/>
        <v>7182</v>
      </c>
      <c r="U18" s="17">
        <f t="shared" si="6"/>
        <v>2660</v>
      </c>
      <c r="V18" s="17">
        <f t="shared" si="6"/>
        <v>1064</v>
      </c>
      <c r="W18" s="17">
        <f t="shared" si="6"/>
        <v>1330</v>
      </c>
      <c r="X18" s="21">
        <f t="shared" si="10"/>
        <v>32452</v>
      </c>
      <c r="Y18" s="21">
        <f t="shared" si="7"/>
        <v>34846</v>
      </c>
      <c r="Z18" s="21">
        <f t="shared" si="7"/>
        <v>21280</v>
      </c>
      <c r="AA18" s="21">
        <f t="shared" si="7"/>
        <v>16492</v>
      </c>
      <c r="AB18" s="21">
        <f t="shared" si="7"/>
        <v>17290</v>
      </c>
      <c r="AD18" s="22">
        <f t="shared" si="11"/>
        <v>122360</v>
      </c>
    </row>
    <row r="19" spans="1:30" x14ac:dyDescent="0.3">
      <c r="A19" t="s">
        <v>7</v>
      </c>
      <c r="B19" t="s">
        <v>23</v>
      </c>
      <c r="C19" s="1">
        <v>545</v>
      </c>
      <c r="D19" s="8">
        <v>21</v>
      </c>
      <c r="E19" s="8">
        <v>24</v>
      </c>
      <c r="F19" s="8">
        <v>40</v>
      </c>
      <c r="G19" s="8">
        <v>29</v>
      </c>
      <c r="H19" s="8">
        <v>27</v>
      </c>
      <c r="I19" s="11">
        <f>IF(D19&gt;25,D19-25,0)</f>
        <v>0</v>
      </c>
      <c r="J19" s="11">
        <f>IF(E19&gt;25,E19-25,0)</f>
        <v>0</v>
      </c>
      <c r="K19" s="11">
        <f>IF(F19&gt;25,F19-25,0)</f>
        <v>15</v>
      </c>
      <c r="L19" s="11">
        <f>IF(G19&gt;25,G19-25,0)</f>
        <v>4</v>
      </c>
      <c r="M19" s="11">
        <f>IF(H19&gt;25,H19-25,0)</f>
        <v>2</v>
      </c>
      <c r="N19" s="14">
        <f t="shared" si="8"/>
        <v>11445</v>
      </c>
      <c r="O19" s="14">
        <f t="shared" si="8"/>
        <v>13080</v>
      </c>
      <c r="P19" s="14">
        <f t="shared" si="5"/>
        <v>21800</v>
      </c>
      <c r="Q19" s="14">
        <f t="shared" si="5"/>
        <v>15805</v>
      </c>
      <c r="R19" s="14">
        <f t="shared" si="5"/>
        <v>14715</v>
      </c>
      <c r="S19" s="17">
        <f t="shared" si="9"/>
        <v>0</v>
      </c>
      <c r="T19" s="17">
        <f t="shared" si="6"/>
        <v>0</v>
      </c>
      <c r="U19" s="17">
        <f t="shared" si="6"/>
        <v>4087.5</v>
      </c>
      <c r="V19" s="17">
        <f t="shared" si="6"/>
        <v>1090</v>
      </c>
      <c r="W19" s="17">
        <f t="shared" si="6"/>
        <v>545</v>
      </c>
      <c r="X19" s="21">
        <f t="shared" si="10"/>
        <v>11445</v>
      </c>
      <c r="Y19" s="21">
        <f t="shared" si="7"/>
        <v>13080</v>
      </c>
      <c r="Z19" s="21">
        <f t="shared" si="7"/>
        <v>25887.5</v>
      </c>
      <c r="AA19" s="21">
        <f t="shared" si="7"/>
        <v>16895</v>
      </c>
      <c r="AB19" s="21">
        <f t="shared" si="7"/>
        <v>15260</v>
      </c>
      <c r="AD19" s="22">
        <f t="shared" si="11"/>
        <v>82567.5</v>
      </c>
    </row>
    <row r="20" spans="1:30" x14ac:dyDescent="0.3">
      <c r="A20" t="s">
        <v>7</v>
      </c>
      <c r="B20" t="s">
        <v>24</v>
      </c>
      <c r="C20" s="1">
        <v>263</v>
      </c>
      <c r="D20" s="8">
        <v>32</v>
      </c>
      <c r="E20" s="8">
        <v>24</v>
      </c>
      <c r="F20" s="8">
        <v>36</v>
      </c>
      <c r="G20" s="8">
        <v>29</v>
      </c>
      <c r="H20" s="8">
        <v>29</v>
      </c>
      <c r="I20" s="11">
        <f>IF(D20&gt;25,D20-25,0)</f>
        <v>7</v>
      </c>
      <c r="J20" s="11">
        <f>IF(E20&gt;25,E20-25,0)</f>
        <v>0</v>
      </c>
      <c r="K20" s="11">
        <f>IF(F20&gt;25,F20-25,0)</f>
        <v>11</v>
      </c>
      <c r="L20" s="11">
        <f>IF(G20&gt;25,G20-25,0)</f>
        <v>4</v>
      </c>
      <c r="M20" s="11">
        <f>IF(H20&gt;25,H20-25,0)</f>
        <v>4</v>
      </c>
      <c r="N20" s="14">
        <f t="shared" si="8"/>
        <v>8416</v>
      </c>
      <c r="O20" s="14">
        <f t="shared" si="8"/>
        <v>6312</v>
      </c>
      <c r="P20" s="14">
        <f t="shared" ref="P20" si="12">$C20*F20</f>
        <v>9468</v>
      </c>
      <c r="Q20" s="14">
        <f t="shared" ref="Q20" si="13">$C20*G20</f>
        <v>7627</v>
      </c>
      <c r="R20" s="14">
        <f t="shared" ref="R20" si="14">$C20*H20</f>
        <v>7627</v>
      </c>
      <c r="S20" s="17">
        <f t="shared" si="9"/>
        <v>920.5</v>
      </c>
      <c r="T20" s="17">
        <f t="shared" ref="T20" si="15">0.5*$C20*J20</f>
        <v>0</v>
      </c>
      <c r="U20" s="17">
        <f t="shared" ref="U20" si="16">0.5*$C20*K20</f>
        <v>1446.5</v>
      </c>
      <c r="V20" s="17">
        <f t="shared" ref="V20" si="17">0.5*$C20*L20</f>
        <v>526</v>
      </c>
      <c r="W20" s="17">
        <f t="shared" ref="W20" si="18">0.5*$C20*M20</f>
        <v>526</v>
      </c>
      <c r="X20" s="21">
        <f t="shared" si="10"/>
        <v>9336.5</v>
      </c>
      <c r="Y20" s="21">
        <f t="shared" ref="Y20" si="19">O20+T20</f>
        <v>6312</v>
      </c>
      <c r="Z20" s="21">
        <f t="shared" ref="Z20" si="20">P20+U20</f>
        <v>10914.5</v>
      </c>
      <c r="AA20" s="21">
        <f t="shared" ref="AA20" si="21">Q20+V20</f>
        <v>8153</v>
      </c>
      <c r="AB20" s="21">
        <f t="shared" ref="AB20" si="22">R20+W20</f>
        <v>8153</v>
      </c>
      <c r="AD20" s="22">
        <f t="shared" si="11"/>
        <v>42869</v>
      </c>
    </row>
    <row r="23" spans="1:30" x14ac:dyDescent="0.3">
      <c r="A23" t="s">
        <v>27</v>
      </c>
      <c r="C23" s="24">
        <f>MAX(C4:C20)</f>
        <v>854</v>
      </c>
      <c r="D23" s="2">
        <f t="shared" ref="D23:AB23" si="23">MAX(D4:D20)</f>
        <v>50</v>
      </c>
      <c r="E23" s="2">
        <f t="shared" si="23"/>
        <v>63</v>
      </c>
      <c r="F23" s="2">
        <f t="shared" si="23"/>
        <v>46</v>
      </c>
      <c r="G23" s="2">
        <f t="shared" si="23"/>
        <v>49</v>
      </c>
      <c r="H23" s="2">
        <f t="shared" si="23"/>
        <v>40</v>
      </c>
      <c r="I23" s="24">
        <f t="shared" si="23"/>
        <v>25</v>
      </c>
      <c r="J23" s="1">
        <f t="shared" si="23"/>
        <v>38</v>
      </c>
      <c r="K23" s="1">
        <f t="shared" si="23"/>
        <v>21</v>
      </c>
      <c r="L23" s="1">
        <f t="shared" si="23"/>
        <v>24</v>
      </c>
      <c r="M23" s="1">
        <f t="shared" si="23"/>
        <v>15</v>
      </c>
      <c r="N23" s="1">
        <f t="shared" si="23"/>
        <v>34160</v>
      </c>
      <c r="O23" s="1">
        <f t="shared" si="23"/>
        <v>53802</v>
      </c>
      <c r="P23" s="1">
        <f t="shared" si="23"/>
        <v>22204</v>
      </c>
      <c r="Q23" s="1">
        <f t="shared" si="23"/>
        <v>26068</v>
      </c>
      <c r="R23" s="1">
        <f t="shared" si="23"/>
        <v>23912</v>
      </c>
      <c r="S23" s="1">
        <f t="shared" si="23"/>
        <v>6650</v>
      </c>
      <c r="T23" s="1">
        <f t="shared" si="23"/>
        <v>16226</v>
      </c>
      <c r="U23" s="1">
        <f t="shared" si="23"/>
        <v>4087.5</v>
      </c>
      <c r="V23" s="1">
        <f t="shared" si="23"/>
        <v>6384</v>
      </c>
      <c r="W23" s="1">
        <f t="shared" si="23"/>
        <v>3192</v>
      </c>
      <c r="X23" s="1">
        <f t="shared" si="23"/>
        <v>40565</v>
      </c>
      <c r="Y23" s="1">
        <f t="shared" si="23"/>
        <v>70028</v>
      </c>
      <c r="Z23" s="1">
        <f t="shared" si="23"/>
        <v>25887.5</v>
      </c>
      <c r="AA23" s="1">
        <f t="shared" si="23"/>
        <v>32452</v>
      </c>
      <c r="AB23" s="1">
        <f t="shared" si="23"/>
        <v>25193</v>
      </c>
      <c r="AD23" s="1">
        <f t="shared" ref="AD23" si="24">MAX(AD4:AD20)</f>
        <v>175497</v>
      </c>
    </row>
    <row r="24" spans="1:30" x14ac:dyDescent="0.3">
      <c r="A24" t="s">
        <v>28</v>
      </c>
      <c r="C24" s="24">
        <f>MIN(C4:C20)</f>
        <v>159</v>
      </c>
      <c r="D24" s="2">
        <f t="shared" ref="D24:AB24" si="25">MIN(D4:D20)</f>
        <v>10</v>
      </c>
      <c r="E24" s="2">
        <f t="shared" si="25"/>
        <v>22</v>
      </c>
      <c r="F24" s="2">
        <f t="shared" si="25"/>
        <v>25</v>
      </c>
      <c r="G24" s="2">
        <f t="shared" si="25"/>
        <v>20</v>
      </c>
      <c r="H24" s="2">
        <f t="shared" si="25"/>
        <v>20</v>
      </c>
      <c r="I24" s="24">
        <f t="shared" si="25"/>
        <v>0</v>
      </c>
      <c r="J24" s="1">
        <f t="shared" si="25"/>
        <v>0</v>
      </c>
      <c r="K24" s="1">
        <f t="shared" si="25"/>
        <v>0</v>
      </c>
      <c r="L24" s="1">
        <f t="shared" si="25"/>
        <v>0</v>
      </c>
      <c r="M24" s="1">
        <f t="shared" si="25"/>
        <v>0</v>
      </c>
      <c r="N24" s="1">
        <f t="shared" si="25"/>
        <v>1590</v>
      </c>
      <c r="O24" s="1">
        <f t="shared" si="25"/>
        <v>6072</v>
      </c>
      <c r="P24" s="1">
        <f t="shared" si="25"/>
        <v>6831</v>
      </c>
      <c r="Q24" s="1">
        <f t="shared" si="25"/>
        <v>5088</v>
      </c>
      <c r="R24" s="1">
        <f t="shared" si="25"/>
        <v>6000</v>
      </c>
      <c r="S24" s="1">
        <f t="shared" si="25"/>
        <v>0</v>
      </c>
      <c r="T24" s="1">
        <f t="shared" si="25"/>
        <v>0</v>
      </c>
      <c r="U24" s="1">
        <f t="shared" si="25"/>
        <v>0</v>
      </c>
      <c r="V24" s="1">
        <f t="shared" si="25"/>
        <v>0</v>
      </c>
      <c r="W24" s="1">
        <f t="shared" si="25"/>
        <v>0</v>
      </c>
      <c r="X24" s="1">
        <f t="shared" si="25"/>
        <v>1590</v>
      </c>
      <c r="Y24" s="1">
        <f t="shared" si="25"/>
        <v>6072</v>
      </c>
      <c r="Z24" s="1">
        <f t="shared" si="25"/>
        <v>7084</v>
      </c>
      <c r="AA24" s="1">
        <f t="shared" si="25"/>
        <v>5644.5</v>
      </c>
      <c r="AB24" s="1">
        <f t="shared" si="25"/>
        <v>6500</v>
      </c>
      <c r="AD24" s="1">
        <f t="shared" ref="AD24" si="26">MIN(AD4:AD20)</f>
        <v>32515.5</v>
      </c>
    </row>
    <row r="25" spans="1:30" x14ac:dyDescent="0.3">
      <c r="A25" t="s">
        <v>29</v>
      </c>
      <c r="C25" s="24">
        <f>AVERAGE(C4:C20)</f>
        <v>445.35294117647061</v>
      </c>
      <c r="D25" s="3">
        <f t="shared" ref="D25:AB25" si="27">AVERAGE(D4:D20)</f>
        <v>31.352941176470587</v>
      </c>
      <c r="E25" s="2">
        <f t="shared" si="27"/>
        <v>35</v>
      </c>
      <c r="F25" s="3">
        <f t="shared" si="27"/>
        <v>31.588235294117649</v>
      </c>
      <c r="G25" s="3">
        <f t="shared" si="27"/>
        <v>33.470588235294116</v>
      </c>
      <c r="H25" s="3">
        <f t="shared" si="27"/>
        <v>29.588235294117649</v>
      </c>
      <c r="I25" s="24">
        <f t="shared" si="27"/>
        <v>8.6470588235294112</v>
      </c>
      <c r="J25" s="1">
        <f t="shared" si="27"/>
        <v>10.529411764705882</v>
      </c>
      <c r="K25" s="1">
        <f t="shared" si="27"/>
        <v>6.5882352941176467</v>
      </c>
      <c r="L25" s="1">
        <f t="shared" si="27"/>
        <v>8.764705882352942</v>
      </c>
      <c r="M25" s="1">
        <f t="shared" si="27"/>
        <v>5.2352941176470589</v>
      </c>
      <c r="N25" s="1">
        <f t="shared" si="27"/>
        <v>14850.176470588236</v>
      </c>
      <c r="O25" s="1">
        <f t="shared" si="27"/>
        <v>16282</v>
      </c>
      <c r="P25" s="1">
        <f t="shared" si="27"/>
        <v>13501.35294117647</v>
      </c>
      <c r="Q25" s="1">
        <f t="shared" si="27"/>
        <v>14615.529411764706</v>
      </c>
      <c r="R25" s="1">
        <f t="shared" si="27"/>
        <v>12810.235294117647</v>
      </c>
      <c r="S25" s="1">
        <f t="shared" si="27"/>
        <v>2203.4705882352941</v>
      </c>
      <c r="T25" s="1">
        <f t="shared" si="27"/>
        <v>2677.3823529411766</v>
      </c>
      <c r="U25" s="1">
        <f t="shared" si="27"/>
        <v>1183.7647058823529</v>
      </c>
      <c r="V25" s="1">
        <f t="shared" si="27"/>
        <v>1866.4411764705883</v>
      </c>
      <c r="W25" s="1">
        <f t="shared" si="27"/>
        <v>1029.4705882352941</v>
      </c>
      <c r="X25" s="1">
        <f t="shared" si="27"/>
        <v>17053.647058823528</v>
      </c>
      <c r="Y25" s="1">
        <f t="shared" si="27"/>
        <v>18959.382352941175</v>
      </c>
      <c r="Z25" s="1">
        <f t="shared" si="27"/>
        <v>14685.117647058823</v>
      </c>
      <c r="AA25" s="1">
        <f t="shared" si="27"/>
        <v>16481.970588235294</v>
      </c>
      <c r="AB25" s="1">
        <f t="shared" si="27"/>
        <v>13839.705882352941</v>
      </c>
      <c r="AD25" s="1">
        <f t="shared" ref="AD25" si="28">AVERAGE(AD4:AD20)</f>
        <v>81019.823529411762</v>
      </c>
    </row>
    <row r="26" spans="1:30" x14ac:dyDescent="0.3">
      <c r="A26" t="s">
        <v>30</v>
      </c>
      <c r="C26" s="24">
        <f>SUM(C4:C20)</f>
        <v>7571</v>
      </c>
      <c r="D26" s="2">
        <f t="shared" ref="D26:AB26" si="29">SUM(D4:D20)</f>
        <v>533</v>
      </c>
      <c r="E26" s="2">
        <f t="shared" si="29"/>
        <v>595</v>
      </c>
      <c r="F26" s="2">
        <f t="shared" si="29"/>
        <v>537</v>
      </c>
      <c r="G26" s="2">
        <f t="shared" si="29"/>
        <v>569</v>
      </c>
      <c r="H26" s="2">
        <f t="shared" si="29"/>
        <v>503</v>
      </c>
      <c r="I26" s="24">
        <f t="shared" si="29"/>
        <v>147</v>
      </c>
      <c r="J26" s="1">
        <f t="shared" si="29"/>
        <v>179</v>
      </c>
      <c r="K26" s="1">
        <f t="shared" si="29"/>
        <v>112</v>
      </c>
      <c r="L26" s="1">
        <f t="shared" si="29"/>
        <v>149</v>
      </c>
      <c r="M26" s="1">
        <f t="shared" si="29"/>
        <v>89</v>
      </c>
      <c r="N26" s="1">
        <f t="shared" si="29"/>
        <v>252453</v>
      </c>
      <c r="O26" s="1">
        <f t="shared" si="29"/>
        <v>276794</v>
      </c>
      <c r="P26" s="1">
        <f t="shared" si="29"/>
        <v>229523</v>
      </c>
      <c r="Q26" s="1">
        <f t="shared" si="29"/>
        <v>248464</v>
      </c>
      <c r="R26" s="1">
        <f t="shared" si="29"/>
        <v>217774</v>
      </c>
      <c r="S26" s="1">
        <f t="shared" si="29"/>
        <v>37459</v>
      </c>
      <c r="T26" s="1">
        <f t="shared" si="29"/>
        <v>45515.5</v>
      </c>
      <c r="U26" s="1">
        <f t="shared" si="29"/>
        <v>20124</v>
      </c>
      <c r="V26" s="1">
        <f t="shared" si="29"/>
        <v>31729.5</v>
      </c>
      <c r="W26" s="1">
        <f t="shared" si="29"/>
        <v>17501</v>
      </c>
      <c r="X26" s="1">
        <f t="shared" si="29"/>
        <v>289912</v>
      </c>
      <c r="Y26" s="1">
        <f t="shared" si="29"/>
        <v>322309.5</v>
      </c>
      <c r="Z26" s="1">
        <f t="shared" si="29"/>
        <v>249647</v>
      </c>
      <c r="AA26" s="1">
        <f t="shared" si="29"/>
        <v>280193.5</v>
      </c>
      <c r="AB26" s="1">
        <f t="shared" si="29"/>
        <v>235275</v>
      </c>
      <c r="AD26" s="1">
        <f t="shared" ref="AD26" si="30">SUM(AD4:AD20)</f>
        <v>1377337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GARG</dc:creator>
  <cp:lastModifiedBy>MEHUL GARG</cp:lastModifiedBy>
  <dcterms:created xsi:type="dcterms:W3CDTF">2024-12-28T07:20:48Z</dcterms:created>
  <dcterms:modified xsi:type="dcterms:W3CDTF">2024-12-29T11:46:38Z</dcterms:modified>
</cp:coreProperties>
</file>