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2" i="2"/>
  <c r="G46" i="1"/>
  <c r="D20" i="1"/>
  <c r="D36" i="1" s="1"/>
  <c r="D21" i="1"/>
  <c r="D22" i="1"/>
  <c r="D23" i="1"/>
  <c r="D24" i="1"/>
  <c r="D25" i="1"/>
  <c r="D26" i="1"/>
  <c r="D42" i="1" s="1"/>
  <c r="D27" i="1"/>
  <c r="E27" i="1" s="1"/>
  <c r="G27" i="1" s="1"/>
  <c r="D41" i="1"/>
  <c r="D19" i="1"/>
  <c r="J19" i="1"/>
  <c r="J20" i="1"/>
  <c r="D28" i="1"/>
  <c r="D44" i="1"/>
  <c r="E21" i="1"/>
  <c r="G21" i="1" s="1"/>
  <c r="J21" i="1"/>
  <c r="J22" i="1"/>
  <c r="J23" i="1"/>
  <c r="J24" i="1"/>
  <c r="J25" i="1"/>
  <c r="J26" i="1"/>
  <c r="J27" i="1"/>
  <c r="J28" i="1"/>
  <c r="E23" i="1"/>
  <c r="G23" i="1" s="1"/>
  <c r="D38" i="1"/>
  <c r="D40" i="1"/>
  <c r="C28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E34" i="1"/>
  <c r="D34" i="1"/>
  <c r="C34" i="1"/>
  <c r="C20" i="1"/>
  <c r="C21" i="1"/>
  <c r="C22" i="1"/>
  <c r="C23" i="1"/>
  <c r="C24" i="1"/>
  <c r="C25" i="1"/>
  <c r="C26" i="1"/>
  <c r="C27" i="1"/>
  <c r="C19" i="1"/>
  <c r="E18" i="1"/>
  <c r="G18" i="1" s="1"/>
  <c r="G4" i="1"/>
  <c r="G5" i="1"/>
  <c r="G6" i="1"/>
  <c r="G7" i="1"/>
  <c r="G8" i="1"/>
  <c r="G9" i="1"/>
  <c r="G10" i="1"/>
  <c r="G11" i="1"/>
  <c r="G12" i="1"/>
  <c r="G13" i="1"/>
  <c r="G3" i="1"/>
  <c r="G34" i="1" s="1"/>
  <c r="E4" i="1"/>
  <c r="E5" i="1"/>
  <c r="E6" i="1"/>
  <c r="E7" i="1"/>
  <c r="E8" i="1"/>
  <c r="E9" i="1"/>
  <c r="E10" i="1"/>
  <c r="E11" i="1"/>
  <c r="E12" i="1"/>
  <c r="E13" i="1"/>
  <c r="E3" i="1"/>
  <c r="D39" i="1" l="1"/>
  <c r="D43" i="1"/>
  <c r="E20" i="1"/>
  <c r="G20" i="1" s="1"/>
  <c r="G36" i="1" s="1"/>
  <c r="E25" i="1"/>
  <c r="G25" i="1" s="1"/>
  <c r="G41" i="1" s="1"/>
  <c r="E26" i="1"/>
  <c r="G26" i="1" s="1"/>
  <c r="G42" i="1" s="1"/>
  <c r="E22" i="1"/>
  <c r="G22" i="1" s="1"/>
  <c r="G38" i="1" s="1"/>
  <c r="D37" i="1"/>
  <c r="E24" i="1"/>
  <c r="G24" i="1" s="1"/>
  <c r="G40" i="1" s="1"/>
  <c r="G14" i="1"/>
  <c r="G39" i="1"/>
  <c r="G37" i="1"/>
  <c r="G43" i="1"/>
  <c r="E28" i="1"/>
  <c r="G28" i="1" s="1"/>
  <c r="G44" i="1" s="1"/>
  <c r="E37" i="1"/>
  <c r="E39" i="1"/>
  <c r="E43" i="1"/>
  <c r="E19" i="1"/>
  <c r="E35" i="1" s="1"/>
  <c r="D35" i="1"/>
  <c r="E40" i="1" l="1"/>
  <c r="E36" i="1"/>
  <c r="E42" i="1"/>
  <c r="E41" i="1"/>
  <c r="E44" i="1"/>
  <c r="E38" i="1"/>
  <c r="G19" i="1"/>
  <c r="G35" i="1" l="1"/>
  <c r="G45" i="1" s="1"/>
  <c r="G29" i="1"/>
</calcChain>
</file>

<file path=xl/sharedStrings.xml><?xml version="1.0" encoding="utf-8"?>
<sst xmlns="http://schemas.openxmlformats.org/spreadsheetml/2006/main" count="38" uniqueCount="23">
  <si>
    <t>Matlab</t>
  </si>
  <si>
    <t>Dates</t>
  </si>
  <si>
    <t>Receive Fixed</t>
  </si>
  <si>
    <t>Pay Floating</t>
  </si>
  <si>
    <t>Net</t>
  </si>
  <si>
    <t>Discount</t>
  </si>
  <si>
    <t xml:space="preserve"> Net PV</t>
  </si>
  <si>
    <t>sum</t>
  </si>
  <si>
    <t>tau</t>
  </si>
  <si>
    <t>Manual</t>
  </si>
  <si>
    <t>Notional</t>
  </si>
  <si>
    <t xml:space="preserve">Coupon </t>
  </si>
  <si>
    <t>Spread</t>
  </si>
  <si>
    <t>bps</t>
  </si>
  <si>
    <t>Receive Freq</t>
  </si>
  <si>
    <t>Pay Freq</t>
  </si>
  <si>
    <t>Diff (Matlab - Manual)</t>
  </si>
  <si>
    <t>Zero Rates</t>
  </si>
  <si>
    <t>Forward</t>
  </si>
  <si>
    <t>Diff</t>
  </si>
  <si>
    <t>Down</t>
  </si>
  <si>
    <t>Base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</si>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</sst>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.0000_);_(* \(#,##0.0000\);_(* &quot;-&quot;??_);_(@_)"/>
    <numFmt numFmtId="171" formatCode="_(* #,##0.00000000_);_(* \(#,##0.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43" fontId="0" fillId="0" borderId="0" xfId="1" applyFont="1"/>
    <xf numFmtId="165" fontId="0" fillId="0" borderId="0" xfId="1" applyNumberFormat="1" applyFont="1"/>
    <xf numFmtId="43" fontId="0" fillId="0" borderId="0" xfId="1" applyNumberFormat="1" applyFont="1"/>
    <xf numFmtId="10" fontId="0" fillId="0" borderId="0" xfId="0" applyNumberFormat="1"/>
    <xf numFmtId="171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T10" sqref="T10"/>
    </sheetView>
  </sheetViews>
  <sheetFormatPr defaultRowHeight="15" x14ac:dyDescent="0.25"/>
  <cols>
    <col min="3" max="4" width="18" bestFit="1" customWidth="1"/>
    <col min="5" max="5" width="18.7109375" bestFit="1" customWidth="1"/>
    <col min="6" max="6" width="8.7109375" bestFit="1" customWidth="1"/>
    <col min="7" max="7" width="16" bestFit="1" customWidth="1"/>
    <col min="9" max="9" width="9.7109375" bestFit="1" customWidth="1"/>
    <col min="10" max="10" width="18" bestFit="1" customWidth="1"/>
    <col min="11" max="11" width="13.28515625" customWidth="1"/>
  </cols>
  <sheetData>
    <row r="1" spans="1:11" x14ac:dyDescent="0.25">
      <c r="A1" t="s">
        <v>0</v>
      </c>
    </row>
    <row r="2" spans="1:11" x14ac:dyDescent="0.25">
      <c r="A2" s="2" t="s">
        <v>1</v>
      </c>
      <c r="B2" s="2" t="s">
        <v>8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I2" s="2" t="s">
        <v>10</v>
      </c>
      <c r="J2" s="3">
        <v>10000000000</v>
      </c>
    </row>
    <row r="3" spans="1:11" x14ac:dyDescent="0.25">
      <c r="A3" s="1">
        <v>42370</v>
      </c>
      <c r="B3" s="3">
        <v>0</v>
      </c>
      <c r="C3" s="5">
        <v>0</v>
      </c>
      <c r="D3" s="5">
        <v>0</v>
      </c>
      <c r="E3" s="5">
        <f>C3-D3</f>
        <v>0</v>
      </c>
      <c r="F3" s="4">
        <v>1</v>
      </c>
      <c r="G3" s="5">
        <f>E3*F3</f>
        <v>0</v>
      </c>
      <c r="I3" t="s">
        <v>11</v>
      </c>
      <c r="J3" s="6">
        <v>1.4E-2</v>
      </c>
    </row>
    <row r="4" spans="1:11" x14ac:dyDescent="0.25">
      <c r="A4" s="1">
        <v>42552</v>
      </c>
      <c r="B4" s="3">
        <v>0.5</v>
      </c>
      <c r="C4" s="5">
        <v>70000000</v>
      </c>
      <c r="D4" s="5">
        <v>52660216.332959197</v>
      </c>
      <c r="E4" s="5">
        <f t="shared" ref="E4:E13" si="0">C4-D4</f>
        <v>17339783.667040803</v>
      </c>
      <c r="F4" s="4">
        <v>0.99575210000000003</v>
      </c>
      <c r="G4" s="5">
        <f t="shared" ref="G4:G14" si="1">E4*F4</f>
        <v>17266126.00000158</v>
      </c>
      <c r="I4" t="s">
        <v>12</v>
      </c>
      <c r="J4">
        <v>20</v>
      </c>
      <c r="K4" t="s">
        <v>13</v>
      </c>
    </row>
    <row r="5" spans="1:11" x14ac:dyDescent="0.25">
      <c r="A5" s="1">
        <v>42736</v>
      </c>
      <c r="B5" s="3">
        <v>1</v>
      </c>
      <c r="C5" s="5">
        <v>70000000</v>
      </c>
      <c r="D5" s="5">
        <v>52775636.004013203</v>
      </c>
      <c r="E5" s="5">
        <f t="shared" si="0"/>
        <v>17224363.995986797</v>
      </c>
      <c r="F5" s="4">
        <v>0.99152229999999997</v>
      </c>
      <c r="G5" s="5">
        <f t="shared" si="1"/>
        <v>17078341.005338021</v>
      </c>
      <c r="I5" t="s">
        <v>14</v>
      </c>
      <c r="J5">
        <v>2</v>
      </c>
    </row>
    <row r="6" spans="1:11" x14ac:dyDescent="0.25">
      <c r="A6" s="1">
        <v>42917</v>
      </c>
      <c r="B6" s="3">
        <v>1.5</v>
      </c>
      <c r="C6" s="5">
        <v>70000000</v>
      </c>
      <c r="D6" s="5">
        <v>84413727.759281605</v>
      </c>
      <c r="E6" s="5">
        <f t="shared" si="0"/>
        <v>-14413727.759281605</v>
      </c>
      <c r="F6" s="4">
        <v>0.98417030000000005</v>
      </c>
      <c r="G6" s="5">
        <f t="shared" si="1"/>
        <v>-14185562.772970507</v>
      </c>
      <c r="I6" t="s">
        <v>15</v>
      </c>
      <c r="J6">
        <v>2</v>
      </c>
    </row>
    <row r="7" spans="1:11" x14ac:dyDescent="0.25">
      <c r="A7" s="1">
        <v>43101</v>
      </c>
      <c r="B7" s="3">
        <v>2</v>
      </c>
      <c r="C7" s="5">
        <v>70000000</v>
      </c>
      <c r="D7" s="5">
        <v>84876141.468351901</v>
      </c>
      <c r="E7" s="5">
        <f t="shared" si="0"/>
        <v>-14876141.468351901</v>
      </c>
      <c r="F7" s="4">
        <v>0.97687270000000004</v>
      </c>
      <c r="G7" s="5">
        <f t="shared" si="1"/>
        <v>-14532096.481770886</v>
      </c>
    </row>
    <row r="8" spans="1:11" x14ac:dyDescent="0.25">
      <c r="A8" s="1">
        <v>43282</v>
      </c>
      <c r="B8" s="3">
        <v>2.5</v>
      </c>
      <c r="C8" s="5">
        <v>70000000</v>
      </c>
      <c r="D8" s="5">
        <v>104518452.102919</v>
      </c>
      <c r="E8" s="5">
        <f t="shared" si="0"/>
        <v>-34518452.102918997</v>
      </c>
      <c r="F8" s="4">
        <v>0.96770719999999999</v>
      </c>
      <c r="G8" s="5">
        <f t="shared" si="1"/>
        <v>-33403754.632849853</v>
      </c>
    </row>
    <row r="9" spans="1:11" x14ac:dyDescent="0.25">
      <c r="A9" s="1">
        <v>43466</v>
      </c>
      <c r="B9" s="3">
        <v>3</v>
      </c>
      <c r="C9" s="5">
        <v>70000000</v>
      </c>
      <c r="D9" s="5">
        <v>104907580.85941599</v>
      </c>
      <c r="E9" s="5">
        <f t="shared" si="0"/>
        <v>-34907580.859415993</v>
      </c>
      <c r="F9" s="4">
        <v>0.95862780000000003</v>
      </c>
      <c r="G9" s="5">
        <f t="shared" si="1"/>
        <v>-33463377.442584064</v>
      </c>
    </row>
    <row r="10" spans="1:11" x14ac:dyDescent="0.25">
      <c r="A10" s="1">
        <v>43647</v>
      </c>
      <c r="B10" s="3">
        <v>3.5</v>
      </c>
      <c r="C10" s="5">
        <v>70000000</v>
      </c>
      <c r="D10" s="5">
        <v>116056979.011944</v>
      </c>
      <c r="E10" s="5">
        <f t="shared" si="0"/>
        <v>-46056979.011943996</v>
      </c>
      <c r="F10" s="4">
        <v>0.94854950000000005</v>
      </c>
      <c r="G10" s="5">
        <f t="shared" si="1"/>
        <v>-43687324.413289972</v>
      </c>
    </row>
    <row r="11" spans="1:11" x14ac:dyDescent="0.25">
      <c r="A11" s="1">
        <v>43831</v>
      </c>
      <c r="B11" s="3">
        <v>4</v>
      </c>
      <c r="C11" s="5">
        <v>70000000</v>
      </c>
      <c r="D11" s="5">
        <v>116441737.77249999</v>
      </c>
      <c r="E11" s="5">
        <f t="shared" si="0"/>
        <v>-46441737.772499993</v>
      </c>
      <c r="F11" s="4">
        <v>0.9385772</v>
      </c>
      <c r="G11" s="5">
        <f t="shared" si="1"/>
        <v>-43589156.201647282</v>
      </c>
    </row>
    <row r="12" spans="1:11" x14ac:dyDescent="0.25">
      <c r="A12" s="1">
        <v>44013</v>
      </c>
      <c r="B12" s="3">
        <v>4.5</v>
      </c>
      <c r="C12" s="5">
        <v>70000000</v>
      </c>
      <c r="D12" s="5">
        <v>124744971.70282</v>
      </c>
      <c r="E12" s="5">
        <f t="shared" si="0"/>
        <v>-54744971.702820003</v>
      </c>
      <c r="F12" s="4">
        <v>0.92791210000000002</v>
      </c>
      <c r="G12" s="5">
        <f t="shared" si="1"/>
        <v>-50798521.657204285</v>
      </c>
    </row>
    <row r="13" spans="1:11" x14ac:dyDescent="0.25">
      <c r="A13" s="1">
        <v>44197</v>
      </c>
      <c r="B13" s="3">
        <v>5</v>
      </c>
      <c r="C13" s="5">
        <v>10070000000</v>
      </c>
      <c r="D13" s="5">
        <v>10125962805.322901</v>
      </c>
      <c r="E13" s="5">
        <f t="shared" si="0"/>
        <v>-55962805.322900772</v>
      </c>
      <c r="F13" s="4">
        <v>0.91730970000000001</v>
      </c>
      <c r="G13" s="5">
        <f t="shared" si="1"/>
        <v>-51335224.161908507</v>
      </c>
    </row>
    <row r="14" spans="1:11" x14ac:dyDescent="0.25">
      <c r="F14" t="s">
        <v>7</v>
      </c>
      <c r="G14" s="3">
        <f>SUM(G3:G13)</f>
        <v>-250650550.75888574</v>
      </c>
    </row>
    <row r="16" spans="1:11" x14ac:dyDescent="0.25">
      <c r="A16" t="s">
        <v>9</v>
      </c>
    </row>
    <row r="17" spans="1:10" x14ac:dyDescent="0.25">
      <c r="A17" s="2" t="s">
        <v>1</v>
      </c>
      <c r="B17" s="2" t="s">
        <v>8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I17" s="2" t="s">
        <v>17</v>
      </c>
      <c r="J17" s="2" t="s">
        <v>18</v>
      </c>
    </row>
    <row r="18" spans="1:10" x14ac:dyDescent="0.25">
      <c r="A18" s="1">
        <v>42370</v>
      </c>
      <c r="B18" s="3">
        <v>0</v>
      </c>
      <c r="C18" s="5">
        <v>0</v>
      </c>
      <c r="D18" s="5">
        <v>0</v>
      </c>
      <c r="E18" s="5">
        <f>C18-D18</f>
        <v>0</v>
      </c>
      <c r="F18" s="4">
        <v>1</v>
      </c>
      <c r="G18" s="5">
        <f>E18*F18</f>
        <v>0</v>
      </c>
      <c r="I18">
        <v>0</v>
      </c>
      <c r="J18">
        <v>0</v>
      </c>
    </row>
    <row r="19" spans="1:10" x14ac:dyDescent="0.25">
      <c r="A19" s="1">
        <v>42552</v>
      </c>
      <c r="B19" s="3">
        <v>0.5</v>
      </c>
      <c r="C19" s="5">
        <f>$J$2*$J$3/$J$5</f>
        <v>70000000</v>
      </c>
      <c r="D19" s="5">
        <f>$J$2*(2*(EXP(J19/2)-1)+$J$4/10000)/2</f>
        <v>52660216.332961462</v>
      </c>
      <c r="E19" s="5">
        <f t="shared" ref="E19:E28" si="2">C19-D19</f>
        <v>17339783.667038538</v>
      </c>
      <c r="F19" s="4">
        <v>0.99575210000000003</v>
      </c>
      <c r="G19" s="5">
        <f t="shared" ref="G19:G28" si="3">E19*F19</f>
        <v>17266125.999999326</v>
      </c>
      <c r="I19">
        <v>8.5138959190282602E-3</v>
      </c>
      <c r="J19">
        <f>(I19*B19-I18*B18)/0.5</f>
        <v>8.5138959190282602E-3</v>
      </c>
    </row>
    <row r="20" spans="1:10" x14ac:dyDescent="0.25">
      <c r="A20" s="1">
        <v>42736</v>
      </c>
      <c r="B20" s="3">
        <v>1</v>
      </c>
      <c r="C20" s="5">
        <f t="shared" ref="C20:C28" si="4">$J$2*$J$3/$J$5</f>
        <v>70000000</v>
      </c>
      <c r="D20" s="5">
        <f>$J$2*(2*(EXP(J20/2)-1)+$J$4/10000)/2</f>
        <v>52659655.763668261</v>
      </c>
      <c r="E20" s="5">
        <f t="shared" si="2"/>
        <v>17340344.236331739</v>
      </c>
      <c r="F20" s="4">
        <v>0.99152229999999997</v>
      </c>
      <c r="G20" s="5">
        <f t="shared" si="3"/>
        <v>17193337.999999389</v>
      </c>
      <c r="I20">
        <v>8.5138401002217094E-3</v>
      </c>
      <c r="J20" s="7">
        <f>(I20*B20-I19*B19)/0.5</f>
        <v>8.5137842814151585E-3</v>
      </c>
    </row>
    <row r="21" spans="1:10" x14ac:dyDescent="0.25">
      <c r="A21" s="1">
        <v>42917</v>
      </c>
      <c r="B21" s="3">
        <v>1.5</v>
      </c>
      <c r="C21" s="5">
        <f t="shared" si="4"/>
        <v>70000000</v>
      </c>
      <c r="D21" s="5">
        <f>$J$2*(2*(EXP(J21/2)-1)+$J$4/10000)/2</f>
        <v>84702518.456408754</v>
      </c>
      <c r="E21" s="5">
        <f t="shared" si="2"/>
        <v>-14702518.456408754</v>
      </c>
      <c r="F21" s="4">
        <v>0.98417030000000005</v>
      </c>
      <c r="G21" s="5">
        <f t="shared" si="3"/>
        <v>-14469781.999999341</v>
      </c>
      <c r="I21">
        <v>1.0637551865948299E-2</v>
      </c>
      <c r="J21" s="7">
        <f t="shared" ref="J21:J28" si="5">(I21*B21-I20*B20)/0.5</f>
        <v>1.4884975397401478E-2</v>
      </c>
    </row>
    <row r="22" spans="1:10" x14ac:dyDescent="0.25">
      <c r="A22" s="1">
        <v>43101</v>
      </c>
      <c r="B22" s="3">
        <v>2</v>
      </c>
      <c r="C22" s="5">
        <f t="shared" si="4"/>
        <v>70000000</v>
      </c>
      <c r="D22" s="5">
        <f t="shared" ref="D22:D27" si="6">$J$2*(2*(EXP(J22/2)-1)+$J$4/10000)/2</f>
        <v>84703694.759818986</v>
      </c>
      <c r="E22" s="5">
        <f t="shared" si="2"/>
        <v>-14703694.759818986</v>
      </c>
      <c r="F22" s="4">
        <v>0.97687270000000004</v>
      </c>
      <c r="G22" s="5">
        <f t="shared" si="3"/>
        <v>-14363638.000000225</v>
      </c>
      <c r="I22">
        <v>1.1699466127872401E-2</v>
      </c>
      <c r="J22" s="7">
        <f t="shared" si="5"/>
        <v>1.4885208913644705E-2</v>
      </c>
    </row>
    <row r="23" spans="1:10" x14ac:dyDescent="0.25">
      <c r="A23" s="1">
        <v>43282</v>
      </c>
      <c r="B23" s="3">
        <v>2.5</v>
      </c>
      <c r="C23" s="5">
        <f t="shared" si="4"/>
        <v>70000000</v>
      </c>
      <c r="D23" s="5">
        <f t="shared" si="6"/>
        <v>104713566.25227135</v>
      </c>
      <c r="E23" s="5">
        <f t="shared" si="2"/>
        <v>-34713566.252271354</v>
      </c>
      <c r="F23" s="4">
        <v>0.96770719999999999</v>
      </c>
      <c r="G23" s="5">
        <f t="shared" si="3"/>
        <v>-33592568.000000007</v>
      </c>
      <c r="I23">
        <v>1.3130286720202101E-2</v>
      </c>
      <c r="J23" s="7">
        <f t="shared" si="5"/>
        <v>1.8853569089520898E-2</v>
      </c>
    </row>
    <row r="24" spans="1:10" x14ac:dyDescent="0.25">
      <c r="A24" s="1">
        <v>43466</v>
      </c>
      <c r="B24" s="3">
        <v>3</v>
      </c>
      <c r="C24" s="5">
        <f t="shared" si="4"/>
        <v>70000000</v>
      </c>
      <c r="D24" s="5">
        <f t="shared" si="6"/>
        <v>104712462.96007819</v>
      </c>
      <c r="E24" s="5">
        <f t="shared" si="2"/>
        <v>-34712462.960078195</v>
      </c>
      <c r="F24" s="4">
        <v>0.95862780000000003</v>
      </c>
      <c r="G24" s="5">
        <f t="shared" si="3"/>
        <v>-33276332.000001248</v>
      </c>
      <c r="I24">
        <v>1.40841306837345E-2</v>
      </c>
      <c r="J24" s="7">
        <f t="shared" si="5"/>
        <v>1.8853350501396499E-2</v>
      </c>
    </row>
    <row r="25" spans="1:10" x14ac:dyDescent="0.25">
      <c r="A25" s="1">
        <v>43647</v>
      </c>
      <c r="B25" s="3">
        <v>3.5</v>
      </c>
      <c r="C25" s="5">
        <f t="shared" si="4"/>
        <v>70000000</v>
      </c>
      <c r="D25" s="5">
        <f t="shared" si="6"/>
        <v>116249594.77602004</v>
      </c>
      <c r="E25" s="5">
        <f t="shared" si="2"/>
        <v>-46249594.776020035</v>
      </c>
      <c r="F25" s="4">
        <v>0.94854950000000005</v>
      </c>
      <c r="G25" s="5">
        <f t="shared" si="3"/>
        <v>-43870029.999996416</v>
      </c>
      <c r="I25">
        <v>1.5091800944018E-2</v>
      </c>
      <c r="J25" s="7">
        <f t="shared" si="5"/>
        <v>2.1137822505718995E-2</v>
      </c>
    </row>
    <row r="26" spans="1:10" x14ac:dyDescent="0.25">
      <c r="A26" s="1">
        <v>43831</v>
      </c>
      <c r="B26" s="3">
        <v>4</v>
      </c>
      <c r="C26" s="5">
        <f t="shared" si="4"/>
        <v>70000000</v>
      </c>
      <c r="D26" s="5">
        <f t="shared" si="6"/>
        <v>116249118.34636874</v>
      </c>
      <c r="E26" s="5">
        <f t="shared" si="2"/>
        <v>-46249118.346368745</v>
      </c>
      <c r="F26" s="4">
        <v>0.9385772</v>
      </c>
      <c r="G26" s="5">
        <f t="shared" si="3"/>
        <v>-43408368.000003405</v>
      </c>
      <c r="I26">
        <v>1.58475418537097E-2</v>
      </c>
      <c r="J26" s="7">
        <f t="shared" si="5"/>
        <v>2.1137728221551605E-2</v>
      </c>
    </row>
    <row r="27" spans="1:10" x14ac:dyDescent="0.25">
      <c r="A27" s="1">
        <v>44013</v>
      </c>
      <c r="B27" s="3">
        <v>4.5</v>
      </c>
      <c r="C27" s="5">
        <f t="shared" si="4"/>
        <v>70000000</v>
      </c>
      <c r="D27" s="5">
        <f t="shared" si="6"/>
        <v>124936533.32034227</v>
      </c>
      <c r="E27" s="5">
        <f t="shared" si="2"/>
        <v>-54936533.320342273</v>
      </c>
      <c r="F27" s="4">
        <v>0.92791210000000002</v>
      </c>
      <c r="G27" s="5">
        <f t="shared" si="3"/>
        <v>-50976273.999998771</v>
      </c>
      <c r="I27">
        <v>1.6626282335495301E-2</v>
      </c>
      <c r="J27" s="7">
        <f t="shared" si="5"/>
        <v>2.2856206189780098E-2</v>
      </c>
    </row>
    <row r="28" spans="1:10" x14ac:dyDescent="0.25">
      <c r="A28" s="1">
        <v>44197</v>
      </c>
      <c r="B28" s="3">
        <v>5</v>
      </c>
      <c r="C28" s="5">
        <f>$J$2+$J$2*$J$3/$J$5</f>
        <v>10070000000</v>
      </c>
      <c r="D28" s="5">
        <f>$J$2+$J$2*(2*(EXP(J28/2)-1)+$J$4/10000)/2</f>
        <v>10125581466.106812</v>
      </c>
      <c r="E28" s="5">
        <f t="shared" si="2"/>
        <v>-55581466.106811523</v>
      </c>
      <c r="F28" s="4">
        <v>0.91730970000000001</v>
      </c>
      <c r="G28" s="5">
        <f t="shared" si="3"/>
        <v>-50985417.999999449</v>
      </c>
      <c r="I28">
        <v>1.7262026402056301E-2</v>
      </c>
      <c r="J28" s="7">
        <f t="shared" si="5"/>
        <v>2.2983723001105322E-2</v>
      </c>
    </row>
    <row r="29" spans="1:10" x14ac:dyDescent="0.25">
      <c r="F29" t="s">
        <v>7</v>
      </c>
      <c r="G29" s="3">
        <f>SUM(G18:G28)</f>
        <v>-250482946.00000012</v>
      </c>
    </row>
    <row r="32" spans="1:10" x14ac:dyDescent="0.25">
      <c r="A32" t="s">
        <v>16</v>
      </c>
    </row>
    <row r="33" spans="1:7" x14ac:dyDescent="0.25">
      <c r="A33" s="2" t="s">
        <v>1</v>
      </c>
      <c r="B33" s="2" t="s">
        <v>8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</row>
    <row r="34" spans="1:7" x14ac:dyDescent="0.25">
      <c r="A34" s="1">
        <v>42370</v>
      </c>
      <c r="B34" s="3">
        <v>0</v>
      </c>
      <c r="C34" s="5">
        <f>C3-C18</f>
        <v>0</v>
      </c>
      <c r="D34" s="5">
        <f t="shared" ref="D34:G34" si="7">D3-D18</f>
        <v>0</v>
      </c>
      <c r="E34" s="5">
        <f t="shared" si="7"/>
        <v>0</v>
      </c>
      <c r="F34" s="4">
        <f t="shared" si="7"/>
        <v>0</v>
      </c>
      <c r="G34" s="5">
        <f t="shared" si="7"/>
        <v>0</v>
      </c>
    </row>
    <row r="35" spans="1:7" x14ac:dyDescent="0.25">
      <c r="A35" s="1">
        <v>42552</v>
      </c>
      <c r="B35" s="3">
        <v>0.5</v>
      </c>
      <c r="C35" s="5">
        <f t="shared" ref="C35:G35" si="8">C4-C19</f>
        <v>0</v>
      </c>
      <c r="D35" s="5">
        <f t="shared" si="8"/>
        <v>-2.2649765014648438E-6</v>
      </c>
      <c r="E35" s="5">
        <f t="shared" si="8"/>
        <v>2.2649765014648438E-6</v>
      </c>
      <c r="F35" s="4">
        <f t="shared" si="8"/>
        <v>0</v>
      </c>
      <c r="G35" s="5">
        <f t="shared" si="8"/>
        <v>2.253800630569458E-6</v>
      </c>
    </row>
    <row r="36" spans="1:7" x14ac:dyDescent="0.25">
      <c r="A36" s="1">
        <v>42736</v>
      </c>
      <c r="B36" s="3">
        <v>1</v>
      </c>
      <c r="C36" s="5">
        <f t="shared" ref="C36:G36" si="9">C5-C20</f>
        <v>0</v>
      </c>
      <c r="D36" s="5">
        <f t="shared" si="9"/>
        <v>115980.24034494162</v>
      </c>
      <c r="E36" s="5">
        <f t="shared" si="9"/>
        <v>-115980.24034494162</v>
      </c>
      <c r="F36" s="4">
        <f t="shared" si="9"/>
        <v>0</v>
      </c>
      <c r="G36" s="5">
        <f t="shared" si="9"/>
        <v>-114996.99466136843</v>
      </c>
    </row>
    <row r="37" spans="1:7" x14ac:dyDescent="0.25">
      <c r="A37" s="1">
        <v>42917</v>
      </c>
      <c r="B37" s="3">
        <v>1.5</v>
      </c>
      <c r="C37" s="5">
        <f t="shared" ref="C37:G37" si="10">C6-C21</f>
        <v>0</v>
      </c>
      <c r="D37" s="5">
        <f t="shared" si="10"/>
        <v>-288790.69712714851</v>
      </c>
      <c r="E37" s="5">
        <f t="shared" si="10"/>
        <v>288790.69712714851</v>
      </c>
      <c r="F37" s="4">
        <f t="shared" si="10"/>
        <v>0</v>
      </c>
      <c r="G37" s="5">
        <f t="shared" si="10"/>
        <v>284219.2270288337</v>
      </c>
    </row>
    <row r="38" spans="1:7" x14ac:dyDescent="0.25">
      <c r="A38" s="1">
        <v>43101</v>
      </c>
      <c r="B38" s="3">
        <v>2</v>
      </c>
      <c r="C38" s="5">
        <f t="shared" ref="C38:G38" si="11">C7-C22</f>
        <v>0</v>
      </c>
      <c r="D38" s="5">
        <f t="shared" si="11"/>
        <v>172446.70853291452</v>
      </c>
      <c r="E38" s="5">
        <f t="shared" si="11"/>
        <v>-172446.70853291452</v>
      </c>
      <c r="F38" s="4">
        <f t="shared" si="11"/>
        <v>0</v>
      </c>
      <c r="G38" s="5">
        <f t="shared" si="11"/>
        <v>-168458.48177066073</v>
      </c>
    </row>
    <row r="39" spans="1:7" x14ac:dyDescent="0.25">
      <c r="A39" s="1">
        <v>43282</v>
      </c>
      <c r="B39" s="3">
        <v>2.5</v>
      </c>
      <c r="C39" s="5">
        <f t="shared" ref="C39:G39" si="12">C8-C23</f>
        <v>0</v>
      </c>
      <c r="D39" s="5">
        <f t="shared" si="12"/>
        <v>-195114.14935235679</v>
      </c>
      <c r="E39" s="5">
        <f t="shared" si="12"/>
        <v>195114.14935235679</v>
      </c>
      <c r="F39" s="4">
        <f t="shared" si="12"/>
        <v>0</v>
      </c>
      <c r="G39" s="5">
        <f t="shared" si="12"/>
        <v>188813.36715015396</v>
      </c>
    </row>
    <row r="40" spans="1:7" x14ac:dyDescent="0.25">
      <c r="A40" s="1">
        <v>43466</v>
      </c>
      <c r="B40" s="3">
        <v>3</v>
      </c>
      <c r="C40" s="5">
        <f t="shared" ref="C40:G40" si="13">C9-C24</f>
        <v>0</v>
      </c>
      <c r="D40" s="5">
        <f t="shared" si="13"/>
        <v>195117.89933779836</v>
      </c>
      <c r="E40" s="5">
        <f t="shared" si="13"/>
        <v>-195117.89933779836</v>
      </c>
      <c r="F40" s="4">
        <f t="shared" si="13"/>
        <v>0</v>
      </c>
      <c r="G40" s="5">
        <f t="shared" si="13"/>
        <v>-187045.44258281589</v>
      </c>
    </row>
    <row r="41" spans="1:7" x14ac:dyDescent="0.25">
      <c r="A41" s="1">
        <v>43647</v>
      </c>
      <c r="B41" s="3">
        <v>3.5</v>
      </c>
      <c r="C41" s="5">
        <f t="shared" ref="C41:G41" si="14">C10-C25</f>
        <v>0</v>
      </c>
      <c r="D41" s="5">
        <f t="shared" si="14"/>
        <v>-192615.7640760392</v>
      </c>
      <c r="E41" s="5">
        <f t="shared" si="14"/>
        <v>192615.7640760392</v>
      </c>
      <c r="F41" s="4">
        <f t="shared" si="14"/>
        <v>0</v>
      </c>
      <c r="G41" s="5">
        <f t="shared" si="14"/>
        <v>182705.58670644462</v>
      </c>
    </row>
    <row r="42" spans="1:7" x14ac:dyDescent="0.25">
      <c r="A42" s="1">
        <v>43831</v>
      </c>
      <c r="B42" s="3">
        <v>4</v>
      </c>
      <c r="C42" s="5">
        <f t="shared" ref="C42:G42" si="15">C11-C26</f>
        <v>0</v>
      </c>
      <c r="D42" s="5">
        <f t="shared" si="15"/>
        <v>192619.42613124847</v>
      </c>
      <c r="E42" s="5">
        <f t="shared" si="15"/>
        <v>-192619.42613124847</v>
      </c>
      <c r="F42" s="4">
        <f t="shared" si="15"/>
        <v>0</v>
      </c>
      <c r="G42" s="5">
        <f t="shared" si="15"/>
        <v>-180788.20164387673</v>
      </c>
    </row>
    <row r="43" spans="1:7" x14ac:dyDescent="0.25">
      <c r="A43" s="1">
        <v>44013</v>
      </c>
      <c r="B43" s="3">
        <v>4.5</v>
      </c>
      <c r="C43" s="5">
        <f t="shared" ref="C43:G43" si="16">C12-C27</f>
        <v>0</v>
      </c>
      <c r="D43" s="5">
        <f t="shared" si="16"/>
        <v>-191561.61752226949</v>
      </c>
      <c r="E43" s="5">
        <f t="shared" si="16"/>
        <v>191561.61752226949</v>
      </c>
      <c r="F43" s="4">
        <f t="shared" si="16"/>
        <v>0</v>
      </c>
      <c r="G43" s="5">
        <f t="shared" si="16"/>
        <v>177752.34279448539</v>
      </c>
    </row>
    <row r="44" spans="1:7" x14ac:dyDescent="0.25">
      <c r="A44" s="1">
        <v>44197</v>
      </c>
      <c r="B44" s="3">
        <v>5</v>
      </c>
      <c r="C44" s="5">
        <f t="shared" ref="C44:G44" si="17">C13-C28</f>
        <v>0</v>
      </c>
      <c r="D44" s="5">
        <f t="shared" si="17"/>
        <v>381339.21608924866</v>
      </c>
      <c r="E44" s="5">
        <f t="shared" si="17"/>
        <v>-381339.21608924866</v>
      </c>
      <c r="F44" s="4">
        <f t="shared" si="17"/>
        <v>0</v>
      </c>
      <c r="G44" s="5">
        <f t="shared" si="17"/>
        <v>-349806.16190905869</v>
      </c>
    </row>
    <row r="45" spans="1:7" x14ac:dyDescent="0.25">
      <c r="F45" t="s">
        <v>19</v>
      </c>
      <c r="G45" s="3">
        <f>SUM(G34:G44)</f>
        <v>-167604.75888560899</v>
      </c>
    </row>
    <row r="46" spans="1:7" x14ac:dyDescent="0.25">
      <c r="G46" s="8">
        <f>G45/G29</f>
        <v>6.6912642781520506E-4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7" workbookViewId="0">
      <selection activeCell="I24" sqref="I24"/>
    </sheetView>
  </sheetViews>
  <sheetFormatPr defaultRowHeight="15" x14ac:dyDescent="0.25"/>
  <sheetData>
    <row r="1" spans="1:4" x14ac:dyDescent="0.25">
      <c r="A1" t="s">
        <v>21</v>
      </c>
      <c r="B1" t="s">
        <v>20</v>
      </c>
      <c r="C1" t="s">
        <v>22</v>
      </c>
    </row>
    <row r="2" spans="1:4" x14ac:dyDescent="0.25">
      <c r="B2">
        <v>6.0138959190282597E-3</v>
      </c>
      <c r="C2">
        <v>1.1013895919028301E-2</v>
      </c>
      <c r="D2">
        <f>C2-B2</f>
        <v>5.0000000000000409E-3</v>
      </c>
    </row>
    <row r="3" spans="1:4" x14ac:dyDescent="0.25">
      <c r="B3">
        <v>6.0138401002217097E-3</v>
      </c>
      <c r="C3">
        <v>1.1013840100221699E-2</v>
      </c>
      <c r="D3">
        <f t="shared" ref="D3:D61" si="0">C3-B3</f>
        <v>4.9999999999999897E-3</v>
      </c>
    </row>
    <row r="4" spans="1:4" x14ac:dyDescent="0.25">
      <c r="B4">
        <v>8.1375518659482903E-3</v>
      </c>
      <c r="C4">
        <v>1.31375518659483E-2</v>
      </c>
      <c r="D4">
        <f t="shared" si="0"/>
        <v>5.0000000000000096E-3</v>
      </c>
    </row>
    <row r="5" spans="1:4" x14ac:dyDescent="0.25">
      <c r="B5">
        <v>9.1994661278723792E-3</v>
      </c>
      <c r="C5">
        <v>1.4199466127872399E-2</v>
      </c>
      <c r="D5">
        <f t="shared" si="0"/>
        <v>5.0000000000000201E-3</v>
      </c>
    </row>
    <row r="6" spans="1:4" x14ac:dyDescent="0.25">
      <c r="B6">
        <v>1.06302867202021E-2</v>
      </c>
      <c r="C6">
        <v>1.56302867202021E-2</v>
      </c>
      <c r="D6">
        <f t="shared" si="0"/>
        <v>4.9999999999999992E-3</v>
      </c>
    </row>
    <row r="7" spans="1:4" x14ac:dyDescent="0.25">
      <c r="B7">
        <v>1.15841306837344E-2</v>
      </c>
      <c r="C7">
        <v>1.6584130683734499E-2</v>
      </c>
      <c r="D7">
        <f t="shared" si="0"/>
        <v>5.0000000000000981E-3</v>
      </c>
    </row>
    <row r="8" spans="1:4" x14ac:dyDescent="0.25">
      <c r="B8">
        <v>1.2591800944017999E-2</v>
      </c>
      <c r="C8">
        <v>1.7591800944018E-2</v>
      </c>
      <c r="D8">
        <f t="shared" si="0"/>
        <v>5.000000000000001E-3</v>
      </c>
    </row>
    <row r="9" spans="1:4" x14ac:dyDescent="0.25">
      <c r="B9">
        <v>1.3347541853709699E-2</v>
      </c>
      <c r="C9">
        <v>1.8347541853709699E-2</v>
      </c>
      <c r="D9">
        <f t="shared" si="0"/>
        <v>4.9999999999999992E-3</v>
      </c>
    </row>
    <row r="10" spans="1:4" x14ac:dyDescent="0.25">
      <c r="B10">
        <v>1.41262823354953E-2</v>
      </c>
      <c r="C10">
        <v>1.91262823354953E-2</v>
      </c>
      <c r="D10">
        <f t="shared" si="0"/>
        <v>4.9999999999999992E-3</v>
      </c>
    </row>
    <row r="11" spans="1:4" x14ac:dyDescent="0.25">
      <c r="B11">
        <v>1.4762026402056301E-2</v>
      </c>
      <c r="C11">
        <v>1.97620264020563E-2</v>
      </c>
      <c r="D11">
        <f t="shared" si="0"/>
        <v>4.9999999999999992E-3</v>
      </c>
    </row>
    <row r="12" spans="1:4" x14ac:dyDescent="0.25">
      <c r="B12">
        <v>1.54521917889243E-2</v>
      </c>
      <c r="C12">
        <v>2.0452191788924299E-2</v>
      </c>
      <c r="D12">
        <f t="shared" si="0"/>
        <v>4.9999999999999992E-3</v>
      </c>
    </row>
    <row r="13" spans="1:4" x14ac:dyDescent="0.25">
      <c r="B13">
        <v>1.6028188470711399E-2</v>
      </c>
      <c r="C13">
        <v>2.10281884707114E-2</v>
      </c>
      <c r="D13">
        <f t="shared" si="0"/>
        <v>5.000000000000001E-3</v>
      </c>
    </row>
    <row r="14" spans="1:4" x14ac:dyDescent="0.25">
      <c r="B14">
        <v>1.6603979047357199E-2</v>
      </c>
      <c r="C14">
        <v>2.16039790473572E-2</v>
      </c>
      <c r="D14">
        <f t="shared" si="0"/>
        <v>5.000000000000001E-3</v>
      </c>
    </row>
    <row r="15" spans="1:4" x14ac:dyDescent="0.25">
      <c r="B15">
        <v>1.70979598129904E-2</v>
      </c>
      <c r="C15">
        <v>2.2097959812990401E-2</v>
      </c>
      <c r="D15">
        <f t="shared" si="0"/>
        <v>5.000000000000001E-3</v>
      </c>
    </row>
    <row r="16" spans="1:4" x14ac:dyDescent="0.25">
      <c r="B16">
        <v>1.75898596451575E-2</v>
      </c>
      <c r="C16">
        <v>2.2589859645157501E-2</v>
      </c>
      <c r="D16">
        <f t="shared" si="0"/>
        <v>5.000000000000001E-3</v>
      </c>
    </row>
    <row r="17" spans="2:4" x14ac:dyDescent="0.25">
      <c r="B17">
        <v>1.8020608944102699E-2</v>
      </c>
      <c r="C17">
        <v>2.30206089441027E-2</v>
      </c>
      <c r="D17">
        <f t="shared" si="0"/>
        <v>5.000000000000001E-3</v>
      </c>
    </row>
    <row r="18" spans="2:4" x14ac:dyDescent="0.25">
      <c r="B18">
        <v>1.8448363000537801E-2</v>
      </c>
      <c r="C18">
        <v>2.3448363000537799E-2</v>
      </c>
      <c r="D18">
        <f t="shared" si="0"/>
        <v>4.9999999999999975E-3</v>
      </c>
    </row>
    <row r="19" spans="2:4" x14ac:dyDescent="0.25">
      <c r="B19">
        <v>1.8837529628397898E-2</v>
      </c>
      <c r="C19">
        <v>2.3837529628397899E-2</v>
      </c>
      <c r="D19">
        <f t="shared" si="0"/>
        <v>5.000000000000001E-3</v>
      </c>
    </row>
    <row r="20" spans="2:4" x14ac:dyDescent="0.25">
      <c r="B20">
        <v>1.9214620259077001E-2</v>
      </c>
      <c r="C20">
        <v>2.4214620259076999E-2</v>
      </c>
      <c r="D20">
        <f t="shared" si="0"/>
        <v>4.9999999999999975E-3</v>
      </c>
    </row>
    <row r="21" spans="2:4" x14ac:dyDescent="0.25">
      <c r="B21">
        <v>1.95543309874039E-2</v>
      </c>
      <c r="C21">
        <v>2.4554330987403901E-2</v>
      </c>
      <c r="D21">
        <f t="shared" si="0"/>
        <v>5.000000000000001E-3</v>
      </c>
    </row>
    <row r="22" spans="2:4" x14ac:dyDescent="0.25">
      <c r="B22">
        <v>1.98842712737296E-2</v>
      </c>
      <c r="C22">
        <v>2.4884271273729601E-2</v>
      </c>
      <c r="D22">
        <f t="shared" si="0"/>
        <v>5.000000000000001E-3</v>
      </c>
    </row>
    <row r="23" spans="2:4" x14ac:dyDescent="0.25">
      <c r="B23">
        <v>2.0184476088114599E-2</v>
      </c>
      <c r="C23">
        <v>2.5184476088114499E-2</v>
      </c>
      <c r="D23">
        <f t="shared" si="0"/>
        <v>4.9999999999999004E-3</v>
      </c>
    </row>
    <row r="24" spans="2:4" x14ac:dyDescent="0.25">
      <c r="B24">
        <v>2.0517827120037899E-2</v>
      </c>
      <c r="C24">
        <v>2.55178271200379E-2</v>
      </c>
      <c r="D24">
        <f t="shared" si="0"/>
        <v>5.000000000000001E-3</v>
      </c>
    </row>
    <row r="25" spans="2:4" x14ac:dyDescent="0.25">
      <c r="B25">
        <v>2.0824032410324399E-2</v>
      </c>
      <c r="C25">
        <v>2.58240324103244E-2</v>
      </c>
      <c r="D25">
        <f t="shared" si="0"/>
        <v>5.000000000000001E-3</v>
      </c>
    </row>
    <row r="26" spans="2:4" x14ac:dyDescent="0.25">
      <c r="B26">
        <v>2.10598009240145E-2</v>
      </c>
      <c r="C26">
        <v>2.6059800924014501E-2</v>
      </c>
      <c r="D26">
        <f t="shared" si="0"/>
        <v>5.000000000000001E-3</v>
      </c>
    </row>
    <row r="27" spans="2:4" x14ac:dyDescent="0.25">
      <c r="B27">
        <v>2.1283279108718401E-2</v>
      </c>
      <c r="C27">
        <v>2.6283279108718399E-2</v>
      </c>
      <c r="D27">
        <f t="shared" si="0"/>
        <v>4.9999999999999975E-3</v>
      </c>
    </row>
    <row r="28" spans="2:4" x14ac:dyDescent="0.25">
      <c r="B28">
        <v>2.1490213795646002E-2</v>
      </c>
      <c r="C28">
        <v>2.6490213795645999E-2</v>
      </c>
      <c r="D28">
        <f t="shared" si="0"/>
        <v>4.9999999999999975E-3</v>
      </c>
    </row>
    <row r="29" spans="2:4" x14ac:dyDescent="0.25">
      <c r="B29">
        <v>2.1682357136318001E-2</v>
      </c>
      <c r="C29">
        <v>2.6682357136317999E-2</v>
      </c>
      <c r="D29">
        <f t="shared" si="0"/>
        <v>4.9999999999999975E-3</v>
      </c>
    </row>
    <row r="30" spans="2:4" x14ac:dyDescent="0.25">
      <c r="B30">
        <v>2.18612511881053E-2</v>
      </c>
      <c r="C30">
        <v>2.6861251188105301E-2</v>
      </c>
      <c r="D30">
        <f t="shared" si="0"/>
        <v>5.000000000000001E-3</v>
      </c>
    </row>
    <row r="31" spans="2:4" x14ac:dyDescent="0.25">
      <c r="B31">
        <v>2.2028226656593899E-2</v>
      </c>
      <c r="C31">
        <v>2.70282266565939E-2</v>
      </c>
      <c r="D31">
        <f t="shared" si="0"/>
        <v>5.000000000000001E-3</v>
      </c>
    </row>
    <row r="32" spans="2:4" x14ac:dyDescent="0.25">
      <c r="B32">
        <v>2.2188598481782298E-2</v>
      </c>
      <c r="C32">
        <v>2.7188598481782299E-2</v>
      </c>
      <c r="D32">
        <f t="shared" si="0"/>
        <v>5.000000000000001E-3</v>
      </c>
    </row>
    <row r="33" spans="2:4" x14ac:dyDescent="0.25">
      <c r="B33">
        <v>2.23390108280811E-2</v>
      </c>
      <c r="C33">
        <v>2.7339010828081E-2</v>
      </c>
      <c r="D33">
        <f t="shared" si="0"/>
        <v>4.9999999999999004E-3</v>
      </c>
    </row>
    <row r="34" spans="2:4" x14ac:dyDescent="0.25">
      <c r="B34">
        <v>2.2475350058236501E-2</v>
      </c>
      <c r="C34">
        <v>2.7475350058236502E-2</v>
      </c>
      <c r="D34">
        <f t="shared" si="0"/>
        <v>5.000000000000001E-3</v>
      </c>
    </row>
    <row r="35" spans="2:4" x14ac:dyDescent="0.25">
      <c r="B35">
        <v>2.2608483612097E-2</v>
      </c>
      <c r="C35">
        <v>2.7608483612097001E-2</v>
      </c>
      <c r="D35">
        <f t="shared" si="0"/>
        <v>5.000000000000001E-3</v>
      </c>
    </row>
    <row r="36" spans="2:4" x14ac:dyDescent="0.25">
      <c r="B36">
        <v>2.27340090448289E-2</v>
      </c>
      <c r="C36">
        <v>2.7734009044828901E-2</v>
      </c>
      <c r="D36">
        <f t="shared" si="0"/>
        <v>5.000000000000001E-3</v>
      </c>
    </row>
    <row r="37" spans="2:4" x14ac:dyDescent="0.25">
      <c r="B37">
        <v>2.2852562170841799E-2</v>
      </c>
      <c r="C37">
        <v>2.78525621708418E-2</v>
      </c>
      <c r="D37">
        <f t="shared" si="0"/>
        <v>5.000000000000001E-3</v>
      </c>
    </row>
    <row r="38" spans="2:4" x14ac:dyDescent="0.25">
      <c r="B38">
        <v>2.29647128087609E-2</v>
      </c>
      <c r="C38">
        <v>2.7964712808760901E-2</v>
      </c>
      <c r="D38">
        <f t="shared" si="0"/>
        <v>5.000000000000001E-3</v>
      </c>
    </row>
    <row r="39" spans="2:4" x14ac:dyDescent="0.25">
      <c r="B39">
        <v>2.3070956510362398E-2</v>
      </c>
      <c r="C39">
        <v>2.8070956510362399E-2</v>
      </c>
      <c r="D39">
        <f t="shared" si="0"/>
        <v>5.000000000000001E-3</v>
      </c>
    </row>
    <row r="40" spans="2:4" x14ac:dyDescent="0.25">
      <c r="B40">
        <v>2.3171748381315301E-2</v>
      </c>
      <c r="C40">
        <v>2.8171748381315299E-2</v>
      </c>
      <c r="D40">
        <f t="shared" si="0"/>
        <v>4.9999999999999975E-3</v>
      </c>
    </row>
    <row r="41" spans="2:4" x14ac:dyDescent="0.25">
      <c r="B41">
        <v>2.32675088736213E-2</v>
      </c>
      <c r="C41">
        <v>2.8267508873621301E-2</v>
      </c>
      <c r="D41">
        <f t="shared" si="0"/>
        <v>5.000000000000001E-3</v>
      </c>
    </row>
    <row r="42" spans="2:4" x14ac:dyDescent="0.25">
      <c r="B42">
        <v>2.3337688674395101E-2</v>
      </c>
      <c r="C42">
        <v>2.8337688674395099E-2</v>
      </c>
      <c r="D42">
        <f t="shared" si="0"/>
        <v>4.9999999999999975E-3</v>
      </c>
    </row>
    <row r="43" spans="2:4" x14ac:dyDescent="0.25">
      <c r="B43">
        <v>2.3407954692656999E-2</v>
      </c>
      <c r="C43">
        <v>2.8407954692657E-2</v>
      </c>
      <c r="D43">
        <f t="shared" si="0"/>
        <v>5.000000000000001E-3</v>
      </c>
    </row>
    <row r="44" spans="2:4" x14ac:dyDescent="0.25">
      <c r="B44">
        <v>2.3474965306451701E-2</v>
      </c>
      <c r="C44">
        <v>2.8474965306451699E-2</v>
      </c>
      <c r="D44">
        <f t="shared" si="0"/>
        <v>4.9999999999999975E-3</v>
      </c>
    </row>
    <row r="45" spans="2:4" x14ac:dyDescent="0.25">
      <c r="B45">
        <v>2.3538917334717802E-2</v>
      </c>
      <c r="C45">
        <v>2.8538917334717698E-2</v>
      </c>
      <c r="D45">
        <f t="shared" si="0"/>
        <v>4.9999999999998969E-3</v>
      </c>
    </row>
    <row r="46" spans="2:4" x14ac:dyDescent="0.25">
      <c r="B46">
        <v>2.3600030602804498E-2</v>
      </c>
      <c r="C46">
        <v>2.8600030602804499E-2</v>
      </c>
      <c r="D46">
        <f t="shared" si="0"/>
        <v>5.000000000000001E-3</v>
      </c>
    </row>
    <row r="47" spans="2:4" x14ac:dyDescent="0.25">
      <c r="B47">
        <v>2.3658492789979699E-2</v>
      </c>
      <c r="C47">
        <v>2.86584927899797E-2</v>
      </c>
      <c r="D47">
        <f t="shared" si="0"/>
        <v>5.000000000000001E-3</v>
      </c>
    </row>
    <row r="48" spans="2:4" x14ac:dyDescent="0.25">
      <c r="B48">
        <v>2.3714461865011902E-2</v>
      </c>
      <c r="C48">
        <v>2.8714461865011899E-2</v>
      </c>
      <c r="D48">
        <f t="shared" si="0"/>
        <v>4.9999999999999975E-3</v>
      </c>
    </row>
    <row r="49" spans="2:4" x14ac:dyDescent="0.25">
      <c r="B49">
        <v>2.3768099481256501E-2</v>
      </c>
      <c r="C49">
        <v>2.8768099481256498E-2</v>
      </c>
      <c r="D49">
        <f t="shared" si="0"/>
        <v>4.9999999999999975E-3</v>
      </c>
    </row>
    <row r="50" spans="2:4" x14ac:dyDescent="0.25">
      <c r="B50">
        <v>2.38162817425196E-2</v>
      </c>
      <c r="C50">
        <v>2.8816281742519601E-2</v>
      </c>
      <c r="D50">
        <f t="shared" si="0"/>
        <v>5.000000000000001E-3</v>
      </c>
    </row>
    <row r="51" spans="2:4" x14ac:dyDescent="0.25">
      <c r="B51">
        <v>2.3865740563926201E-2</v>
      </c>
      <c r="C51">
        <v>2.8865740563926202E-2</v>
      </c>
      <c r="D51">
        <f t="shared" si="0"/>
        <v>5.000000000000001E-3</v>
      </c>
    </row>
    <row r="52" spans="2:4" x14ac:dyDescent="0.25">
      <c r="B52">
        <v>2.3912028363739499E-2</v>
      </c>
      <c r="C52">
        <v>2.89120283637395E-2</v>
      </c>
      <c r="D52">
        <f t="shared" si="0"/>
        <v>5.000000000000001E-3</v>
      </c>
    </row>
    <row r="53" spans="2:4" x14ac:dyDescent="0.25">
      <c r="B53">
        <v>2.3956497501490599E-2</v>
      </c>
      <c r="C53">
        <v>2.89564975014906E-2</v>
      </c>
      <c r="D53">
        <f t="shared" si="0"/>
        <v>5.000000000000001E-3</v>
      </c>
    </row>
    <row r="54" spans="2:4" x14ac:dyDescent="0.25">
      <c r="B54">
        <v>2.3999287352567501E-2</v>
      </c>
      <c r="C54">
        <v>2.8999287352567502E-2</v>
      </c>
      <c r="D54">
        <f t="shared" si="0"/>
        <v>5.000000000000001E-3</v>
      </c>
    </row>
    <row r="55" spans="2:4" x14ac:dyDescent="0.25">
      <c r="B55">
        <v>2.4040492790338298E-2</v>
      </c>
      <c r="C55">
        <v>2.9040492790338299E-2</v>
      </c>
      <c r="D55">
        <f t="shared" si="0"/>
        <v>5.000000000000001E-3</v>
      </c>
    </row>
    <row r="56" spans="2:4" x14ac:dyDescent="0.25">
      <c r="B56">
        <v>2.4080195918895E-2</v>
      </c>
      <c r="C56">
        <v>2.9080195918895001E-2</v>
      </c>
      <c r="D56">
        <f t="shared" si="0"/>
        <v>5.000000000000001E-3</v>
      </c>
    </row>
    <row r="57" spans="2:4" x14ac:dyDescent="0.25">
      <c r="B57">
        <v>2.41184893465595E-2</v>
      </c>
      <c r="C57">
        <v>2.9118489346559501E-2</v>
      </c>
      <c r="D57">
        <f t="shared" si="0"/>
        <v>5.000000000000001E-3</v>
      </c>
    </row>
    <row r="58" spans="2:4" x14ac:dyDescent="0.25">
      <c r="B58">
        <v>2.4152633903787801E-2</v>
      </c>
      <c r="C58">
        <v>2.9152633903787799E-2</v>
      </c>
      <c r="D58">
        <f t="shared" si="0"/>
        <v>4.9999999999999975E-3</v>
      </c>
    </row>
    <row r="59" spans="2:4" x14ac:dyDescent="0.25">
      <c r="B59">
        <v>2.4188355280543E-2</v>
      </c>
      <c r="C59">
        <v>2.9188355280543001E-2</v>
      </c>
      <c r="D59">
        <f t="shared" si="0"/>
        <v>5.000000000000001E-3</v>
      </c>
    </row>
    <row r="60" spans="2:4" x14ac:dyDescent="0.25">
      <c r="B60">
        <v>2.4222860651028001E-2</v>
      </c>
      <c r="C60">
        <v>2.9222860651027999E-2</v>
      </c>
      <c r="D60">
        <f t="shared" si="0"/>
        <v>4.9999999999999975E-3</v>
      </c>
    </row>
    <row r="61" spans="2:4" x14ac:dyDescent="0.25">
      <c r="B61">
        <v>2.4256221268899401E-2</v>
      </c>
      <c r="C61">
        <v>2.9256221268899402E-2</v>
      </c>
      <c r="D61">
        <f t="shared" si="0"/>
        <v>5.000000000000001E-3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2016-01-10T01:48:06Z</dcterms:modified>
</cp:coreProperties>
</file>