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80" windowHeight="8592"/>
  </bookViews>
  <sheets>
    <sheet name="ProjectSchedule" sheetId="11" r:id="rId1"/>
  </sheets>
  <definedNames>
    <definedName name="_xlnm.Print_Area" localSheetId="0">ProjectSchedule!$1:$41</definedName>
    <definedName name="_xlnm.Print_Titles" localSheetId="0">ProjectSchedule!$4:$6</definedName>
    <definedName name="task_end" localSheetId="0">ProjectSchedule!$D1</definedName>
    <definedName name="task_progress" localSheetId="0">ProjectSchedule!#REF!</definedName>
    <definedName name="task_start" localSheetId="0">ProjectSchedule!$C1</definedName>
    <definedName name="today" localSheetId="0">ProjectSchedule!$C$3</definedName>
    <definedName name="valuevx">42.314159</definedName>
  </definedNames>
  <calcPr calcId="144525"/>
</workbook>
</file>

<file path=xl/comments1.xml><?xml version="1.0" encoding="utf-8"?>
<comments xmlns="http://schemas.openxmlformats.org/spreadsheetml/2006/main">
  <authors>
    <author>Vertex42.com Templates</author>
  </authors>
  <commentList>
    <comment ref="F6" authorId="0">
      <text>
        <r>
          <rPr>
            <b/>
            <sz val="9"/>
            <rFont val="Tahoma"/>
            <charset val="134"/>
          </rPr>
          <t>DAYS:</t>
        </r>
        <r>
          <rPr>
            <sz val="9"/>
            <rFont val="Tahoma"/>
            <charset val="134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<sst xmlns="http://schemas.openxmlformats.org/spreadsheetml/2006/main" count="38" uniqueCount="33">
  <si>
    <t>TRABAJO ALTERNATIVO PBL</t>
  </si>
  <si>
    <t>Mikel Murua Errasti</t>
  </si>
  <si>
    <t>TAREA</t>
  </si>
  <si>
    <t>INICIO</t>
  </si>
  <si>
    <t>FIN</t>
  </si>
  <si>
    <t>DAYS</t>
  </si>
  <si>
    <t>Planificacion Pbl</t>
  </si>
  <si>
    <t>Buscar informacion de RMI</t>
  </si>
  <si>
    <t>Estructurar informacion Buscada</t>
  </si>
  <si>
    <t>Reunion inicial</t>
  </si>
  <si>
    <t>Etapa de formacion</t>
  </si>
  <si>
    <t>Ejercicio de proyecto completo</t>
  </si>
  <si>
    <t>Correcciones y ajustes del trabajo</t>
  </si>
  <si>
    <t>Milestone 1</t>
  </si>
  <si>
    <t>Hacer apartado entrada - Documentacion</t>
  </si>
  <si>
    <t>Apartado basico - platear ejercicios</t>
  </si>
  <si>
    <t>Apartado basico - codificar ejercicis</t>
  </si>
  <si>
    <t>Apartado basico - Documentacion</t>
  </si>
  <si>
    <t>Reunion segimiento</t>
  </si>
  <si>
    <t>Ajustes y correcciones</t>
  </si>
  <si>
    <t>Milestone 2</t>
  </si>
  <si>
    <t>Apartado de seguridad- plantear ejercios</t>
  </si>
  <si>
    <t>Apartado de seguridad- codificar ejercicios</t>
  </si>
  <si>
    <t>Apartado de seguridad- Documentacion</t>
  </si>
  <si>
    <t>Milestone 3</t>
  </si>
  <si>
    <t>Carga dinamica- plantear ejercios</t>
  </si>
  <si>
    <t>Carga dinamica- codificar ejercios</t>
  </si>
  <si>
    <t>Carga dinamica- documentacion</t>
  </si>
  <si>
    <t>Milestone 4</t>
  </si>
  <si>
    <t>Ejercicio completo -Planteamiento</t>
  </si>
  <si>
    <t>Ejercicio completo - codificacion</t>
  </si>
  <si>
    <t>Ejercicio completo - documentacion</t>
  </si>
  <si>
    <t>Insert new rows ABOVE this one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</si>
</sst>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ddd\,\ m/d/yyyy"/>
    <numFmt numFmtId="181" formatCode="mmm\ d\,\ yyyy"/>
    <numFmt numFmtId="182" formatCode="d"/>
    <numFmt numFmtId="183" formatCode="m/d/yy;@"/>
  </numFmts>
  <fonts count="38">
    <font>
      <sz val="11"/>
      <color theme="1"/>
      <name val="Calibri"/>
      <charset val="134"/>
      <scheme val="minor"/>
    </font>
    <font>
      <b/>
      <sz val="22"/>
      <color theme="1" tint="0.349986266670736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9"/>
      <name val="Arial"/>
      <charset val="134"/>
    </font>
    <font>
      <sz val="16"/>
      <color theme="1"/>
      <name val="Calibri"/>
      <charset val="134"/>
      <scheme val="minor"/>
    </font>
    <font>
      <b/>
      <sz val="9"/>
      <color theme="0"/>
      <name val="Arial"/>
      <charset val="134"/>
    </font>
    <font>
      <sz val="8"/>
      <color theme="0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i/>
      <sz val="9"/>
      <color theme="1"/>
      <name val="Arial"/>
      <charset val="134"/>
    </font>
    <font>
      <sz val="10"/>
      <color theme="1" tint="0.499984740745262"/>
      <name val="Arial"/>
      <charset val="134"/>
    </font>
    <font>
      <b/>
      <sz val="11"/>
      <color theme="1" tint="0.499984740745262"/>
      <name val="Arial"/>
      <charset val="134"/>
    </font>
    <font>
      <sz val="11"/>
      <color theme="0"/>
      <name val="Arial"/>
      <charset val="134"/>
    </font>
    <font>
      <sz val="9"/>
      <color theme="1" tint="0.499984740745262"/>
      <name val="Arial"/>
      <charset val="134"/>
    </font>
    <font>
      <sz val="9"/>
      <name val="Calibri"/>
      <charset val="134"/>
      <scheme val="minor"/>
    </font>
    <font>
      <sz val="8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indexed="12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theme="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/>
      <bottom style="medium">
        <color theme="0" tint="-0.14996795556505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  <border>
      <left style="thin">
        <color theme="0" tint="-0.149937437055574"/>
      </left>
      <right style="thin">
        <color theme="0" tint="-0.149937437055574"/>
      </right>
      <top style="medium">
        <color theme="0" tint="-0.14996795556505"/>
      </top>
      <bottom style="medium">
        <color theme="0" tint="-0.14996795556505"/>
      </bottom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6" fillId="22" borderId="15" applyNumberFormat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24" borderId="18" applyNumberFormat="0" applyAlignment="0" applyProtection="0">
      <alignment vertical="center"/>
    </xf>
    <xf numFmtId="0" fontId="33" fillId="22" borderId="18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80" fontId="3" fillId="0" borderId="1" xfId="0" applyNumberFormat="1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3" xfId="0" applyNumberFormat="1" applyFont="1" applyBorder="1" applyAlignment="1">
      <alignment horizontal="center" vertical="center"/>
    </xf>
    <xf numFmtId="181" fontId="3" fillId="2" borderId="4" xfId="0" applyNumberFormat="1" applyFont="1" applyFill="1" applyBorder="1" applyAlignment="1">
      <alignment horizontal="left" vertical="center" wrapText="1" indent="1"/>
    </xf>
    <xf numFmtId="181" fontId="3" fillId="2" borderId="5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182" fontId="4" fillId="2" borderId="6" xfId="0" applyNumberFormat="1" applyFont="1" applyFill="1" applyBorder="1" applyAlignment="1">
      <alignment horizontal="center" vertical="center"/>
    </xf>
    <xf numFmtId="182" fontId="4" fillId="2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3" borderId="5" xfId="0" applyFont="1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8" fillId="5" borderId="8" xfId="0" applyFont="1" applyFill="1" applyBorder="1" applyAlignment="1">
      <alignment horizontal="left" vertical="center" indent="1"/>
    </xf>
    <xf numFmtId="183" fontId="3" fillId="5" borderId="8" xfId="0" applyNumberFormat="1" applyFont="1" applyFill="1" applyBorder="1" applyAlignment="1">
      <alignment horizontal="center" vertical="center"/>
    </xf>
    <xf numFmtId="183" fontId="9" fillId="5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6" borderId="8" xfId="0" applyFont="1" applyFill="1" applyBorder="1" applyAlignment="1">
      <alignment horizontal="left" vertical="center" indent="2"/>
    </xf>
    <xf numFmtId="183" fontId="3" fillId="6" borderId="8" xfId="0" applyNumberFormat="1" applyFont="1" applyFill="1" applyBorder="1" applyAlignment="1">
      <alignment horizontal="center" vertical="center"/>
    </xf>
    <xf numFmtId="183" fontId="9" fillId="6" borderId="8" xfId="0" applyNumberFormat="1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left" vertical="center" indent="1"/>
    </xf>
    <xf numFmtId="183" fontId="3" fillId="7" borderId="8" xfId="0" applyNumberFormat="1" applyFont="1" applyFill="1" applyBorder="1" applyAlignment="1">
      <alignment horizontal="center" vertical="center"/>
    </xf>
    <xf numFmtId="183" fontId="9" fillId="7" borderId="8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left" vertical="center" indent="2"/>
    </xf>
    <xf numFmtId="183" fontId="3" fillId="8" borderId="8" xfId="0" applyNumberFormat="1" applyFont="1" applyFill="1" applyBorder="1" applyAlignment="1">
      <alignment horizontal="center" vertical="center"/>
    </xf>
    <xf numFmtId="183" fontId="9" fillId="8" borderId="8" xfId="0" applyNumberFormat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left" vertical="center" indent="1"/>
    </xf>
    <xf numFmtId="183" fontId="3" fillId="9" borderId="8" xfId="0" applyNumberFormat="1" applyFont="1" applyFill="1" applyBorder="1" applyAlignment="1">
      <alignment horizontal="center" vertical="center"/>
    </xf>
    <xf numFmtId="183" fontId="9" fillId="9" borderId="8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left" vertical="center" indent="2"/>
    </xf>
    <xf numFmtId="183" fontId="3" fillId="10" borderId="8" xfId="0" applyNumberFormat="1" applyFont="1" applyFill="1" applyBorder="1" applyAlignment="1">
      <alignment horizontal="center" vertical="center"/>
    </xf>
    <xf numFmtId="183" fontId="9" fillId="10" borderId="8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left" vertical="center" indent="1"/>
    </xf>
    <xf numFmtId="183" fontId="3" fillId="11" borderId="8" xfId="0" applyNumberFormat="1" applyFont="1" applyFill="1" applyBorder="1" applyAlignment="1">
      <alignment horizontal="center" vertical="center"/>
    </xf>
    <xf numFmtId="183" fontId="9" fillId="11" borderId="8" xfId="0" applyNumberFormat="1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left" vertical="center" indent="2"/>
    </xf>
    <xf numFmtId="183" fontId="3" fillId="12" borderId="8" xfId="0" applyNumberFormat="1" applyFont="1" applyFill="1" applyBorder="1" applyAlignment="1">
      <alignment horizontal="center" vertical="center"/>
    </xf>
    <xf numFmtId="183" fontId="9" fillId="12" borderId="8" xfId="0" applyNumberFormat="1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left" vertical="center" indent="1"/>
    </xf>
    <xf numFmtId="183" fontId="3" fillId="13" borderId="8" xfId="0" applyNumberFormat="1" applyFont="1" applyFill="1" applyBorder="1" applyAlignment="1">
      <alignment horizontal="center" vertical="center"/>
    </xf>
    <xf numFmtId="183" fontId="9" fillId="13" borderId="8" xfId="0" applyNumberFormat="1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left" vertical="center" indent="2"/>
    </xf>
    <xf numFmtId="183" fontId="3" fillId="14" borderId="8" xfId="0" applyNumberFormat="1" applyFont="1" applyFill="1" applyBorder="1" applyAlignment="1">
      <alignment horizontal="center" vertical="center"/>
    </xf>
    <xf numFmtId="183" fontId="9" fillId="14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indent="1"/>
    </xf>
    <xf numFmtId="183" fontId="3" fillId="0" borderId="8" xfId="0" applyNumberFormat="1" applyFont="1" applyFill="1" applyBorder="1" applyAlignment="1">
      <alignment horizontal="center" vertical="center"/>
    </xf>
    <xf numFmtId="183" fontId="9" fillId="0" borderId="8" xfId="0" applyNumberFormat="1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left" vertical="center" indent="1"/>
    </xf>
    <xf numFmtId="183" fontId="11" fillId="15" borderId="8" xfId="0" applyNumberFormat="1" applyFont="1" applyFill="1" applyBorder="1" applyAlignment="1">
      <alignment horizontal="left" vertical="center"/>
    </xf>
    <xf numFmtId="183" fontId="9" fillId="15" borderId="8" xfId="0" applyNumberFormat="1" applyFont="1" applyFill="1" applyBorder="1" applyAlignment="1">
      <alignment horizontal="center" vertical="center"/>
    </xf>
    <xf numFmtId="0" fontId="9" fillId="15" borderId="8" xfId="0" applyNumberFormat="1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vertical="center"/>
    </xf>
    <xf numFmtId="0" fontId="12" fillId="0" borderId="0" xfId="0" applyFont="1"/>
    <xf numFmtId="58" fontId="13" fillId="0" borderId="0" xfId="0" applyNumberFormat="1" applyFont="1" applyAlignment="1">
      <alignment horizontal="center"/>
    </xf>
    <xf numFmtId="0" fontId="14" fillId="0" borderId="0" xfId="8" applyFont="1" applyAlignment="1" applyProtection="1"/>
    <xf numFmtId="0" fontId="14" fillId="0" borderId="0" xfId="0" applyFont="1"/>
    <xf numFmtId="181" fontId="3" fillId="2" borderId="10" xfId="0" applyNumberFormat="1" applyFont="1" applyFill="1" applyBorder="1" applyAlignment="1">
      <alignment horizontal="left" vertical="center" wrapText="1" indent="1"/>
    </xf>
    <xf numFmtId="182" fontId="4" fillId="2" borderId="11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16" borderId="9" xfId="0" applyFont="1" applyFill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181" fontId="0" fillId="2" borderId="4" xfId="0" applyNumberFormat="1" applyFont="1" applyFill="1" applyBorder="1" applyAlignment="1">
      <alignment horizontal="left" vertical="center" wrapText="1" indent="1"/>
    </xf>
    <xf numFmtId="182" fontId="15" fillId="2" borderId="6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 shrinkToFit="1"/>
    </xf>
    <xf numFmtId="0" fontId="0" fillId="0" borderId="9" xfId="0" applyBorder="1" applyAlignment="1">
      <alignment vertical="center"/>
    </xf>
    <xf numFmtId="0" fontId="0" fillId="15" borderId="9" xfId="0" applyFill="1" applyBorder="1" applyAlignment="1">
      <alignment vertical="center"/>
    </xf>
    <xf numFmtId="181" fontId="0" fillId="2" borderId="5" xfId="0" applyNumberFormat="1" applyFont="1" applyFill="1" applyBorder="1" applyAlignment="1">
      <alignment horizontal="left" vertical="center" wrapText="1" indent="1"/>
    </xf>
    <xf numFmtId="181" fontId="0" fillId="2" borderId="10" xfId="0" applyNumberFormat="1" applyFont="1" applyFill="1" applyBorder="1" applyAlignment="1">
      <alignment horizontal="left" vertical="center" wrapText="1" indent="1"/>
    </xf>
    <xf numFmtId="182" fontId="15" fillId="2" borderId="0" xfId="0" applyNumberFormat="1" applyFont="1" applyFill="1" applyBorder="1" applyAlignment="1">
      <alignment horizontal="center" vertical="center"/>
    </xf>
    <xf numFmtId="182" fontId="15" fillId="2" borderId="11" xfId="0" applyNumberFormat="1" applyFont="1" applyFill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12"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bgColor theme="0" tint="-0.349986266670736"/>
        </patternFill>
      </fill>
    </dxf>
    <dxf>
      <fill>
        <patternFill patternType="solid">
          <bgColor theme="7"/>
        </patternFill>
      </fill>
      <border>
        <left/>
        <right/>
      </border>
    </dxf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945066682943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945066682943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00215881"/>
      <color rgb="0042648A"/>
      <color rgb="00969696"/>
      <color rgb="00C0C0C0"/>
      <color rgb="00427FC2"/>
      <color rgb="0044678E"/>
      <color rgb="004A6F9C"/>
      <color rgb="003969AD"/>
      <color rgb="00000000"/>
      <color rgb="00B8CC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J55"/>
  <sheetViews>
    <sheetView showGridLines="0" tabSelected="1" zoomScale="55" zoomScaleNormal="55" workbookViewId="0">
      <pane ySplit="6" topLeftCell="A7" activePane="bottomLeft" state="frozen"/>
      <selection/>
      <selection pane="bottomLeft" activeCell="I38" sqref="I38"/>
    </sheetView>
  </sheetViews>
  <sheetFormatPr defaultColWidth="9" defaultRowHeight="14.4"/>
  <cols>
    <col min="1" max="1" width="2.71296296296296" customWidth="1"/>
    <col min="2" max="2" width="45.5648148148148" customWidth="1"/>
    <col min="3" max="3" width="10.4259259259259" style="2" customWidth="1"/>
    <col min="4" max="4" width="10.4259259259259" customWidth="1"/>
    <col min="5" max="5" width="2.71296296296296" customWidth="1"/>
    <col min="6" max="6" width="6.13888888888889" hidden="1" customWidth="1"/>
    <col min="7" max="62" width="2.57407407407407" customWidth="1"/>
    <col min="63" max="63" width="2.57407407407407"/>
    <col min="67" max="68" width="10.287037037037"/>
  </cols>
  <sheetData>
    <row r="1" ht="28.2" spans="2:6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19.5" customHeight="1" spans="2:55">
      <c r="B2" s="4"/>
      <c r="C2" s="5">
        <v>45035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ht="19.5" customHeight="1" spans="2:55">
      <c r="B3" s="4" t="s">
        <v>1</v>
      </c>
      <c r="C3" s="5">
        <v>45085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ht="19.5" customHeight="1" spans="2:62">
      <c r="B4" s="7"/>
      <c r="C4" s="8">
        <v>1</v>
      </c>
      <c r="D4" s="7"/>
      <c r="E4" s="7"/>
      <c r="F4" s="7"/>
      <c r="G4" s="9">
        <f>G5</f>
        <v>45033</v>
      </c>
      <c r="H4" s="10"/>
      <c r="I4" s="10"/>
      <c r="J4" s="10"/>
      <c r="K4" s="10"/>
      <c r="L4" s="10"/>
      <c r="M4" s="64"/>
      <c r="N4" s="9">
        <f>N5</f>
        <v>45040</v>
      </c>
      <c r="O4" s="10"/>
      <c r="P4" s="10"/>
      <c r="Q4" s="10"/>
      <c r="R4" s="10"/>
      <c r="S4" s="10"/>
      <c r="T4" s="64"/>
      <c r="U4" s="9">
        <f>U5</f>
        <v>45047</v>
      </c>
      <c r="V4" s="10"/>
      <c r="W4" s="10"/>
      <c r="X4" s="10"/>
      <c r="Y4" s="10"/>
      <c r="Z4" s="10"/>
      <c r="AA4" s="64"/>
      <c r="AB4" s="9">
        <f>AB5</f>
        <v>45054</v>
      </c>
      <c r="AC4" s="10"/>
      <c r="AD4" s="10"/>
      <c r="AE4" s="10"/>
      <c r="AF4" s="10"/>
      <c r="AG4" s="10"/>
      <c r="AH4" s="64"/>
      <c r="AI4" s="9">
        <f>AI5</f>
        <v>45061</v>
      </c>
      <c r="AJ4" s="10"/>
      <c r="AK4" s="10"/>
      <c r="AL4" s="10"/>
      <c r="AM4" s="10"/>
      <c r="AN4" s="10"/>
      <c r="AO4" s="64"/>
      <c r="AP4" s="9">
        <f>AP5</f>
        <v>45068</v>
      </c>
      <c r="AQ4" s="10"/>
      <c r="AR4" s="10"/>
      <c r="AS4" s="10"/>
      <c r="AT4" s="10"/>
      <c r="AU4" s="10"/>
      <c r="AV4" s="64"/>
      <c r="AW4" s="9">
        <f>AW5</f>
        <v>45075</v>
      </c>
      <c r="AX4" s="10"/>
      <c r="AY4" s="10"/>
      <c r="AZ4" s="10"/>
      <c r="BA4" s="10"/>
      <c r="BB4" s="10"/>
      <c r="BC4" s="64"/>
      <c r="BD4" s="70">
        <f>BD5</f>
        <v>45082</v>
      </c>
      <c r="BE4" s="75"/>
      <c r="BF4" s="75"/>
      <c r="BG4" s="75"/>
      <c r="BH4" s="75"/>
      <c r="BI4" s="75"/>
      <c r="BJ4" s="76"/>
    </row>
    <row r="5" spans="1:62">
      <c r="A5" s="11"/>
      <c r="B5" s="7"/>
      <c r="C5" s="12"/>
      <c r="D5" s="7"/>
      <c r="E5" s="13"/>
      <c r="F5" s="7"/>
      <c r="G5" s="14">
        <f>C2-WEEKDAY(C2,1)+2+7*(C4-1)</f>
        <v>45033</v>
      </c>
      <c r="H5" s="15">
        <f>G5+1</f>
        <v>45034</v>
      </c>
      <c r="I5" s="15">
        <f t="shared" ref="I5:AX5" si="0">H5+1</f>
        <v>45035</v>
      </c>
      <c r="J5" s="15">
        <f t="shared" si="0"/>
        <v>45036</v>
      </c>
      <c r="K5" s="15">
        <f t="shared" si="0"/>
        <v>45037</v>
      </c>
      <c r="L5" s="15">
        <f t="shared" si="0"/>
        <v>45038</v>
      </c>
      <c r="M5" s="65">
        <f t="shared" si="0"/>
        <v>45039</v>
      </c>
      <c r="N5" s="14">
        <f t="shared" si="0"/>
        <v>45040</v>
      </c>
      <c r="O5" s="15">
        <f t="shared" si="0"/>
        <v>45041</v>
      </c>
      <c r="P5" s="15">
        <f t="shared" si="0"/>
        <v>45042</v>
      </c>
      <c r="Q5" s="15">
        <f t="shared" si="0"/>
        <v>45043</v>
      </c>
      <c r="R5" s="15">
        <f t="shared" si="0"/>
        <v>45044</v>
      </c>
      <c r="S5" s="15">
        <f t="shared" si="0"/>
        <v>45045</v>
      </c>
      <c r="T5" s="65">
        <f t="shared" si="0"/>
        <v>45046</v>
      </c>
      <c r="U5" s="14">
        <f t="shared" si="0"/>
        <v>45047</v>
      </c>
      <c r="V5" s="15">
        <f t="shared" si="0"/>
        <v>45048</v>
      </c>
      <c r="W5" s="15">
        <f t="shared" si="0"/>
        <v>45049</v>
      </c>
      <c r="X5" s="15">
        <f t="shared" si="0"/>
        <v>45050</v>
      </c>
      <c r="Y5" s="15">
        <f t="shared" si="0"/>
        <v>45051</v>
      </c>
      <c r="Z5" s="15">
        <f t="shared" si="0"/>
        <v>45052</v>
      </c>
      <c r="AA5" s="65">
        <f t="shared" si="0"/>
        <v>45053</v>
      </c>
      <c r="AB5" s="14">
        <f t="shared" si="0"/>
        <v>45054</v>
      </c>
      <c r="AC5" s="15">
        <f t="shared" si="0"/>
        <v>45055</v>
      </c>
      <c r="AD5" s="15">
        <f t="shared" si="0"/>
        <v>45056</v>
      </c>
      <c r="AE5" s="15">
        <f t="shared" si="0"/>
        <v>45057</v>
      </c>
      <c r="AF5" s="15">
        <f t="shared" si="0"/>
        <v>45058</v>
      </c>
      <c r="AG5" s="15">
        <f t="shared" si="0"/>
        <v>45059</v>
      </c>
      <c r="AH5" s="65">
        <f t="shared" si="0"/>
        <v>45060</v>
      </c>
      <c r="AI5" s="14">
        <f t="shared" si="0"/>
        <v>45061</v>
      </c>
      <c r="AJ5" s="15">
        <f t="shared" si="0"/>
        <v>45062</v>
      </c>
      <c r="AK5" s="15">
        <f t="shared" si="0"/>
        <v>45063</v>
      </c>
      <c r="AL5" s="15">
        <f t="shared" si="0"/>
        <v>45064</v>
      </c>
      <c r="AM5" s="15">
        <f t="shared" si="0"/>
        <v>45065</v>
      </c>
      <c r="AN5" s="15">
        <f t="shared" si="0"/>
        <v>45066</v>
      </c>
      <c r="AO5" s="65">
        <f t="shared" si="0"/>
        <v>45067</v>
      </c>
      <c r="AP5" s="14">
        <f t="shared" si="0"/>
        <v>45068</v>
      </c>
      <c r="AQ5" s="15">
        <f t="shared" si="0"/>
        <v>45069</v>
      </c>
      <c r="AR5" s="15">
        <f t="shared" si="0"/>
        <v>45070</v>
      </c>
      <c r="AS5" s="15">
        <f t="shared" si="0"/>
        <v>45071</v>
      </c>
      <c r="AT5" s="15">
        <f t="shared" si="0"/>
        <v>45072</v>
      </c>
      <c r="AU5" s="15">
        <f t="shared" si="0"/>
        <v>45073</v>
      </c>
      <c r="AV5" s="65">
        <f t="shared" si="0"/>
        <v>45074</v>
      </c>
      <c r="AW5" s="14">
        <f t="shared" si="0"/>
        <v>45075</v>
      </c>
      <c r="AX5" s="15">
        <f t="shared" si="0"/>
        <v>45076</v>
      </c>
      <c r="AY5" s="15">
        <f t="shared" ref="AY5:BE5" si="1">AX5+1</f>
        <v>45077</v>
      </c>
      <c r="AZ5" s="15">
        <f t="shared" si="1"/>
        <v>45078</v>
      </c>
      <c r="BA5" s="15">
        <f t="shared" si="1"/>
        <v>45079</v>
      </c>
      <c r="BB5" s="15">
        <f t="shared" si="1"/>
        <v>45080</v>
      </c>
      <c r="BC5" s="65">
        <f t="shared" si="1"/>
        <v>45081</v>
      </c>
      <c r="BD5" s="71">
        <f t="shared" si="1"/>
        <v>45082</v>
      </c>
      <c r="BE5" s="77">
        <f t="shared" si="1"/>
        <v>45083</v>
      </c>
      <c r="BF5" s="77">
        <f t="shared" ref="BF5:BJ5" si="2">BE5+1</f>
        <v>45084</v>
      </c>
      <c r="BG5" s="77">
        <f t="shared" si="2"/>
        <v>45085</v>
      </c>
      <c r="BH5" s="77">
        <f t="shared" si="2"/>
        <v>45086</v>
      </c>
      <c r="BI5" s="77">
        <f t="shared" si="2"/>
        <v>45087</v>
      </c>
      <c r="BJ5" s="78">
        <f t="shared" si="2"/>
        <v>45088</v>
      </c>
    </row>
    <row r="6" ht="29.25" customHeight="1" spans="1:62">
      <c r="A6" s="16"/>
      <c r="B6" s="17" t="s">
        <v>2</v>
      </c>
      <c r="C6" s="18" t="s">
        <v>3</v>
      </c>
      <c r="D6" s="18" t="s">
        <v>4</v>
      </c>
      <c r="E6" s="18"/>
      <c r="F6" s="18" t="s">
        <v>5</v>
      </c>
      <c r="G6" s="19" t="str">
        <f>LEFT(TEXT(G5,"ddd"),1)</f>
        <v>M</v>
      </c>
      <c r="H6" s="19" t="str">
        <f t="shared" ref="H6:AP6" si="3">LEFT(TEXT(H5,"ddd"),1)</f>
        <v>T</v>
      </c>
      <c r="I6" s="19" t="str">
        <f t="shared" si="3"/>
        <v>W</v>
      </c>
      <c r="J6" s="19" t="str">
        <f t="shared" si="3"/>
        <v>T</v>
      </c>
      <c r="K6" s="19" t="str">
        <f t="shared" si="3"/>
        <v>F</v>
      </c>
      <c r="L6" s="19" t="str">
        <f t="shared" si="3"/>
        <v>S</v>
      </c>
      <c r="M6" s="19" t="str">
        <f t="shared" si="3"/>
        <v>S</v>
      </c>
      <c r="N6" s="19" t="str">
        <f t="shared" si="3"/>
        <v>M</v>
      </c>
      <c r="O6" s="19" t="str">
        <f t="shared" si="3"/>
        <v>T</v>
      </c>
      <c r="P6" s="19" t="str">
        <f t="shared" si="3"/>
        <v>W</v>
      </c>
      <c r="Q6" s="19" t="str">
        <f t="shared" si="3"/>
        <v>T</v>
      </c>
      <c r="R6" s="19" t="str">
        <f t="shared" si="3"/>
        <v>F</v>
      </c>
      <c r="S6" s="19" t="str">
        <f t="shared" si="3"/>
        <v>S</v>
      </c>
      <c r="T6" s="19" t="str">
        <f t="shared" si="3"/>
        <v>S</v>
      </c>
      <c r="U6" s="19" t="str">
        <f t="shared" si="3"/>
        <v>M</v>
      </c>
      <c r="V6" s="19" t="str">
        <f t="shared" si="3"/>
        <v>T</v>
      </c>
      <c r="W6" s="19" t="str">
        <f t="shared" si="3"/>
        <v>W</v>
      </c>
      <c r="X6" s="19" t="str">
        <f t="shared" si="3"/>
        <v>T</v>
      </c>
      <c r="Y6" s="19" t="str">
        <f t="shared" si="3"/>
        <v>F</v>
      </c>
      <c r="Z6" s="19" t="str">
        <f t="shared" si="3"/>
        <v>S</v>
      </c>
      <c r="AA6" s="19" t="str">
        <f t="shared" si="3"/>
        <v>S</v>
      </c>
      <c r="AB6" s="19" t="str">
        <f t="shared" si="3"/>
        <v>M</v>
      </c>
      <c r="AC6" s="19" t="str">
        <f t="shared" si="3"/>
        <v>T</v>
      </c>
      <c r="AD6" s="19" t="str">
        <f t="shared" si="3"/>
        <v>W</v>
      </c>
      <c r="AE6" s="19" t="str">
        <f t="shared" si="3"/>
        <v>T</v>
      </c>
      <c r="AF6" s="19" t="str">
        <f t="shared" si="3"/>
        <v>F</v>
      </c>
      <c r="AG6" s="19" t="str">
        <f t="shared" si="3"/>
        <v>S</v>
      </c>
      <c r="AH6" s="19" t="str">
        <f t="shared" si="3"/>
        <v>S</v>
      </c>
      <c r="AI6" s="19" t="str">
        <f t="shared" si="3"/>
        <v>M</v>
      </c>
      <c r="AJ6" s="19" t="str">
        <f t="shared" si="3"/>
        <v>T</v>
      </c>
      <c r="AK6" s="19" t="str">
        <f t="shared" si="3"/>
        <v>W</v>
      </c>
      <c r="AL6" s="19" t="str">
        <f t="shared" si="3"/>
        <v>T</v>
      </c>
      <c r="AM6" s="19" t="str">
        <f t="shared" si="3"/>
        <v>F</v>
      </c>
      <c r="AN6" s="19" t="str">
        <f t="shared" si="3"/>
        <v>S</v>
      </c>
      <c r="AO6" s="19" t="str">
        <f t="shared" si="3"/>
        <v>S</v>
      </c>
      <c r="AP6" s="19" t="str">
        <f t="shared" si="3"/>
        <v>M</v>
      </c>
      <c r="AQ6" s="19" t="str">
        <f t="shared" ref="AQ6:BJ6" si="4">LEFT(TEXT(AQ5,"ddd"),1)</f>
        <v>T</v>
      </c>
      <c r="AR6" s="19" t="str">
        <f t="shared" si="4"/>
        <v>W</v>
      </c>
      <c r="AS6" s="19" t="str">
        <f t="shared" si="4"/>
        <v>T</v>
      </c>
      <c r="AT6" s="19" t="str">
        <f t="shared" si="4"/>
        <v>F</v>
      </c>
      <c r="AU6" s="19" t="str">
        <f t="shared" si="4"/>
        <v>S</v>
      </c>
      <c r="AV6" s="19" t="str">
        <f t="shared" si="4"/>
        <v>S</v>
      </c>
      <c r="AW6" s="19" t="str">
        <f t="shared" si="4"/>
        <v>M</v>
      </c>
      <c r="AX6" s="19" t="str">
        <f t="shared" si="4"/>
        <v>T</v>
      </c>
      <c r="AY6" s="19" t="str">
        <f t="shared" si="4"/>
        <v>W</v>
      </c>
      <c r="AZ6" s="19" t="str">
        <f t="shared" si="4"/>
        <v>T</v>
      </c>
      <c r="BA6" s="19" t="str">
        <f t="shared" si="4"/>
        <v>F</v>
      </c>
      <c r="BB6" s="19" t="str">
        <f t="shared" si="4"/>
        <v>S</v>
      </c>
      <c r="BC6" s="19" t="str">
        <f t="shared" si="4"/>
        <v>S</v>
      </c>
      <c r="BD6" s="72" t="str">
        <f t="shared" si="4"/>
        <v>M</v>
      </c>
      <c r="BE6" s="72" t="str">
        <f t="shared" si="4"/>
        <v>T</v>
      </c>
      <c r="BF6" s="72" t="str">
        <f t="shared" si="4"/>
        <v>W</v>
      </c>
      <c r="BG6" s="72" t="str">
        <f t="shared" si="4"/>
        <v>T</v>
      </c>
      <c r="BH6" s="72" t="str">
        <f t="shared" si="4"/>
        <v>F</v>
      </c>
      <c r="BI6" s="72" t="str">
        <f t="shared" si="4"/>
        <v>S</v>
      </c>
      <c r="BJ6" s="72" t="str">
        <f t="shared" si="4"/>
        <v>S</v>
      </c>
    </row>
    <row r="7" s="1" customFormat="1" ht="21.75" spans="1:62">
      <c r="A7" s="16"/>
      <c r="B7" s="20" t="s">
        <v>6</v>
      </c>
      <c r="C7" s="21"/>
      <c r="D7" s="22"/>
      <c r="E7" s="23"/>
      <c r="F7" s="23" t="str">
        <f>IF(OR(ISBLANK(task_start),ISBLANK(task_end)),"",task_end-task_start+1)</f>
        <v/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73"/>
      <c r="BE7" s="73"/>
      <c r="BF7" s="73"/>
      <c r="BG7" s="73"/>
      <c r="BH7" s="73"/>
      <c r="BI7" s="73"/>
      <c r="BJ7" s="73"/>
    </row>
    <row r="8" s="1" customFormat="1" ht="21" spans="1:62">
      <c r="A8" s="16"/>
      <c r="B8" s="25" t="s">
        <v>7</v>
      </c>
      <c r="C8" s="26">
        <v>45035</v>
      </c>
      <c r="D8" s="27">
        <v>45085</v>
      </c>
      <c r="E8" s="23"/>
      <c r="F8" s="23">
        <f>IF(OR(ISBLANK(task_start),ISBLANK(task_end)),"",task_end-task_start+1)</f>
        <v>51</v>
      </c>
      <c r="G8" s="24"/>
      <c r="H8" s="24"/>
      <c r="I8" s="66"/>
      <c r="J8" s="66"/>
      <c r="K8" s="67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73"/>
      <c r="BE8" s="73"/>
      <c r="BF8" s="73"/>
      <c r="BG8" s="73"/>
      <c r="BH8" s="73"/>
      <c r="BI8" s="73"/>
      <c r="BJ8" s="73"/>
    </row>
    <row r="9" s="1" customFormat="1" ht="21" spans="1:62">
      <c r="A9" s="16"/>
      <c r="B9" s="25" t="s">
        <v>8</v>
      </c>
      <c r="C9" s="26">
        <v>45035</v>
      </c>
      <c r="D9" s="27">
        <v>45085</v>
      </c>
      <c r="E9" s="23"/>
      <c r="F9" s="23">
        <f>IF(OR(ISBLANK(task_start),ISBLANK(task_end)),"",task_end-task_start+1)</f>
        <v>51</v>
      </c>
      <c r="G9" s="24"/>
      <c r="H9" s="24"/>
      <c r="I9" s="66"/>
      <c r="J9" s="66"/>
      <c r="K9" s="67"/>
      <c r="L9" s="24"/>
      <c r="M9" s="24"/>
      <c r="N9" s="24"/>
      <c r="O9" s="24"/>
      <c r="P9" s="24"/>
      <c r="Q9" s="24"/>
      <c r="R9" s="24"/>
      <c r="S9" s="69"/>
      <c r="T9" s="69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73"/>
      <c r="BE9" s="73"/>
      <c r="BF9" s="73"/>
      <c r="BG9" s="73"/>
      <c r="BH9" s="73"/>
      <c r="BI9" s="73"/>
      <c r="BJ9" s="73"/>
    </row>
    <row r="10" s="1" customFormat="1" ht="21.75" spans="1:62">
      <c r="A10" s="16"/>
      <c r="B10" s="25" t="s">
        <v>9</v>
      </c>
      <c r="C10" s="26">
        <v>45037</v>
      </c>
      <c r="D10" s="26">
        <v>45037</v>
      </c>
      <c r="E10" s="23"/>
      <c r="F10" s="23">
        <f>IF(OR(ISBLANK(task_start),ISBLANK(task_end)),"",task_end-task_start+1)</f>
        <v>1</v>
      </c>
      <c r="G10" s="24"/>
      <c r="H10" s="24"/>
      <c r="I10" s="67"/>
      <c r="J10" s="67"/>
      <c r="K10" s="68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73"/>
      <c r="BE10" s="73"/>
      <c r="BF10" s="73"/>
      <c r="BG10" s="73"/>
      <c r="BH10" s="73"/>
      <c r="BI10" s="73"/>
      <c r="BJ10" s="73"/>
    </row>
    <row r="11" s="1" customFormat="1" ht="21.75" spans="1:62">
      <c r="A11" s="16"/>
      <c r="B11" s="25" t="s">
        <v>6</v>
      </c>
      <c r="C11" s="26">
        <v>45037</v>
      </c>
      <c r="D11" s="26">
        <v>45040</v>
      </c>
      <c r="E11" s="23"/>
      <c r="F11" s="23">
        <f>IF(OR(ISBLANK(task_start),ISBLANK(task_end)),"",task_end-task_start+1)</f>
        <v>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69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73"/>
      <c r="BE11" s="73"/>
      <c r="BF11" s="73"/>
      <c r="BG11" s="73"/>
      <c r="BH11" s="73"/>
      <c r="BI11" s="73"/>
      <c r="BJ11" s="73"/>
    </row>
    <row r="12" s="1" customFormat="1" ht="21.75" spans="1:62">
      <c r="A12" s="16"/>
      <c r="B12" s="25" t="s">
        <v>10</v>
      </c>
      <c r="C12" s="26">
        <v>45040</v>
      </c>
      <c r="D12" s="27">
        <v>45060</v>
      </c>
      <c r="E12" s="2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73"/>
      <c r="BE12" s="73"/>
      <c r="BF12" s="73"/>
      <c r="BG12" s="73"/>
      <c r="BH12" s="73"/>
      <c r="BI12" s="73"/>
      <c r="BJ12" s="73"/>
    </row>
    <row r="13" s="1" customFormat="1" ht="21.75" spans="1:62">
      <c r="A13" s="16"/>
      <c r="B13" s="25" t="s">
        <v>11</v>
      </c>
      <c r="C13" s="26">
        <v>45060</v>
      </c>
      <c r="D13" s="27">
        <v>45077</v>
      </c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73"/>
      <c r="BE13" s="73"/>
      <c r="BF13" s="73"/>
      <c r="BG13" s="73"/>
      <c r="BH13" s="73"/>
      <c r="BI13" s="73"/>
      <c r="BJ13" s="73"/>
    </row>
    <row r="14" s="1" customFormat="1" ht="21.75" spans="1:62">
      <c r="A14" s="16"/>
      <c r="B14" s="25" t="s">
        <v>12</v>
      </c>
      <c r="C14" s="26">
        <v>45077</v>
      </c>
      <c r="D14" s="27">
        <v>45085</v>
      </c>
      <c r="E14" s="23"/>
      <c r="F14" s="23">
        <f>IF(OR(ISBLANK(task_start),ISBLANK(task_end)),"",task_end-task_start+1)</f>
        <v>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73"/>
      <c r="BE14" s="73"/>
      <c r="BF14" s="73"/>
      <c r="BG14" s="73"/>
      <c r="BH14" s="73"/>
      <c r="BI14" s="73"/>
      <c r="BJ14" s="73"/>
    </row>
    <row r="15" s="1" customFormat="1" ht="21.75" spans="1:62">
      <c r="A15" s="16"/>
      <c r="B15" s="28" t="s">
        <v>13</v>
      </c>
      <c r="C15" s="29"/>
      <c r="D15" s="30"/>
      <c r="E15" s="23"/>
      <c r="F15" s="23" t="str">
        <f>IF(OR(ISBLANK(task_start),ISBLANK(task_end)),"",task_end-task_start+1)</f>
        <v/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73"/>
      <c r="BE15" s="73"/>
      <c r="BF15" s="73"/>
      <c r="BG15" s="73"/>
      <c r="BH15" s="73"/>
      <c r="BI15" s="73"/>
      <c r="BJ15" s="73"/>
    </row>
    <row r="16" s="1" customFormat="1" ht="21.75" spans="1:62">
      <c r="A16" s="16"/>
      <c r="B16" s="31" t="s">
        <v>14</v>
      </c>
      <c r="C16" s="32">
        <v>45040</v>
      </c>
      <c r="D16" s="33">
        <v>45041</v>
      </c>
      <c r="E16" s="23"/>
      <c r="F16" s="23">
        <f>IF(OR(ISBLANK(task_start),ISBLANK(task_end)),"",task_end-task_start+1)</f>
        <v>2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73"/>
      <c r="BE16" s="73"/>
      <c r="BF16" s="73"/>
      <c r="BG16" s="73"/>
      <c r="BH16" s="73"/>
      <c r="BI16" s="73"/>
      <c r="BJ16" s="73"/>
    </row>
    <row r="17" s="1" customFormat="1" ht="21.75" spans="1:62">
      <c r="A17" s="16"/>
      <c r="B17" s="31" t="s">
        <v>15</v>
      </c>
      <c r="C17" s="32">
        <v>45041</v>
      </c>
      <c r="D17" s="33">
        <v>45043</v>
      </c>
      <c r="E17" s="23"/>
      <c r="F17" s="23">
        <f>IF(OR(ISBLANK(task_start),ISBLANK(task_end)),"",task_end-task_start+1)</f>
        <v>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69"/>
      <c r="T17" s="69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73"/>
      <c r="BE17" s="73"/>
      <c r="BF17" s="73"/>
      <c r="BG17" s="73"/>
      <c r="BH17" s="73"/>
      <c r="BI17" s="73"/>
      <c r="BJ17" s="73"/>
    </row>
    <row r="18" s="1" customFormat="1" ht="21.75" spans="1:62">
      <c r="A18" s="16"/>
      <c r="B18" s="31" t="s">
        <v>16</v>
      </c>
      <c r="C18" s="32">
        <v>45041</v>
      </c>
      <c r="D18" s="33">
        <v>45043</v>
      </c>
      <c r="E18" s="23"/>
      <c r="F18" s="23">
        <f>IF(OR(ISBLANK(task_start),ISBLANK(task_end)),"",task_end-task_start+1)</f>
        <v>3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73"/>
      <c r="BE18" s="73"/>
      <c r="BF18" s="73"/>
      <c r="BG18" s="73"/>
      <c r="BH18" s="73"/>
      <c r="BI18" s="73"/>
      <c r="BJ18" s="73"/>
    </row>
    <row r="19" s="1" customFormat="1" ht="21.75" spans="1:62">
      <c r="A19" s="16"/>
      <c r="B19" s="31" t="s">
        <v>17</v>
      </c>
      <c r="C19" s="32">
        <v>45043</v>
      </c>
      <c r="D19" s="33">
        <v>45044</v>
      </c>
      <c r="E19" s="23"/>
      <c r="F19" s="23">
        <f>IF(OR(ISBLANK(task_start),ISBLANK(task_end)),"",task_end-task_start+1)</f>
        <v>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69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73"/>
      <c r="BE19" s="73"/>
      <c r="BF19" s="73"/>
      <c r="BG19" s="73"/>
      <c r="BH19" s="73"/>
      <c r="BI19" s="73"/>
      <c r="BJ19" s="73"/>
    </row>
    <row r="20" s="1" customFormat="1" ht="21" spans="1:62">
      <c r="A20" s="16"/>
      <c r="B20" s="31" t="s">
        <v>18</v>
      </c>
      <c r="C20" s="32">
        <v>45044</v>
      </c>
      <c r="D20" s="33">
        <v>45044</v>
      </c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68"/>
      <c r="S20" s="24"/>
      <c r="T20" s="24"/>
      <c r="U20" s="24"/>
      <c r="V20" s="24"/>
      <c r="W20" s="69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73"/>
      <c r="BE20" s="73"/>
      <c r="BF20" s="73"/>
      <c r="BG20" s="73"/>
      <c r="BH20" s="73"/>
      <c r="BI20" s="73"/>
      <c r="BJ20" s="73"/>
    </row>
    <row r="21" s="1" customFormat="1" ht="21" spans="1:62">
      <c r="A21" s="16"/>
      <c r="B21" s="31" t="s">
        <v>19</v>
      </c>
      <c r="C21" s="32">
        <v>45044</v>
      </c>
      <c r="D21" s="33">
        <v>45046</v>
      </c>
      <c r="E21" s="23"/>
      <c r="F21" s="23">
        <f t="shared" ref="F21:F43" si="5">IF(OR(ISBLANK(task_start),ISBLANK(task_end)),"",task_end-task_start+1)</f>
        <v>3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73"/>
      <c r="BE21" s="73"/>
      <c r="BF21" s="73"/>
      <c r="BG21" s="73"/>
      <c r="BH21" s="73"/>
      <c r="BI21" s="73"/>
      <c r="BJ21" s="73"/>
    </row>
    <row r="22" s="1" customFormat="1" ht="21.75" spans="1:62">
      <c r="A22" s="16"/>
      <c r="B22" s="34" t="s">
        <v>20</v>
      </c>
      <c r="C22" s="35"/>
      <c r="D22" s="36"/>
      <c r="E22" s="23"/>
      <c r="F22" s="23" t="str">
        <f t="shared" si="5"/>
        <v/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73"/>
      <c r="BE22" s="73"/>
      <c r="BF22" s="73"/>
      <c r="BG22" s="73"/>
      <c r="BH22" s="73"/>
      <c r="BI22" s="73"/>
      <c r="BJ22" s="73"/>
    </row>
    <row r="23" s="1" customFormat="1" ht="21" spans="1:62">
      <c r="A23" s="16"/>
      <c r="B23" s="37" t="s">
        <v>21</v>
      </c>
      <c r="C23" s="38">
        <v>45046</v>
      </c>
      <c r="D23" s="39">
        <v>45050</v>
      </c>
      <c r="E23" s="23"/>
      <c r="F23" s="23">
        <f t="shared" si="5"/>
        <v>5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73"/>
      <c r="BE23" s="73"/>
      <c r="BF23" s="73"/>
      <c r="BG23" s="73"/>
      <c r="BH23" s="73"/>
      <c r="BI23" s="73"/>
      <c r="BJ23" s="73"/>
    </row>
    <row r="24" s="1" customFormat="1" ht="21.75" spans="1:62">
      <c r="A24" s="16"/>
      <c r="B24" s="37" t="s">
        <v>22</v>
      </c>
      <c r="C24" s="38">
        <v>45046</v>
      </c>
      <c r="D24" s="39">
        <v>45050</v>
      </c>
      <c r="E24" s="23"/>
      <c r="F24" s="23">
        <f t="shared" si="5"/>
        <v>5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73"/>
      <c r="BE24" s="73"/>
      <c r="BF24" s="73"/>
      <c r="BG24" s="73"/>
      <c r="BH24" s="73"/>
      <c r="BI24" s="73"/>
      <c r="BJ24" s="73"/>
    </row>
    <row r="25" s="1" customFormat="1" ht="21.75" spans="1:62">
      <c r="A25" s="16"/>
      <c r="B25" s="37" t="s">
        <v>23</v>
      </c>
      <c r="C25" s="38">
        <v>45050</v>
      </c>
      <c r="D25" s="39">
        <v>45051</v>
      </c>
      <c r="E25" s="23"/>
      <c r="F25" s="23">
        <f t="shared" si="5"/>
        <v>2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73"/>
      <c r="BE25" s="73"/>
      <c r="BF25" s="73"/>
      <c r="BG25" s="73"/>
      <c r="BH25" s="73"/>
      <c r="BI25" s="73"/>
      <c r="BJ25" s="73"/>
    </row>
    <row r="26" s="1" customFormat="1" ht="21" spans="1:62">
      <c r="A26" s="16"/>
      <c r="B26" s="37" t="s">
        <v>18</v>
      </c>
      <c r="C26" s="38">
        <v>45051</v>
      </c>
      <c r="D26" s="39">
        <v>45051</v>
      </c>
      <c r="E26" s="23"/>
      <c r="F26" s="23">
        <f t="shared" si="5"/>
        <v>1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73"/>
      <c r="BE26" s="73"/>
      <c r="BF26" s="73"/>
      <c r="BG26" s="73"/>
      <c r="BH26" s="73"/>
      <c r="BI26" s="73"/>
      <c r="BJ26" s="73"/>
    </row>
    <row r="27" s="1" customFormat="1" ht="21" spans="1:62">
      <c r="A27" s="16"/>
      <c r="B27" s="37" t="s">
        <v>19</v>
      </c>
      <c r="C27" s="38">
        <v>45051</v>
      </c>
      <c r="D27" s="39">
        <v>45053</v>
      </c>
      <c r="E27" s="23"/>
      <c r="F27" s="23">
        <f t="shared" si="5"/>
        <v>3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73"/>
      <c r="BE27" s="73"/>
      <c r="BF27" s="73"/>
      <c r="BG27" s="73"/>
      <c r="BH27" s="73"/>
      <c r="BI27" s="73"/>
      <c r="BJ27" s="73"/>
    </row>
    <row r="28" s="1" customFormat="1" ht="21.75" spans="1:62">
      <c r="A28" s="16"/>
      <c r="B28" s="40" t="s">
        <v>24</v>
      </c>
      <c r="C28" s="41"/>
      <c r="D28" s="42"/>
      <c r="E28" s="23"/>
      <c r="F28" s="23" t="str">
        <f t="shared" si="5"/>
        <v/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73"/>
      <c r="BE28" s="73"/>
      <c r="BF28" s="73"/>
      <c r="BG28" s="73"/>
      <c r="BH28" s="73"/>
      <c r="BI28" s="73"/>
      <c r="BJ28" s="73"/>
    </row>
    <row r="29" s="1" customFormat="1" ht="27" customHeight="1" spans="1:62">
      <c r="A29" s="16"/>
      <c r="B29" s="43" t="s">
        <v>25</v>
      </c>
      <c r="C29" s="44">
        <v>45053</v>
      </c>
      <c r="D29" s="45">
        <v>45057</v>
      </c>
      <c r="E29" s="23"/>
      <c r="F29" s="23">
        <f t="shared" si="5"/>
        <v>5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73"/>
      <c r="BE29" s="73"/>
      <c r="BF29" s="73"/>
      <c r="BG29" s="73"/>
      <c r="BH29" s="73"/>
      <c r="BI29" s="73"/>
      <c r="BJ29" s="73"/>
    </row>
    <row r="30" s="1" customFormat="1" ht="21.75" spans="1:62">
      <c r="A30" s="16"/>
      <c r="B30" s="43" t="s">
        <v>26</v>
      </c>
      <c r="C30" s="44">
        <v>45053</v>
      </c>
      <c r="D30" s="45">
        <v>45057</v>
      </c>
      <c r="E30" s="23"/>
      <c r="F30" s="23">
        <f t="shared" si="5"/>
        <v>5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73"/>
      <c r="BE30" s="73"/>
      <c r="BF30" s="73"/>
      <c r="BG30" s="73"/>
      <c r="BH30" s="73"/>
      <c r="BI30" s="73"/>
      <c r="BJ30" s="73"/>
    </row>
    <row r="31" s="1" customFormat="1" ht="21.75" spans="1:62">
      <c r="A31" s="16"/>
      <c r="B31" s="43" t="s">
        <v>27</v>
      </c>
      <c r="C31" s="44">
        <v>45057</v>
      </c>
      <c r="D31" s="45">
        <v>45058</v>
      </c>
      <c r="E31" s="23"/>
      <c r="F31" s="23">
        <f t="shared" si="5"/>
        <v>2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73"/>
      <c r="BE31" s="73"/>
      <c r="BF31" s="73"/>
      <c r="BG31" s="73"/>
      <c r="BH31" s="73"/>
      <c r="BI31" s="73"/>
      <c r="BJ31" s="73"/>
    </row>
    <row r="32" s="1" customFormat="1" ht="21.75" spans="1:62">
      <c r="A32" s="16"/>
      <c r="B32" s="43" t="s">
        <v>18</v>
      </c>
      <c r="C32" s="44">
        <v>45058</v>
      </c>
      <c r="D32" s="45">
        <v>45058</v>
      </c>
      <c r="E32" s="23"/>
      <c r="F32" s="23">
        <f t="shared" si="5"/>
        <v>1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73"/>
      <c r="BE32" s="73"/>
      <c r="BF32" s="73"/>
      <c r="BG32" s="73"/>
      <c r="BH32" s="73"/>
      <c r="BI32" s="73"/>
      <c r="BJ32" s="73"/>
    </row>
    <row r="33" s="1" customFormat="1" ht="21.75" spans="1:62">
      <c r="A33" s="16"/>
      <c r="B33" s="43" t="s">
        <v>19</v>
      </c>
      <c r="C33" s="44">
        <v>45058</v>
      </c>
      <c r="D33" s="45">
        <v>45060</v>
      </c>
      <c r="E33" s="23"/>
      <c r="F33" s="23">
        <f t="shared" si="5"/>
        <v>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73"/>
      <c r="BE33" s="73"/>
      <c r="BF33" s="73"/>
      <c r="BG33" s="73"/>
      <c r="BH33" s="73"/>
      <c r="BI33" s="73"/>
      <c r="BJ33" s="73"/>
    </row>
    <row r="34" s="1" customFormat="1" ht="21.75" spans="1:62">
      <c r="A34" s="16"/>
      <c r="B34" s="46" t="s">
        <v>28</v>
      </c>
      <c r="C34" s="47"/>
      <c r="D34" s="48"/>
      <c r="E34" s="23"/>
      <c r="F34" s="23" t="str">
        <f t="shared" si="5"/>
        <v/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73"/>
      <c r="BE34" s="73"/>
      <c r="BF34" s="73"/>
      <c r="BG34" s="73"/>
      <c r="BH34" s="73"/>
      <c r="BI34" s="73"/>
      <c r="BJ34" s="73"/>
    </row>
    <row r="35" s="1" customFormat="1" ht="21" spans="1:62">
      <c r="A35" s="16"/>
      <c r="B35" s="49" t="s">
        <v>29</v>
      </c>
      <c r="C35" s="50">
        <v>45060</v>
      </c>
      <c r="D35" s="51">
        <v>45063</v>
      </c>
      <c r="E35" s="23"/>
      <c r="F35" s="23">
        <f t="shared" si="5"/>
        <v>4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73"/>
      <c r="BE35" s="73"/>
      <c r="BF35" s="73"/>
      <c r="BG35" s="73"/>
      <c r="BH35" s="73"/>
      <c r="BI35" s="73"/>
      <c r="BJ35" s="73"/>
    </row>
    <row r="36" s="1" customFormat="1" ht="21.75" spans="1:62">
      <c r="A36" s="16"/>
      <c r="B36" s="49" t="s">
        <v>30</v>
      </c>
      <c r="C36" s="50">
        <v>45063</v>
      </c>
      <c r="D36" s="51">
        <v>45077</v>
      </c>
      <c r="E36" s="23"/>
      <c r="F36" s="23">
        <f t="shared" si="5"/>
        <v>15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73"/>
      <c r="BE36" s="73"/>
      <c r="BF36" s="73"/>
      <c r="BG36" s="73"/>
      <c r="BH36" s="73"/>
      <c r="BI36" s="73"/>
      <c r="BJ36" s="73"/>
    </row>
    <row r="37" s="1" customFormat="1" ht="21.75" spans="1:62">
      <c r="A37" s="16"/>
      <c r="B37" s="49" t="s">
        <v>31</v>
      </c>
      <c r="C37" s="50">
        <v>45072</v>
      </c>
      <c r="D37" s="51">
        <v>45077</v>
      </c>
      <c r="E37" s="23"/>
      <c r="F37" s="23">
        <f t="shared" si="5"/>
        <v>6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73"/>
      <c r="BE37" s="73"/>
      <c r="BF37" s="73"/>
      <c r="BG37" s="73"/>
      <c r="BH37" s="73"/>
      <c r="BI37" s="73"/>
      <c r="BJ37" s="73"/>
    </row>
    <row r="38" s="1" customFormat="1" ht="21.75" spans="1:62">
      <c r="A38" s="16"/>
      <c r="B38" s="52"/>
      <c r="C38" s="53"/>
      <c r="D38" s="54"/>
      <c r="E38" s="23"/>
      <c r="F38" s="23" t="str">
        <f>IF(OR(ISBLANK(task_start),ISBLANK(task_end)),"",task_end-task_start+1)</f>
        <v/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73"/>
      <c r="BE38" s="73"/>
      <c r="BF38" s="73"/>
      <c r="BG38" s="73"/>
      <c r="BH38" s="73"/>
      <c r="BI38" s="73"/>
      <c r="BJ38" s="73"/>
    </row>
    <row r="39" s="1" customFormat="1" ht="21.75" spans="1:62">
      <c r="A39" s="16"/>
      <c r="B39" s="52"/>
      <c r="C39" s="53"/>
      <c r="D39" s="54"/>
      <c r="E39" s="23"/>
      <c r="F39" s="23" t="str">
        <f>IF(OR(ISBLANK(task_start),ISBLANK(task_end)),"",task_end-task_start+1)</f>
        <v/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73"/>
      <c r="BE39" s="73"/>
      <c r="BF39" s="73"/>
      <c r="BG39" s="73"/>
      <c r="BH39" s="73"/>
      <c r="BI39" s="73"/>
      <c r="BJ39" s="73"/>
    </row>
    <row r="40" s="1" customFormat="1" ht="21.75" spans="1:62">
      <c r="A40" s="16"/>
      <c r="B40" s="52"/>
      <c r="C40" s="53"/>
      <c r="D40" s="54"/>
      <c r="E40" s="23"/>
      <c r="F40" s="23" t="str">
        <f>IF(OR(ISBLANK(task_start),ISBLANK(task_end)),"",task_end-task_start+1)</f>
        <v/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73"/>
      <c r="BE40" s="73"/>
      <c r="BF40" s="73"/>
      <c r="BG40" s="73"/>
      <c r="BH40" s="73"/>
      <c r="BI40" s="73"/>
      <c r="BJ40" s="73"/>
    </row>
    <row r="41" s="1" customFormat="1" ht="21.75" spans="1:62">
      <c r="A41" s="16"/>
      <c r="B41" s="55" t="s">
        <v>32</v>
      </c>
      <c r="C41" s="56"/>
      <c r="D41" s="57"/>
      <c r="E41" s="58"/>
      <c r="F41" s="58" t="str">
        <f>IF(OR(ISBLANK(task_start),ISBLANK(task_end)),"",task_end-task_start+1)</f>
        <v/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74"/>
      <c r="BE41" s="74"/>
      <c r="BF41" s="74"/>
      <c r="BG41" s="74"/>
      <c r="BH41" s="74"/>
      <c r="BI41" s="74"/>
      <c r="BJ41" s="74"/>
    </row>
    <row r="42" spans="1:55">
      <c r="A42" s="11"/>
      <c r="B42" s="7"/>
      <c r="C42" s="12"/>
      <c r="D42" s="7"/>
      <c r="E42" s="1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2:55">
      <c r="B43" s="60"/>
      <c r="C43" s="12"/>
      <c r="D43" s="61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2:55">
      <c r="B44" s="62"/>
      <c r="C44" s="12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2:55">
      <c r="B45" s="63"/>
      <c r="C45" s="12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2:55">
      <c r="B46" s="7"/>
      <c r="C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2:55">
      <c r="B47" s="7"/>
      <c r="C47" s="12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2:55">
      <c r="B48" s="7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2:55">
      <c r="B49" s="7"/>
      <c r="C49" s="12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2:55">
      <c r="B50" s="7"/>
      <c r="C50" s="12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2:55">
      <c r="B51" s="7"/>
      <c r="C51" s="12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2:55">
      <c r="B52" s="7"/>
      <c r="C52" s="12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2:55">
      <c r="B53" s="7"/>
      <c r="C53" s="12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2:55">
      <c r="B54" s="7"/>
      <c r="C54" s="1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2:55">
      <c r="B55" s="7"/>
      <c r="C55" s="12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</sheetData>
  <mergeCells count="11">
    <mergeCell ref="B1:BJ1"/>
    <mergeCell ref="C2:D2"/>
    <mergeCell ref="C3:D3"/>
    <mergeCell ref="G4:M4"/>
    <mergeCell ref="N4:T4"/>
    <mergeCell ref="U4:AA4"/>
    <mergeCell ref="AB4:AH4"/>
    <mergeCell ref="AI4:AO4"/>
    <mergeCell ref="AP4:AV4"/>
    <mergeCell ref="AW4:BC4"/>
    <mergeCell ref="BD4:BJ4"/>
  </mergeCells>
  <conditionalFormatting sqref="G5:BJ41">
    <cfRule type="expression" dxfId="0" priority="27">
      <formula>AND(today&gt;=G$5,today&lt;G$5+1)</formula>
    </cfRule>
  </conditionalFormatting>
  <conditionalFormatting sqref="G7:BJ41">
    <cfRule type="expression" dxfId="1" priority="25">
      <formula>AND(task_start&lt;=G$5,ROUNDDOWN((task_end-task_start+1)*task_progress,0)+task_start-1&gt;=G$5)</formula>
    </cfRule>
    <cfRule type="expression" dxfId="2" priority="26" stopIfTrue="1">
      <formula>AND(task_end&gt;=G$5,task_start&lt;G$5+1)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C4">
      <formula1>1</formula1>
    </dataValidation>
  </dataValidations>
  <pageMargins left="0.35" right="0.35" top="0.35" bottom="0.5" header="0.3" footer="0.3"/>
  <pageSetup paperSize="1" scale="62" fitToHeight="0" orientation="landscape"/>
  <headerFooter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cp:lastModifiedBy>google1598786652</cp:lastModifiedBy>
  <dcterms:created xsi:type="dcterms:W3CDTF">2017-01-09T18:01:00Z</dcterms:created>
  <cp:lastPrinted>2019-04-24T14:39:00Z</cp:lastPrinted>
  <dcterms:modified xsi:type="dcterms:W3CDTF">2023-04-22T10:54:40Z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D42B4A7F55D74A938527E2C7234022E6</vt:lpwstr>
  </property>
  <property fmtid="{D5CDD505-2E9C-101B-9397-08002B2CF9AE}" pid="3" name="Source">
    <vt:lpwstr>https://www.vertex42.com/</vt:lpwstr>
  </property>
  <property fmtid="{D5CDD505-2E9C-101B-9397-08002B2CF9AE}" pid="4" name="Copyright">
    <vt:lpwstr>© 2019 Vertex42 LLC</vt:lpwstr>
  </property>
  <property fmtid="{D5CDD505-2E9C-101B-9397-08002B2CF9AE}" pid="5" name="Version">
    <vt:lpwstr>1.0.1</vt:lpwstr>
  </property>
  <property fmtid="{D5CDD505-2E9C-101B-9397-08002B2CF9AE}" pid="6" name="KSOProductBuildVer">
    <vt:lpwstr>3082-11.2.0.11536</vt:lpwstr>
  </property>
</Properties>
</file>