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抽奖包（ID）" sheetId="3" r:id="rId2"/>
    <sheet name="抽奖包原案" sheetId="4" r:id="rId3"/>
  </sheets>
  <calcPr calcId="152511"/>
</workbook>
</file>

<file path=xl/calcChain.xml><?xml version="1.0" encoding="utf-8"?>
<calcChain xmlns="http://schemas.openxmlformats.org/spreadsheetml/2006/main">
  <c r="H31" i="4" l="1"/>
  <c r="I32" i="4" s="1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9" i="4"/>
  <c r="I8" i="4"/>
  <c r="I7" i="4"/>
  <c r="I6" i="4"/>
  <c r="J6" i="4" s="1"/>
  <c r="I31" i="4" l="1"/>
  <c r="J13" i="4" s="1"/>
  <c r="L13" i="4" s="1"/>
  <c r="H31" i="3"/>
  <c r="I32" i="3" s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9" i="3"/>
  <c r="I8" i="3"/>
  <c r="I7" i="3"/>
  <c r="I6" i="3"/>
  <c r="J6" i="3" s="1"/>
  <c r="J13" i="3" l="1"/>
  <c r="L13" i="3" s="1"/>
  <c r="I31" i="3"/>
</calcChain>
</file>

<file path=xl/sharedStrings.xml><?xml version="1.0" encoding="utf-8"?>
<sst xmlns="http://schemas.openxmlformats.org/spreadsheetml/2006/main" count="242" uniqueCount="140">
  <si>
    <t>礼包内容</t>
  </si>
  <si>
    <t>属性</t>
  </si>
  <si>
    <t>数量</t>
  </si>
  <si>
    <t>概率</t>
  </si>
  <si>
    <t>成本（魔石）</t>
  </si>
  <si>
    <t>成本总价</t>
  </si>
  <si>
    <t>· 烦请对抽奖包中的金币、绑魔卡、魔石卡安排包装；抽奖包需要双重包装；
· 具体做法参照口袋版；</t>
    <phoneticPr fontId="4" type="noConversion"/>
  </si>
  <si>
    <t>可交易</t>
  </si>
  <si>
    <t>物品内容</t>
  </si>
  <si>
    <t>售价</t>
  </si>
  <si>
    <t>折扣</t>
  </si>
  <si>
    <t>播报</t>
  </si>
  <si>
    <t>上幸运榜、跑马灯公告</t>
  </si>
  <si>
    <t>+4创世晶石</t>
  </si>
  <si>
    <t>活动时间</t>
    <phoneticPr fontId="11" type="noConversion"/>
  </si>
  <si>
    <t>魔域手游官方价</t>
    <phoneticPr fontId="4" type="noConversion"/>
  </si>
  <si>
    <t>精纯战斗力宝石</t>
    <phoneticPr fontId="11" type="noConversion"/>
  </si>
  <si>
    <t>精纯生命宝石</t>
    <phoneticPr fontId="11" type="noConversion"/>
  </si>
  <si>
    <t>精纯经验宝石</t>
    <phoneticPr fontId="11" type="noConversion"/>
  </si>
  <si>
    <t>基础奖励</t>
    <phoneticPr fontId="11" type="noConversion"/>
  </si>
  <si>
    <t>魔域手游官方价</t>
    <phoneticPr fontId="11" type="noConversion"/>
  </si>
  <si>
    <t>神圣月光宝盒</t>
    <phoneticPr fontId="11" type="noConversion"/>
  </si>
  <si>
    <t>月光宝盒增强版</t>
    <phoneticPr fontId="11" type="noConversion"/>
  </si>
  <si>
    <t>15星法宝自选包</t>
    <phoneticPr fontId="11" type="noConversion"/>
  </si>
  <si>
    <t>月光宝盒</t>
    <phoneticPr fontId="11" type="noConversion"/>
  </si>
  <si>
    <t>直升半级道具</t>
    <phoneticPr fontId="11" type="noConversion"/>
  </si>
  <si>
    <t>至纯宝石自选包</t>
    <phoneticPr fontId="11" type="noConversion"/>
  </si>
  <si>
    <t>上幸运榜、跑马灯公告</t>
    <phoneticPr fontId="4" type="noConversion"/>
  </si>
  <si>
    <t>上幸运榜</t>
    <phoneticPr fontId="4" type="noConversion"/>
  </si>
  <si>
    <t>上幸运榜、跑马灯公告</t>
    <phoneticPr fontId="4" type="noConversion"/>
  </si>
  <si>
    <t>精纯宝石自选包</t>
    <phoneticPr fontId="11" type="noConversion"/>
  </si>
  <si>
    <t>ID</t>
    <phoneticPr fontId="4" type="noConversion"/>
  </si>
  <si>
    <t>新增道具</t>
    <phoneticPr fontId="11" type="noConversion"/>
  </si>
  <si>
    <t>新作物品</t>
  </si>
  <si>
    <t>monopoly</t>
  </si>
  <si>
    <t>分类（数值）</t>
    <phoneticPr fontId="4" type="noConversion"/>
  </si>
  <si>
    <t>flagbit</t>
    <phoneticPr fontId="4" type="noConversion"/>
  </si>
  <si>
    <t>物品官价</t>
  </si>
  <si>
    <t>物品作用</t>
  </si>
  <si>
    <t>道具时效</t>
  </si>
  <si>
    <t>特殊需求</t>
  </si>
  <si>
    <t>礼包（32）</t>
    <phoneticPr fontId="4" type="noConversion"/>
  </si>
  <si>
    <t>无</t>
    <phoneticPr fontId="11" type="noConversion"/>
  </si>
  <si>
    <t>永久有效</t>
    <phoneticPr fontId="11" type="noConversion"/>
  </si>
  <si>
    <t>樱空时装自选包</t>
    <phoneticPr fontId="11" type="noConversion"/>
  </si>
  <si>
    <t>2.15 10:00~2.29 23:59</t>
  </si>
  <si>
    <t>史诗级攻击宝石</t>
    <phoneticPr fontId="11" type="noConversion"/>
  </si>
  <si>
    <t>拾壹号预言圣石</t>
  </si>
  <si>
    <t>一级直升晶石</t>
    <phoneticPr fontId="11" type="noConversion"/>
  </si>
  <si>
    <t>陆号水之纹章</t>
    <phoneticPr fontId="11" type="noConversion"/>
  </si>
  <si>
    <t>陆号信念指针</t>
    <phoneticPr fontId="11" type="noConversion"/>
  </si>
  <si>
    <t>肆号信念指针</t>
    <phoneticPr fontId="4" type="noConversion"/>
  </si>
  <si>
    <t>贰号水之纹章</t>
    <phoneticPr fontId="11" type="noConversion"/>
  </si>
  <si>
    <t>奇异兽精华</t>
    <phoneticPr fontId="11" type="noConversion"/>
  </si>
  <si>
    <t>叁号信念指针</t>
    <phoneticPr fontId="4" type="noConversion"/>
  </si>
  <si>
    <t>新作</t>
    <phoneticPr fontId="4" type="noConversion"/>
  </si>
  <si>
    <t>抽奖券</t>
    <phoneticPr fontId="4" type="noConversion"/>
  </si>
  <si>
    <t>消耗品（16）</t>
    <phoneticPr fontId="4" type="noConversion"/>
  </si>
  <si>
    <t>单抽包</t>
    <phoneticPr fontId="4" type="noConversion"/>
  </si>
  <si>
    <t>十抽包</t>
    <phoneticPr fontId="4" type="noConversion"/>
  </si>
  <si>
    <t>可拖放快捷、可叠加（99），不可批量使用</t>
    <phoneticPr fontId="11" type="noConversion"/>
  </si>
  <si>
    <t>可拖放快捷，可叠加（99），可批量</t>
    <phoneticPr fontId="4" type="noConversion"/>
  </si>
  <si>
    <t>礼包（32）</t>
    <phoneticPr fontId="4" type="noConversion"/>
  </si>
  <si>
    <t>可拖放快捷，可叠加（99），不可批量</t>
    <phoneticPr fontId="4" type="noConversion"/>
  </si>
  <si>
    <t>活动期间使用获得1张抽奖券+1个速效治疗包（非绑，1024079）。逾期使用仅获得一个速效治疗包</t>
    <phoneticPr fontId="4" type="noConversion"/>
  </si>
  <si>
    <t>精纯宝石随机包（新作）</t>
    <phoneticPr fontId="4" type="noConversion"/>
  </si>
  <si>
    <t>精纯宝石随机包</t>
    <phoneticPr fontId="4" type="noConversion"/>
  </si>
  <si>
    <t>可拖放快捷，可叠加（99），可批量使用</t>
    <phoneticPr fontId="4" type="noConversion"/>
  </si>
  <si>
    <t>精纯攻击宝石</t>
    <phoneticPr fontId="11" type="noConversion"/>
  </si>
  <si>
    <t>使用后从精纯攻击宝石、精纯战斗力宝石、精纯生命宝石、精纯经验宝石中随机获得一个（概率参考开头的概率表）</t>
    <phoneticPr fontId="4" type="noConversion"/>
  </si>
  <si>
    <t>永久有效</t>
    <phoneticPr fontId="4" type="noConversion"/>
  </si>
  <si>
    <t>无瑕攻击宝石</t>
    <phoneticPr fontId="4" type="noConversion"/>
  </si>
  <si>
    <t>邮件</t>
    <phoneticPr fontId="4" type="noConversion"/>
  </si>
  <si>
    <t>邮件</t>
    <phoneticPr fontId="11" type="noConversion"/>
  </si>
  <si>
    <t>附件内容</t>
  </si>
  <si>
    <t>发送时间</t>
  </si>
  <si>
    <t>有效期限</t>
  </si>
  <si>
    <t>大致内容</t>
  </si>
  <si>
    <t>发送等级</t>
    <phoneticPr fontId="4" type="noConversion"/>
  </si>
  <si>
    <t>无附件</t>
    <phoneticPr fontId="11" type="noConversion"/>
  </si>
  <si>
    <t>7天</t>
    <phoneticPr fontId="4" type="noConversion"/>
  </si>
  <si>
    <t>30级</t>
    <phoneticPr fontId="4" type="noConversion"/>
  </si>
  <si>
    <t>贺岁抽奖包</t>
    <phoneticPr fontId="11" type="noConversion"/>
  </si>
  <si>
    <t>2.15日 10:00</t>
    <phoneticPr fontId="11" type="noConversion"/>
  </si>
  <si>
    <t>商城上架抽奖包，全新时装，稀有奖励等你来抽</t>
    <phoneticPr fontId="11" type="noConversion"/>
  </si>
  <si>
    <t>NPC</t>
    <phoneticPr fontId="4" type="noConversion"/>
  </si>
  <si>
    <t>坐标</t>
  </si>
  <si>
    <t>寻路坐标</t>
    <phoneticPr fontId="4" type="noConversion"/>
  </si>
  <si>
    <t>光效</t>
  </si>
  <si>
    <t>刷新时间</t>
    <phoneticPr fontId="4" type="noConversion"/>
  </si>
  <si>
    <t>特殊说明</t>
  </si>
  <si>
    <t>对白内容</t>
  </si>
  <si>
    <t>选项内容</t>
    <phoneticPr fontId="4" type="noConversion"/>
  </si>
  <si>
    <t>抽奖NCP</t>
    <phoneticPr fontId="4" type="noConversion"/>
  </si>
  <si>
    <t>介绍下活动</t>
    <phoneticPr fontId="4" type="noConversion"/>
  </si>
  <si>
    <t>1：开启抽奖界面:
2：没事再见</t>
    <phoneticPr fontId="4" type="noConversion"/>
  </si>
  <si>
    <t>地图ID:1000(326,494)</t>
    <phoneticPr fontId="4" type="noConversion"/>
  </si>
  <si>
    <t>2.15日10:00-2.28 23:59</t>
    <phoneticPr fontId="4" type="noConversion"/>
  </si>
  <si>
    <t>2.15 10:00~2.28 23:59</t>
    <phoneticPr fontId="11" type="noConversion"/>
  </si>
  <si>
    <t>加极品橙色光效</t>
    <phoneticPr fontId="11" type="noConversion"/>
  </si>
  <si>
    <t>【魔域手游】新春贺岁抽奖包</t>
    <phoneticPr fontId="4" type="noConversion"/>
  </si>
  <si>
    <t>活动时间</t>
    <phoneticPr fontId="11" type="noConversion"/>
  </si>
  <si>
    <t>2.15~2.29</t>
    <phoneticPr fontId="11" type="noConversion"/>
  </si>
  <si>
    <r>
      <rPr>
        <b/>
        <sz val="10"/>
        <color theme="1"/>
        <rFont val="Arial Unicode MS"/>
        <family val="2"/>
        <charset val="134"/>
      </rPr>
      <t>1、选择十连抽将获得十一份奖励，奖励分为基础奖励表和保底奖励表，先从保底奖励中随机出1件物品、然后从基础奖励中随机10个物品（10个物品允许重复）；</t>
    </r>
    <r>
      <rPr>
        <sz val="10"/>
        <color theme="1"/>
        <rFont val="Arial Unicode MS"/>
        <family val="2"/>
        <charset val="134"/>
      </rPr>
      <t xml:space="preserve">
2、单次抽奖则直接从</t>
    </r>
    <r>
      <rPr>
        <b/>
        <sz val="10"/>
        <color theme="1"/>
        <rFont val="Arial Unicode MS"/>
        <family val="2"/>
        <charset val="134"/>
      </rPr>
      <t>基础奖励</t>
    </r>
    <r>
      <rPr>
        <sz val="10"/>
        <color theme="1"/>
        <rFont val="Arial Unicode MS"/>
        <family val="2"/>
        <charset val="134"/>
      </rPr>
      <t>中随机抽取一样物品；
3、</t>
    </r>
    <r>
      <rPr>
        <b/>
        <sz val="10"/>
        <color theme="1"/>
        <rFont val="Arial Unicode MS"/>
        <family val="2"/>
        <charset val="134"/>
      </rPr>
      <t>卖点为</t>
    </r>
    <r>
      <rPr>
        <sz val="10"/>
        <color theme="1"/>
        <rFont val="Arial Unicode MS"/>
        <family val="2"/>
        <charset val="134"/>
      </rPr>
      <t>：新春光效时装、直升道具、史诗宝石自选包、</t>
    </r>
    <r>
      <rPr>
        <b/>
        <sz val="10"/>
        <color rgb="FFFF0000"/>
        <rFont val="Arial Unicode MS"/>
        <family val="2"/>
        <charset val="134"/>
      </rPr>
      <t>保底必出保底奖励中的四种宝石中任一；</t>
    </r>
    <phoneticPr fontId="11" type="noConversion"/>
  </si>
  <si>
    <t>保底奖励</t>
  </si>
  <si>
    <t>ID</t>
    <phoneticPr fontId="4" type="noConversion"/>
  </si>
  <si>
    <t>魔域手游官方价</t>
    <phoneticPr fontId="4" type="noConversion"/>
  </si>
  <si>
    <t>· 烦请对抽奖包中的金币、绑魔卡、魔石卡安排包装；抽奖包需要双重包装；
· 具体做法参照口袋版；</t>
    <phoneticPr fontId="4" type="noConversion"/>
  </si>
  <si>
    <t>精纯攻击力宝石</t>
    <phoneticPr fontId="11" type="noConversion"/>
  </si>
  <si>
    <t>精纯战斗力宝石</t>
    <phoneticPr fontId="11" type="noConversion"/>
  </si>
  <si>
    <t>精纯生命宝石</t>
    <phoneticPr fontId="11" type="noConversion"/>
  </si>
  <si>
    <t>精纯经验宝石</t>
    <phoneticPr fontId="11" type="noConversion"/>
  </si>
  <si>
    <t>基础奖励</t>
    <phoneticPr fontId="11" type="noConversion"/>
  </si>
  <si>
    <t>魔域手游官方价</t>
    <phoneticPr fontId="11" type="noConversion"/>
  </si>
  <si>
    <t>史诗级攻击力宝石</t>
    <phoneticPr fontId="11" type="noConversion"/>
  </si>
  <si>
    <t>直升一级道具</t>
    <phoneticPr fontId="11" type="noConversion"/>
  </si>
  <si>
    <t>樱空蜜恋/樱空柔情（自选）</t>
    <phoneticPr fontId="11" type="noConversion"/>
  </si>
  <si>
    <t>10000点魔石</t>
    <phoneticPr fontId="11" type="noConversion"/>
  </si>
  <si>
    <t>神圣月光宝盒</t>
    <phoneticPr fontId="11" type="noConversion"/>
  </si>
  <si>
    <t>月光宝盒增强版</t>
    <phoneticPr fontId="11" type="noConversion"/>
  </si>
  <si>
    <t>15星法宝自选包</t>
    <phoneticPr fontId="11" type="noConversion"/>
  </si>
  <si>
    <t>无暇攻击力宝石</t>
    <phoneticPr fontId="4" type="noConversion"/>
  </si>
  <si>
    <t>月光宝盒</t>
    <phoneticPr fontId="11" type="noConversion"/>
  </si>
  <si>
    <t>直升半级道具</t>
    <phoneticPr fontId="11" type="noConversion"/>
  </si>
  <si>
    <t>至纯宝石自选包</t>
    <phoneticPr fontId="11" type="noConversion"/>
  </si>
  <si>
    <t>1亿金币</t>
    <phoneticPr fontId="11" type="noConversion"/>
  </si>
  <si>
    <t>上幸运榜</t>
    <phoneticPr fontId="4" type="noConversion"/>
  </si>
  <si>
    <t>1000点绑定魔石卡</t>
    <phoneticPr fontId="11" type="noConversion"/>
  </si>
  <si>
    <t>270点绑定魔石</t>
    <phoneticPr fontId="4" type="noConversion"/>
  </si>
  <si>
    <t>200W金币</t>
    <phoneticPr fontId="11" type="noConversion"/>
  </si>
  <si>
    <t>奇异兽精华*270</t>
    <phoneticPr fontId="11" type="noConversion"/>
  </si>
  <si>
    <t>135点绑定魔石卡</t>
    <phoneticPr fontId="4" type="noConversion"/>
  </si>
  <si>
    <t>修改说明：绿衣服换成了应景红色衣服</t>
    <phoneticPr fontId="4" type="noConversion"/>
  </si>
  <si>
    <t>原口魔花魁装，当前口袋版商城售价较高原因为凸显稀缺性，实际价值没那么高</t>
    <phoneticPr fontId="4" type="noConversion"/>
  </si>
  <si>
    <t>樱空时装自选包（时装资源需资管平移）</t>
    <phoneticPr fontId="11" type="noConversion"/>
  </si>
  <si>
    <t>活动期间使用获得10张抽奖券+1个精纯宝石随机包(绑定，新作)+1个精力果(1027000，非绑)。逾期使用仅获得一个精力果。</t>
    <phoneticPr fontId="4" type="noConversion"/>
  </si>
  <si>
    <t>活动期间使用打开抽奖界面。逾期使用直接删除。</t>
    <phoneticPr fontId="4" type="noConversion"/>
  </si>
  <si>
    <t>【魔域手游】新春贺岁抽奖</t>
    <phoneticPr fontId="4" type="noConversion"/>
  </si>
  <si>
    <r>
      <rPr>
        <b/>
        <sz val="10"/>
        <color theme="1"/>
        <rFont val="Arial Unicode MS"/>
        <family val="2"/>
        <charset val="134"/>
      </rPr>
      <t xml:space="preserve">1、活动期间，商城上架单抽包（新作，1张抽奖券+1个速效治疗包（非绑，1024079）），售价298魔石。  十抽包（10张抽奖券+1个精纯宝石包（新作,非绑）+1个精力果（非绑，1027000）），售价2980魔石。
2、活动期间，单抽获得1份奖励。十连抽获得10份奖励。
</t>
    </r>
    <r>
      <rPr>
        <b/>
        <sz val="10"/>
        <color rgb="FFFF0000"/>
        <rFont val="Arial Unicode MS"/>
        <family val="2"/>
        <charset val="134"/>
      </rPr>
      <t>3、活动形式：十连抽。</t>
    </r>
    <r>
      <rPr>
        <sz val="10"/>
        <color theme="1"/>
        <rFont val="Arial Unicode MS"/>
        <family val="2"/>
        <charset val="134"/>
      </rPr>
      <t xml:space="preserve">
4、</t>
    </r>
    <r>
      <rPr>
        <b/>
        <sz val="10"/>
        <color theme="1"/>
        <rFont val="Arial Unicode MS"/>
        <family val="2"/>
        <charset val="134"/>
      </rPr>
      <t>卖点为</t>
    </r>
    <r>
      <rPr>
        <sz val="10"/>
        <color theme="1"/>
        <rFont val="Arial Unicode MS"/>
        <family val="2"/>
        <charset val="134"/>
      </rPr>
      <t>：新春光效时装、直升道具、史诗攻击宝石。
5、单抽包逾期之后给予一份速效治疗包（1024079，非绑）十抽包逾期之后给予一份精力果（1027000，非绑）</t>
    </r>
    <r>
      <rPr>
        <b/>
        <sz val="10"/>
        <color rgb="FFFF0000"/>
        <rFont val="Arial Unicode MS"/>
        <family val="2"/>
        <charset val="134"/>
      </rPr>
      <t xml:space="preserve">
</t>
    </r>
    <phoneticPr fontId="11" type="noConversion"/>
  </si>
  <si>
    <r>
      <t xml:space="preserve">使用后可以自行选择一种时装
樱空蜜恋（男：193600，非绑）
樱空柔情 (女 :193600，非绑)
</t>
    </r>
    <r>
      <rPr>
        <b/>
        <sz val="11"/>
        <color theme="1"/>
        <rFont val="宋体"/>
        <family val="3"/>
        <charset val="134"/>
        <scheme val="minor"/>
      </rPr>
      <t>需平移口袋版这两个物品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</si>
</sst>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0_ "/>
    <numFmt numFmtId="178" formatCode="0_);[Red]\(0\)"/>
  </numFmts>
  <fonts count="2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20"/>
      <color theme="0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0"/>
      <color theme="0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12"/>
      <name val="宋体"/>
      <family val="3"/>
      <charset val="134"/>
    </font>
    <font>
      <b/>
      <sz val="10"/>
      <name val="Arial Unicode MS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rgb="FFFF0000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sz val="10"/>
      <name val="Arial Unicode MS"/>
      <family val="2"/>
      <charset val="134"/>
    </font>
    <font>
      <sz val="10"/>
      <color indexed="8"/>
      <name val="Arial Unicode MS"/>
      <family val="2"/>
      <charset val="134"/>
    </font>
    <font>
      <b/>
      <sz val="10"/>
      <color indexed="8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1"/>
      <color rgb="FFFA7D0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rgb="FFFA7D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" fillId="0" borderId="0">
      <alignment vertical="center"/>
    </xf>
  </cellStyleXfs>
  <cellXfs count="77">
    <xf numFmtId="0" fontId="0" fillId="0" borderId="0" xfId="0"/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3" borderId="0" xfId="1" applyFont="1" applyFill="1">
      <alignment vertical="center"/>
    </xf>
    <xf numFmtId="0" fontId="8" fillId="3" borderId="0" xfId="1" applyFont="1" applyFill="1" applyAlignment="1">
      <alignment horizontal="center" vertical="center"/>
    </xf>
    <xf numFmtId="0" fontId="8" fillId="3" borderId="0" xfId="1" applyFont="1" applyFill="1">
      <alignment vertical="center"/>
    </xf>
    <xf numFmtId="0" fontId="10" fillId="3" borderId="1" xfId="2" applyFont="1" applyFill="1" applyBorder="1" applyAlignment="1">
      <alignment horizontal="center" vertical="center"/>
    </xf>
    <xf numFmtId="0" fontId="8" fillId="3" borderId="0" xfId="1" applyFont="1" applyFill="1" applyBorder="1" applyAlignment="1">
      <alignment vertical="center" wrapText="1"/>
    </xf>
    <xf numFmtId="0" fontId="14" fillId="4" borderId="1" xfId="4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16" fillId="3" borderId="1" xfId="4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vertical="center"/>
    </xf>
    <xf numFmtId="0" fontId="18" fillId="3" borderId="1" xfId="1" applyFont="1" applyFill="1" applyBorder="1" applyAlignment="1">
      <alignment horizontal="center" vertical="center"/>
    </xf>
    <xf numFmtId="0" fontId="18" fillId="3" borderId="1" xfId="4" applyFont="1" applyFill="1" applyBorder="1" applyAlignment="1">
      <alignment horizontal="center" vertical="center"/>
    </xf>
    <xf numFmtId="176" fontId="18" fillId="3" borderId="1" xfId="1" applyNumberFormat="1" applyFont="1" applyFill="1" applyBorder="1" applyAlignment="1">
      <alignment horizontal="center" vertical="center"/>
    </xf>
    <xf numFmtId="2" fontId="18" fillId="3" borderId="1" xfId="1" applyNumberFormat="1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 vertical="center"/>
    </xf>
    <xf numFmtId="176" fontId="15" fillId="3" borderId="1" xfId="1" applyNumberFormat="1" applyFont="1" applyFill="1" applyBorder="1" applyAlignment="1">
      <alignment horizontal="center" vertical="center"/>
    </xf>
    <xf numFmtId="2" fontId="15" fillId="3" borderId="1" xfId="1" applyNumberFormat="1" applyFont="1" applyFill="1" applyBorder="1" applyAlignment="1">
      <alignment horizontal="center" vertical="center"/>
    </xf>
    <xf numFmtId="0" fontId="8" fillId="3" borderId="1" xfId="1" quotePrefix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8" fillId="3" borderId="0" xfId="0" applyFont="1" applyFill="1"/>
    <xf numFmtId="0" fontId="8" fillId="3" borderId="0" xfId="1" applyFont="1" applyFill="1" applyBorder="1">
      <alignment vertical="center"/>
    </xf>
    <xf numFmtId="0" fontId="16" fillId="3" borderId="0" xfId="4" applyFont="1" applyFill="1" applyBorder="1" applyAlignment="1">
      <alignment horizontal="center" vertical="center"/>
    </xf>
    <xf numFmtId="10" fontId="7" fillId="3" borderId="0" xfId="1" applyNumberFormat="1" applyFont="1" applyFill="1" applyBorder="1" applyAlignment="1">
      <alignment horizontal="center" vertical="center"/>
    </xf>
    <xf numFmtId="2" fontId="8" fillId="3" borderId="0" xfId="1" applyNumberFormat="1" applyFont="1" applyFill="1" applyBorder="1" applyAlignment="1">
      <alignment horizontal="center" vertical="center"/>
    </xf>
    <xf numFmtId="177" fontId="16" fillId="3" borderId="0" xfId="4" applyNumberFormat="1" applyFont="1" applyFill="1" applyBorder="1" applyAlignment="1">
      <alignment horizontal="center" vertical="center"/>
    </xf>
    <xf numFmtId="10" fontId="18" fillId="3" borderId="0" xfId="5" applyNumberFormat="1" applyFont="1" applyFill="1" applyBorder="1" applyAlignment="1">
      <alignment horizontal="center" vertical="center"/>
    </xf>
    <xf numFmtId="0" fontId="15" fillId="3" borderId="0" xfId="4" applyFont="1" applyFill="1" applyBorder="1" applyAlignment="1">
      <alignment vertical="center"/>
    </xf>
    <xf numFmtId="0" fontId="13" fillId="3" borderId="0" xfId="1" applyFont="1" applyFill="1" applyBorder="1" applyAlignment="1">
      <alignment horizontal="left" vertical="center"/>
    </xf>
    <xf numFmtId="0" fontId="8" fillId="3" borderId="0" xfId="1" applyFont="1" applyFill="1" applyBorder="1" applyAlignment="1">
      <alignment horizontal="left" vertical="center"/>
    </xf>
    <xf numFmtId="176" fontId="8" fillId="3" borderId="0" xfId="1" applyNumberFormat="1" applyFont="1" applyFill="1" applyBorder="1" applyAlignment="1">
      <alignment horizontal="center" vertical="center"/>
    </xf>
    <xf numFmtId="0" fontId="8" fillId="3" borderId="0" xfId="3" applyFont="1" applyFill="1">
      <alignment vertical="center"/>
    </xf>
    <xf numFmtId="0" fontId="20" fillId="6" borderId="0" xfId="0" applyFont="1" applyFill="1" applyAlignment="1">
      <alignment vertical="center"/>
    </xf>
    <xf numFmtId="0" fontId="21" fillId="0" borderId="7" xfId="1" applyFont="1" applyFill="1" applyBorder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5" borderId="6" xfId="6" applyFont="1">
      <alignment vertical="center"/>
    </xf>
    <xf numFmtId="0" fontId="19" fillId="5" borderId="6" xfId="6">
      <alignment vertical="center"/>
    </xf>
    <xf numFmtId="0" fontId="23" fillId="5" borderId="6" xfId="6" applyFont="1" applyAlignment="1">
      <alignment vertical="center" wrapText="1"/>
    </xf>
    <xf numFmtId="0" fontId="19" fillId="5" borderId="6" xfId="6" applyAlignment="1">
      <alignment vertical="center" wrapText="1"/>
    </xf>
    <xf numFmtId="0" fontId="19" fillId="5" borderId="6" xfId="6" applyAlignment="1">
      <alignment vertical="center"/>
    </xf>
    <xf numFmtId="0" fontId="0" fillId="6" borderId="0" xfId="0" applyFill="1"/>
    <xf numFmtId="0" fontId="25" fillId="6" borderId="1" xfId="7" applyFont="1" applyFill="1" applyBorder="1">
      <alignment vertical="center"/>
    </xf>
    <xf numFmtId="0" fontId="23" fillId="3" borderId="1" xfId="7" applyFill="1" applyBorder="1">
      <alignment vertical="center"/>
    </xf>
    <xf numFmtId="0" fontId="23" fillId="3" borderId="1" xfId="7" applyFill="1" applyBorder="1" applyAlignment="1">
      <alignment vertical="center" wrapText="1"/>
    </xf>
    <xf numFmtId="0" fontId="23" fillId="5" borderId="6" xfId="6" applyFont="1" applyAlignment="1">
      <alignment vertical="center"/>
    </xf>
    <xf numFmtId="0" fontId="23" fillId="8" borderId="6" xfId="6" applyFont="1" applyFill="1">
      <alignment vertical="center"/>
    </xf>
    <xf numFmtId="3" fontId="23" fillId="8" borderId="6" xfId="6" applyNumberFormat="1" applyFont="1" applyFill="1">
      <alignment vertical="center"/>
    </xf>
    <xf numFmtId="20" fontId="23" fillId="8" borderId="6" xfId="6" applyNumberFormat="1" applyFont="1" applyFill="1">
      <alignment vertical="center"/>
    </xf>
    <xf numFmtId="0" fontId="8" fillId="3" borderId="0" xfId="8" applyFont="1" applyFill="1">
      <alignment vertical="center"/>
    </xf>
    <xf numFmtId="0" fontId="19" fillId="6" borderId="6" xfId="6" applyFill="1">
      <alignment vertical="center"/>
    </xf>
    <xf numFmtId="0" fontId="19" fillId="5" borderId="8" xfId="6" applyBorder="1">
      <alignment vertical="center"/>
    </xf>
    <xf numFmtId="0" fontId="19" fillId="5" borderId="9" xfId="6" applyBorder="1">
      <alignment vertical="center"/>
    </xf>
    <xf numFmtId="0" fontId="19" fillId="5" borderId="10" xfId="6" applyBorder="1">
      <alignment vertical="center"/>
    </xf>
    <xf numFmtId="0" fontId="14" fillId="4" borderId="2" xfId="1" applyFont="1" applyFill="1" applyBorder="1" applyAlignment="1">
      <alignment horizontal="center" vertical="center" wrapText="1"/>
    </xf>
    <xf numFmtId="0" fontId="14" fillId="4" borderId="4" xfId="1" applyFont="1" applyFill="1" applyBorder="1" applyAlignment="1">
      <alignment horizontal="center" vertical="center" wrapText="1"/>
    </xf>
    <xf numFmtId="0" fontId="14" fillId="4" borderId="5" xfId="1" applyFont="1" applyFill="1" applyBorder="1" applyAlignment="1">
      <alignment horizontal="center" vertical="center" wrapText="1"/>
    </xf>
    <xf numFmtId="177" fontId="16" fillId="3" borderId="1" xfId="4" applyNumberFormat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13" fillId="3" borderId="0" xfId="3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14" fillId="4" borderId="2" xfId="4" applyFont="1" applyFill="1" applyBorder="1" applyAlignment="1">
      <alignment horizontal="center" vertical="center" wrapText="1"/>
    </xf>
    <xf numFmtId="0" fontId="14" fillId="4" borderId="4" xfId="4" applyFont="1" applyFill="1" applyBorder="1" applyAlignment="1">
      <alignment horizontal="center" vertical="center" wrapText="1"/>
    </xf>
    <xf numFmtId="0" fontId="14" fillId="4" borderId="5" xfId="4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left" vertical="center" wrapText="1"/>
    </xf>
    <xf numFmtId="0" fontId="8" fillId="3" borderId="0" xfId="1" applyFont="1" applyFill="1" applyBorder="1" applyAlignment="1">
      <alignment horizontal="left" vertical="center" wrapText="1"/>
    </xf>
    <xf numFmtId="177" fontId="17" fillId="3" borderId="1" xfId="4" applyNumberFormat="1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 vertical="center"/>
    </xf>
    <xf numFmtId="0" fontId="13" fillId="3" borderId="0" xfId="8" applyFont="1" applyFill="1" applyBorder="1" applyAlignment="1">
      <alignment horizontal="center" vertical="center" wrapText="1"/>
    </xf>
  </cellXfs>
  <cellStyles count="9">
    <cellStyle name="百分比 2" xfId="5"/>
    <cellStyle name="常规" xfId="0" builtinId="0"/>
    <cellStyle name="常规 2" xfId="1"/>
    <cellStyle name="常规 2 3 4" xfId="3"/>
    <cellStyle name="常规 2 3 4 2" xfId="8"/>
    <cellStyle name="常规 3" xfId="2"/>
    <cellStyle name="常规 4 2 3" xfId="4"/>
    <cellStyle name="计算" xfId="6" builtinId="22"/>
    <cellStyle name="计算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2828364</xdr:colOff>
      <xdr:row>35</xdr:row>
      <xdr:rowOff>156118</xdr:rowOff>
    </xdr:from>
    <xdr:to>
      <xdr:col>5</xdr:col>
      <xdr:colOff>921123</xdr:colOff>
      <xdr:row>50</xdr:row>
      <xdr:rowOff>58270</xdr:rowOff>
    </xdr:to>
    <xdr:pic>
      <xdr:nvPicPr>
        <xdr:cNvPr id="2" name="图片 1" descr="H:\91undata\im\303019@nd\Image\a358b3616333852c5bb535e96102a49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9489" y="9166768"/>
          <a:ext cx="2312334" cy="2759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8815</xdr:colOff>
      <xdr:row>34</xdr:row>
      <xdr:rowOff>110380</xdr:rowOff>
    </xdr:from>
    <xdr:to>
      <xdr:col>2</xdr:col>
      <xdr:colOff>2387412</xdr:colOff>
      <xdr:row>52</xdr:row>
      <xdr:rowOff>104967</xdr:rowOff>
    </xdr:to>
    <xdr:pic>
      <xdr:nvPicPr>
        <xdr:cNvPr id="3" name="图片 2" descr="H:\91undata\im\303019@nd\Image\231959a4fb31f930cd51ff2ef618219c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15" y="8930530"/>
          <a:ext cx="3445397" cy="3423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O52"/>
  <sheetViews>
    <sheetView tabSelected="1" topLeftCell="A22" zoomScaleNormal="100" workbookViewId="0">
      <selection activeCell="H39" sqref="H39"/>
    </sheetView>
  </sheetViews>
  <sheetFormatPr defaultRowHeight="15"/>
  <cols>
    <col min="1" max="1" width="9" style="5" customWidth="1"/>
    <col min="2" max="2" width="14" style="5" customWidth="1"/>
    <col min="3" max="3" width="32.25" style="4" customWidth="1"/>
    <col min="4" max="4" width="25.75" style="5" customWidth="1"/>
    <col min="5" max="5" width="16.75" style="5" customWidth="1"/>
    <col min="6" max="6" width="24.75" style="5" customWidth="1"/>
    <col min="7" max="7" width="20" style="4" customWidth="1"/>
    <col min="8" max="8" width="31" style="5" customWidth="1"/>
    <col min="9" max="9" width="28.875" style="4" customWidth="1"/>
    <col min="10" max="10" width="14.125" style="4" bestFit="1" customWidth="1"/>
    <col min="11" max="12" width="9" style="5"/>
    <col min="13" max="13" width="43.75" style="5" customWidth="1"/>
    <col min="14" max="14" width="5.625" style="5" customWidth="1"/>
    <col min="15" max="16384" width="9" style="5"/>
  </cols>
  <sheetData>
    <row r="1" spans="2:15" s="2" customFormat="1" ht="29.25">
      <c r="B1" s="1" t="s">
        <v>137</v>
      </c>
    </row>
    <row r="2" spans="2:15" ht="20.100000000000001" customHeight="1">
      <c r="B2" s="3"/>
    </row>
    <row r="3" spans="2:15" ht="20.100000000000001" customHeight="1">
      <c r="B3" s="6" t="s">
        <v>14</v>
      </c>
      <c r="C3" s="6" t="s">
        <v>98</v>
      </c>
      <c r="D3" s="4"/>
      <c r="E3" s="4"/>
      <c r="F3" s="67"/>
      <c r="G3" s="67"/>
      <c r="H3" s="67"/>
    </row>
    <row r="4" spans="2:15" ht="105" customHeight="1">
      <c r="B4" s="68" t="s">
        <v>138</v>
      </c>
      <c r="C4" s="68"/>
      <c r="D4" s="68"/>
      <c r="E4" s="68"/>
      <c r="F4" s="68"/>
      <c r="G4" s="68"/>
      <c r="H4" s="68"/>
      <c r="I4" s="68"/>
      <c r="J4" s="68"/>
      <c r="K4" s="7"/>
      <c r="L4" s="7"/>
      <c r="M4" s="7"/>
    </row>
    <row r="5" spans="2:15" ht="20.100000000000001" customHeight="1">
      <c r="B5" s="69" t="s">
        <v>65</v>
      </c>
      <c r="C5" s="8" t="s">
        <v>0</v>
      </c>
      <c r="D5" s="8" t="s">
        <v>1</v>
      </c>
      <c r="E5" s="8" t="s">
        <v>31</v>
      </c>
      <c r="F5" s="8" t="s">
        <v>15</v>
      </c>
      <c r="G5" s="8" t="s">
        <v>2</v>
      </c>
      <c r="H5" s="8" t="s">
        <v>3</v>
      </c>
      <c r="I5" s="8" t="s">
        <v>4</v>
      </c>
      <c r="J5" s="8" t="s">
        <v>5</v>
      </c>
      <c r="K5" s="72" t="s">
        <v>6</v>
      </c>
      <c r="L5" s="73"/>
      <c r="M5" s="73"/>
      <c r="N5" s="73"/>
      <c r="O5" s="73"/>
    </row>
    <row r="6" spans="2:15" ht="20.100000000000001" customHeight="1">
      <c r="B6" s="70"/>
      <c r="C6" s="9" t="s">
        <v>68</v>
      </c>
      <c r="D6" s="10" t="s">
        <v>7</v>
      </c>
      <c r="E6" s="10">
        <v>1038024</v>
      </c>
      <c r="F6" s="11">
        <v>490</v>
      </c>
      <c r="G6" s="12">
        <v>1</v>
      </c>
      <c r="H6" s="13">
        <v>0.3</v>
      </c>
      <c r="I6" s="14">
        <f>F6*H6</f>
        <v>147</v>
      </c>
      <c r="J6" s="74">
        <f>SUM(I6:I9)</f>
        <v>490</v>
      </c>
      <c r="K6" s="72"/>
      <c r="L6" s="73"/>
      <c r="M6" s="73"/>
      <c r="N6" s="73"/>
      <c r="O6" s="73"/>
    </row>
    <row r="7" spans="2:15" ht="20.100000000000001" customHeight="1">
      <c r="B7" s="70"/>
      <c r="C7" s="9" t="s">
        <v>16</v>
      </c>
      <c r="D7" s="10" t="s">
        <v>7</v>
      </c>
      <c r="E7" s="10">
        <v>1038004</v>
      </c>
      <c r="F7" s="11">
        <v>490</v>
      </c>
      <c r="G7" s="12">
        <v>1</v>
      </c>
      <c r="H7" s="13">
        <v>0.3</v>
      </c>
      <c r="I7" s="14">
        <f t="shared" ref="I7:I9" si="0">F7*H7</f>
        <v>147</v>
      </c>
      <c r="J7" s="75"/>
      <c r="K7" s="72"/>
      <c r="L7" s="73"/>
      <c r="M7" s="73"/>
      <c r="N7" s="73"/>
      <c r="O7" s="73"/>
    </row>
    <row r="8" spans="2:15" ht="20.100000000000001" customHeight="1">
      <c r="B8" s="70"/>
      <c r="C8" s="9" t="s">
        <v>17</v>
      </c>
      <c r="D8" s="10" t="s">
        <v>7</v>
      </c>
      <c r="E8" s="10">
        <v>1038034</v>
      </c>
      <c r="F8" s="11">
        <v>490</v>
      </c>
      <c r="G8" s="12">
        <v>1</v>
      </c>
      <c r="H8" s="13">
        <v>0.3</v>
      </c>
      <c r="I8" s="14">
        <f t="shared" si="0"/>
        <v>147</v>
      </c>
      <c r="J8" s="75"/>
      <c r="K8" s="72"/>
      <c r="L8" s="73"/>
      <c r="M8" s="73"/>
      <c r="N8" s="73"/>
      <c r="O8" s="73"/>
    </row>
    <row r="9" spans="2:15" ht="20.100000000000001" customHeight="1">
      <c r="B9" s="71"/>
      <c r="C9" s="9" t="s">
        <v>18</v>
      </c>
      <c r="D9" s="10" t="s">
        <v>7</v>
      </c>
      <c r="E9" s="10">
        <v>1038014</v>
      </c>
      <c r="F9" s="11">
        <v>490</v>
      </c>
      <c r="G9" s="12">
        <v>1</v>
      </c>
      <c r="H9" s="13">
        <v>0.1</v>
      </c>
      <c r="I9" s="14">
        <f t="shared" si="0"/>
        <v>49</v>
      </c>
      <c r="J9" s="75"/>
      <c r="K9" s="72"/>
      <c r="L9" s="73"/>
      <c r="M9" s="73"/>
      <c r="N9" s="73"/>
      <c r="O9" s="73"/>
    </row>
    <row r="10" spans="2:15" ht="14.25" customHeight="1"/>
    <row r="11" spans="2:15" ht="15" customHeight="1"/>
    <row r="12" spans="2:15" ht="20.100000000000001" customHeight="1">
      <c r="B12" s="61" t="s">
        <v>19</v>
      </c>
      <c r="C12" s="8" t="s">
        <v>8</v>
      </c>
      <c r="D12" s="8" t="s">
        <v>1</v>
      </c>
      <c r="E12" s="8" t="s">
        <v>31</v>
      </c>
      <c r="F12" s="8" t="s">
        <v>20</v>
      </c>
      <c r="G12" s="8" t="s">
        <v>2</v>
      </c>
      <c r="H12" s="8" t="s">
        <v>3</v>
      </c>
      <c r="I12" s="8" t="s">
        <v>4</v>
      </c>
      <c r="J12" s="8" t="s">
        <v>5</v>
      </c>
      <c r="K12" s="8" t="s">
        <v>9</v>
      </c>
      <c r="L12" s="8" t="s">
        <v>10</v>
      </c>
      <c r="M12" s="8" t="s">
        <v>11</v>
      </c>
    </row>
    <row r="13" spans="2:15" ht="20.100000000000001" customHeight="1">
      <c r="B13" s="62"/>
      <c r="C13" s="9" t="s">
        <v>46</v>
      </c>
      <c r="D13" s="9" t="s">
        <v>7</v>
      </c>
      <c r="E13" s="9">
        <v>1038028</v>
      </c>
      <c r="F13" s="9">
        <v>61992</v>
      </c>
      <c r="G13" s="12">
        <v>1</v>
      </c>
      <c r="H13" s="13">
        <v>5.0000000000000002E-5</v>
      </c>
      <c r="I13" s="14">
        <f>F13*H13</f>
        <v>3.0996000000000001</v>
      </c>
      <c r="J13" s="64">
        <f>SUM(I13:I31)</f>
        <v>314.54785000000004</v>
      </c>
      <c r="K13" s="65">
        <v>298</v>
      </c>
      <c r="L13" s="66">
        <f>1-K13/J13</f>
        <v>5.2608371031625301E-2</v>
      </c>
      <c r="M13" s="15" t="s">
        <v>12</v>
      </c>
    </row>
    <row r="14" spans="2:15" ht="20.100000000000001" customHeight="1">
      <c r="B14" s="62"/>
      <c r="C14" s="9" t="s">
        <v>48</v>
      </c>
      <c r="D14" s="9" t="s">
        <v>7</v>
      </c>
      <c r="E14" s="9">
        <v>1027808</v>
      </c>
      <c r="F14" s="9">
        <v>7200</v>
      </c>
      <c r="G14" s="12">
        <v>1</v>
      </c>
      <c r="H14" s="13">
        <v>1E-4</v>
      </c>
      <c r="I14" s="14">
        <f t="shared" ref="I14:I31" si="1">F14*H14</f>
        <v>0.72000000000000008</v>
      </c>
      <c r="J14" s="64"/>
      <c r="K14" s="65"/>
      <c r="L14" s="66"/>
      <c r="M14" s="15" t="s">
        <v>12</v>
      </c>
    </row>
    <row r="15" spans="2:15" ht="20.100000000000001" customHeight="1">
      <c r="B15" s="62"/>
      <c r="C15" s="16" t="s">
        <v>134</v>
      </c>
      <c r="D15" s="16" t="s">
        <v>7</v>
      </c>
      <c r="E15" s="16" t="s">
        <v>55</v>
      </c>
      <c r="F15" s="16">
        <v>5888</v>
      </c>
      <c r="G15" s="17">
        <v>1</v>
      </c>
      <c r="H15" s="18">
        <v>1E-3</v>
      </c>
      <c r="I15" s="19">
        <f t="shared" si="1"/>
        <v>5.8879999999999999</v>
      </c>
      <c r="J15" s="64"/>
      <c r="K15" s="65"/>
      <c r="L15" s="66"/>
      <c r="M15" s="15" t="s">
        <v>12</v>
      </c>
    </row>
    <row r="16" spans="2:15" ht="20.100000000000001" customHeight="1">
      <c r="B16" s="62"/>
      <c r="C16" s="10" t="s">
        <v>47</v>
      </c>
      <c r="D16" s="9" t="s">
        <v>7</v>
      </c>
      <c r="E16" s="9">
        <v>1033003</v>
      </c>
      <c r="F16" s="9">
        <v>10000</v>
      </c>
      <c r="G16" s="12">
        <v>1</v>
      </c>
      <c r="H16" s="13">
        <v>2.0000000000000001E-4</v>
      </c>
      <c r="I16" s="14">
        <f t="shared" si="1"/>
        <v>2</v>
      </c>
      <c r="J16" s="64"/>
      <c r="K16" s="65"/>
      <c r="L16" s="66"/>
      <c r="M16" s="15" t="s">
        <v>12</v>
      </c>
    </row>
    <row r="17" spans="2:14" ht="20.100000000000001" customHeight="1">
      <c r="B17" s="62"/>
      <c r="C17" s="9" t="s">
        <v>21</v>
      </c>
      <c r="D17" s="9" t="s">
        <v>7</v>
      </c>
      <c r="E17" s="9">
        <v>742178</v>
      </c>
      <c r="F17" s="9">
        <v>8700</v>
      </c>
      <c r="G17" s="12">
        <v>1</v>
      </c>
      <c r="H17" s="13">
        <v>2.9999999999999997E-4</v>
      </c>
      <c r="I17" s="14">
        <f t="shared" si="1"/>
        <v>2.61</v>
      </c>
      <c r="J17" s="64"/>
      <c r="K17" s="65"/>
      <c r="L17" s="66"/>
      <c r="M17" s="15" t="s">
        <v>12</v>
      </c>
    </row>
    <row r="18" spans="2:14" ht="20.100000000000001" customHeight="1">
      <c r="B18" s="62"/>
      <c r="C18" s="9" t="s">
        <v>22</v>
      </c>
      <c r="D18" s="9" t="s">
        <v>7</v>
      </c>
      <c r="E18" s="9">
        <v>820300</v>
      </c>
      <c r="F18" s="9">
        <v>8280</v>
      </c>
      <c r="G18" s="12">
        <v>1</v>
      </c>
      <c r="H18" s="13">
        <v>1E-3</v>
      </c>
      <c r="I18" s="14">
        <f t="shared" si="1"/>
        <v>8.2799999999999994</v>
      </c>
      <c r="J18" s="64"/>
      <c r="K18" s="65"/>
      <c r="L18" s="66"/>
      <c r="M18" s="15" t="s">
        <v>12</v>
      </c>
    </row>
    <row r="19" spans="2:14" ht="20.100000000000001" customHeight="1">
      <c r="B19" s="62"/>
      <c r="C19" s="9" t="s">
        <v>23</v>
      </c>
      <c r="D19" s="9" t="s">
        <v>7</v>
      </c>
      <c r="E19" s="9">
        <v>1027738</v>
      </c>
      <c r="F19" s="9">
        <v>8100</v>
      </c>
      <c r="G19" s="12">
        <v>1</v>
      </c>
      <c r="H19" s="13">
        <v>1E-3</v>
      </c>
      <c r="I19" s="14">
        <f t="shared" si="1"/>
        <v>8.1</v>
      </c>
      <c r="J19" s="64"/>
      <c r="K19" s="65"/>
      <c r="L19" s="66"/>
      <c r="M19" s="15" t="s">
        <v>12</v>
      </c>
    </row>
    <row r="20" spans="2:14" ht="20.100000000000001" customHeight="1">
      <c r="B20" s="62"/>
      <c r="C20" s="10" t="s">
        <v>71</v>
      </c>
      <c r="D20" s="10" t="s">
        <v>7</v>
      </c>
      <c r="E20" s="10">
        <v>1038026</v>
      </c>
      <c r="F20" s="10">
        <v>6888</v>
      </c>
      <c r="G20" s="20">
        <v>1</v>
      </c>
      <c r="H20" s="21">
        <v>1E-3</v>
      </c>
      <c r="I20" s="22">
        <f t="shared" si="1"/>
        <v>6.8879999999999999</v>
      </c>
      <c r="J20" s="64"/>
      <c r="K20" s="65"/>
      <c r="L20" s="66"/>
      <c r="M20" s="15" t="s">
        <v>12</v>
      </c>
    </row>
    <row r="21" spans="2:14" ht="20.100000000000001" customHeight="1">
      <c r="B21" s="62"/>
      <c r="C21" s="9" t="s">
        <v>24</v>
      </c>
      <c r="D21" s="9" t="s">
        <v>7</v>
      </c>
      <c r="E21" s="9">
        <v>723002</v>
      </c>
      <c r="F21" s="9">
        <v>2700</v>
      </c>
      <c r="G21" s="12">
        <v>1</v>
      </c>
      <c r="H21" s="13">
        <v>5.0000000000000001E-3</v>
      </c>
      <c r="I21" s="14">
        <f t="shared" si="1"/>
        <v>13.5</v>
      </c>
      <c r="J21" s="64"/>
      <c r="K21" s="65"/>
      <c r="L21" s="66"/>
      <c r="M21" s="15" t="s">
        <v>12</v>
      </c>
    </row>
    <row r="22" spans="2:14" ht="20.100000000000001" customHeight="1">
      <c r="B22" s="62"/>
      <c r="C22" s="10" t="s">
        <v>25</v>
      </c>
      <c r="D22" s="9" t="s">
        <v>7</v>
      </c>
      <c r="E22" s="9">
        <v>1027809</v>
      </c>
      <c r="F22" s="9">
        <v>3600</v>
      </c>
      <c r="G22" s="12">
        <v>1</v>
      </c>
      <c r="H22" s="13">
        <v>5.0000000000000001E-3</v>
      </c>
      <c r="I22" s="14">
        <f t="shared" si="1"/>
        <v>18</v>
      </c>
      <c r="J22" s="64"/>
      <c r="K22" s="65"/>
      <c r="L22" s="66"/>
      <c r="M22" s="15" t="s">
        <v>12</v>
      </c>
    </row>
    <row r="23" spans="2:14" ht="20.100000000000001" customHeight="1">
      <c r="B23" s="62"/>
      <c r="C23" s="9" t="s">
        <v>26</v>
      </c>
      <c r="D23" s="9" t="s">
        <v>7</v>
      </c>
      <c r="E23" s="9">
        <v>1027811</v>
      </c>
      <c r="F23" s="9">
        <v>2450</v>
      </c>
      <c r="G23" s="12">
        <v>1</v>
      </c>
      <c r="H23" s="13">
        <v>6.0000000000000001E-3</v>
      </c>
      <c r="I23" s="14">
        <f t="shared" si="1"/>
        <v>14.700000000000001</v>
      </c>
      <c r="J23" s="64"/>
      <c r="K23" s="65"/>
      <c r="L23" s="66"/>
      <c r="M23" s="15" t="s">
        <v>27</v>
      </c>
    </row>
    <row r="24" spans="2:14" ht="20.100000000000001" customHeight="1">
      <c r="B24" s="62"/>
      <c r="C24" s="9" t="s">
        <v>49</v>
      </c>
      <c r="D24" s="9" t="s">
        <v>7</v>
      </c>
      <c r="E24" s="9">
        <v>1028965</v>
      </c>
      <c r="F24" s="9">
        <v>1400</v>
      </c>
      <c r="G24" s="12">
        <v>1</v>
      </c>
      <c r="H24" s="13">
        <v>8.0000000000000002E-3</v>
      </c>
      <c r="I24" s="14">
        <f t="shared" si="1"/>
        <v>11.200000000000001</v>
      </c>
      <c r="J24" s="64"/>
      <c r="K24" s="65"/>
      <c r="L24" s="66"/>
      <c r="M24" s="15" t="s">
        <v>28</v>
      </c>
    </row>
    <row r="25" spans="2:14" ht="20.100000000000001" customHeight="1">
      <c r="B25" s="62"/>
      <c r="C25" s="9" t="s">
        <v>50</v>
      </c>
      <c r="D25" s="9" t="s">
        <v>7</v>
      </c>
      <c r="E25" s="9">
        <v>1028971</v>
      </c>
      <c r="F25" s="9">
        <v>1000</v>
      </c>
      <c r="G25" s="12">
        <v>1</v>
      </c>
      <c r="H25" s="13">
        <v>2.5000000000000001E-2</v>
      </c>
      <c r="I25" s="14">
        <f t="shared" si="1"/>
        <v>25</v>
      </c>
      <c r="J25" s="64"/>
      <c r="K25" s="65"/>
      <c r="L25" s="66"/>
      <c r="M25" s="15" t="s">
        <v>29</v>
      </c>
    </row>
    <row r="26" spans="2:14" ht="20.100000000000001" customHeight="1">
      <c r="B26" s="62"/>
      <c r="C26" s="9" t="s">
        <v>30</v>
      </c>
      <c r="D26" s="9" t="s">
        <v>7</v>
      </c>
      <c r="E26" s="9">
        <v>1027994</v>
      </c>
      <c r="F26" s="9">
        <v>490</v>
      </c>
      <c r="G26" s="12">
        <v>1</v>
      </c>
      <c r="H26" s="13">
        <v>0.05</v>
      </c>
      <c r="I26" s="14">
        <f t="shared" si="1"/>
        <v>24.5</v>
      </c>
      <c r="J26" s="64"/>
      <c r="K26" s="65"/>
      <c r="L26" s="66"/>
      <c r="M26" s="15" t="s">
        <v>28</v>
      </c>
    </row>
    <row r="27" spans="2:14" ht="20.100000000000001" customHeight="1">
      <c r="B27" s="62"/>
      <c r="C27" s="9" t="s">
        <v>13</v>
      </c>
      <c r="D27" s="9" t="s">
        <v>7</v>
      </c>
      <c r="E27" s="9">
        <v>1037234</v>
      </c>
      <c r="F27" s="9">
        <v>360</v>
      </c>
      <c r="G27" s="12">
        <v>1</v>
      </c>
      <c r="H27" s="13">
        <v>7.4999999999999997E-2</v>
      </c>
      <c r="I27" s="14">
        <f t="shared" si="1"/>
        <v>27</v>
      </c>
      <c r="J27" s="64"/>
      <c r="K27" s="65"/>
      <c r="L27" s="66"/>
      <c r="M27" s="15" t="s">
        <v>28</v>
      </c>
    </row>
    <row r="28" spans="2:14" ht="20.100000000000001" customHeight="1">
      <c r="B28" s="62"/>
      <c r="C28" s="23" t="s">
        <v>51</v>
      </c>
      <c r="D28" s="9" t="s">
        <v>7</v>
      </c>
      <c r="E28" s="9">
        <v>1028969</v>
      </c>
      <c r="F28" s="9">
        <v>270</v>
      </c>
      <c r="G28" s="12">
        <v>1</v>
      </c>
      <c r="H28" s="13">
        <v>0.185</v>
      </c>
      <c r="I28" s="14">
        <f t="shared" si="1"/>
        <v>49.95</v>
      </c>
      <c r="J28" s="64"/>
      <c r="K28" s="65"/>
      <c r="L28" s="66"/>
      <c r="M28" s="15"/>
    </row>
    <row r="29" spans="2:14" ht="20.100000000000001" customHeight="1">
      <c r="B29" s="62"/>
      <c r="C29" s="23" t="s">
        <v>52</v>
      </c>
      <c r="D29" s="9" t="s">
        <v>7</v>
      </c>
      <c r="E29" s="9">
        <v>1028961</v>
      </c>
      <c r="F29" s="9">
        <v>28</v>
      </c>
      <c r="G29" s="12">
        <v>1</v>
      </c>
      <c r="H29" s="13">
        <v>0.185</v>
      </c>
      <c r="I29" s="14">
        <f t="shared" si="1"/>
        <v>5.18</v>
      </c>
      <c r="J29" s="64"/>
      <c r="K29" s="65"/>
      <c r="L29" s="66"/>
      <c r="M29" s="15"/>
    </row>
    <row r="30" spans="2:14" ht="20.100000000000001" customHeight="1">
      <c r="B30" s="62"/>
      <c r="C30" s="23" t="s">
        <v>53</v>
      </c>
      <c r="D30" s="9" t="s">
        <v>7</v>
      </c>
      <c r="E30" s="9">
        <v>1026946</v>
      </c>
      <c r="F30" s="9">
        <v>270</v>
      </c>
      <c r="G30" s="12">
        <v>270</v>
      </c>
      <c r="H30" s="13">
        <v>0.2</v>
      </c>
      <c r="I30" s="14">
        <f t="shared" si="1"/>
        <v>54</v>
      </c>
      <c r="J30" s="64"/>
      <c r="K30" s="65"/>
      <c r="L30" s="66"/>
      <c r="M30" s="15"/>
    </row>
    <row r="31" spans="2:14" ht="20.100000000000001" customHeight="1">
      <c r="B31" s="63"/>
      <c r="C31" s="9" t="s">
        <v>54</v>
      </c>
      <c r="D31" s="9" t="s">
        <v>7</v>
      </c>
      <c r="E31" s="9">
        <v>1028968</v>
      </c>
      <c r="F31" s="9">
        <v>135</v>
      </c>
      <c r="G31" s="12">
        <v>1</v>
      </c>
      <c r="H31" s="13">
        <f>1-SUM(H13:H30)</f>
        <v>0.25134999999999996</v>
      </c>
      <c r="I31" s="14">
        <f t="shared" si="1"/>
        <v>33.932249999999996</v>
      </c>
      <c r="J31" s="64"/>
      <c r="K31" s="65"/>
      <c r="L31" s="66"/>
      <c r="M31" s="15"/>
    </row>
    <row r="32" spans="2:14">
      <c r="B32" s="24"/>
      <c r="C32" s="25"/>
      <c r="D32" s="26"/>
      <c r="E32" s="26"/>
      <c r="F32" s="27"/>
      <c r="G32" s="25"/>
      <c r="H32" s="28"/>
      <c r="I32" s="29">
        <f>SUM($H$13:H31)</f>
        <v>1</v>
      </c>
      <c r="J32" s="30"/>
      <c r="K32" s="31"/>
      <c r="L32" s="25"/>
      <c r="M32" s="32"/>
      <c r="N32" s="33"/>
    </row>
    <row r="33" spans="2:14">
      <c r="B33" s="34"/>
      <c r="C33" s="35"/>
      <c r="D33" s="25"/>
      <c r="E33" s="25"/>
      <c r="F33" s="27"/>
      <c r="G33" s="25"/>
      <c r="H33" s="28"/>
      <c r="I33" s="36"/>
      <c r="J33" s="30"/>
      <c r="K33" s="31"/>
      <c r="L33" s="25"/>
      <c r="M33" s="32"/>
      <c r="N33" s="33"/>
    </row>
    <row r="34" spans="2:14">
      <c r="B34" s="24"/>
      <c r="C34" s="35"/>
      <c r="D34" s="26"/>
      <c r="E34" s="26"/>
      <c r="F34" s="27"/>
      <c r="G34" s="25"/>
      <c r="H34" s="28"/>
      <c r="I34" s="36"/>
      <c r="J34" s="30"/>
      <c r="K34" s="26"/>
      <c r="L34" s="25"/>
      <c r="M34" s="32"/>
      <c r="N34" s="33"/>
    </row>
    <row r="35" spans="2:14" ht="16.5">
      <c r="B35" s="38" t="s">
        <v>32</v>
      </c>
      <c r="C35" s="39"/>
      <c r="D35" s="39"/>
      <c r="E35" s="40"/>
      <c r="F35" s="41"/>
      <c r="G35" s="42"/>
      <c r="H35" s="42"/>
      <c r="I35" s="40"/>
      <c r="J35" s="41"/>
      <c r="K35" s="31"/>
      <c r="L35" s="25"/>
      <c r="M35" s="32"/>
      <c r="N35" s="33"/>
    </row>
    <row r="36" spans="2:14" ht="16.5">
      <c r="B36" s="41"/>
      <c r="C36" s="43" t="s">
        <v>33</v>
      </c>
      <c r="D36" s="43" t="s">
        <v>34</v>
      </c>
      <c r="E36" s="43" t="s">
        <v>35</v>
      </c>
      <c r="F36" s="43" t="s">
        <v>36</v>
      </c>
      <c r="G36" s="43" t="s">
        <v>37</v>
      </c>
      <c r="H36" s="44" t="s">
        <v>38</v>
      </c>
      <c r="I36" s="44" t="s">
        <v>39</v>
      </c>
      <c r="J36" s="43" t="s">
        <v>40</v>
      </c>
      <c r="N36" s="33"/>
    </row>
    <row r="37" spans="2:14" ht="66.75" customHeight="1">
      <c r="B37" s="41"/>
      <c r="C37" s="44" t="s">
        <v>44</v>
      </c>
      <c r="D37" s="44">
        <v>28</v>
      </c>
      <c r="E37" s="45" t="s">
        <v>41</v>
      </c>
      <c r="F37" s="46" t="s">
        <v>60</v>
      </c>
      <c r="G37" s="44">
        <v>5888</v>
      </c>
      <c r="H37" s="46" t="s">
        <v>139</v>
      </c>
      <c r="I37" s="47" t="s">
        <v>43</v>
      </c>
      <c r="J37" s="44" t="s">
        <v>99</v>
      </c>
      <c r="N37" s="33"/>
    </row>
    <row r="38" spans="2:14" ht="66.75" customHeight="1">
      <c r="B38" s="41"/>
      <c r="C38" s="44" t="s">
        <v>66</v>
      </c>
      <c r="D38" s="44">
        <v>28</v>
      </c>
      <c r="E38" s="45" t="s">
        <v>62</v>
      </c>
      <c r="F38" s="46" t="s">
        <v>67</v>
      </c>
      <c r="G38" s="44">
        <v>490</v>
      </c>
      <c r="H38" s="46" t="s">
        <v>69</v>
      </c>
      <c r="I38" s="47" t="s">
        <v>70</v>
      </c>
      <c r="J38" s="44" t="s">
        <v>42</v>
      </c>
      <c r="N38" s="33"/>
    </row>
    <row r="39" spans="2:14" ht="66.75" customHeight="1">
      <c r="B39" s="41"/>
      <c r="C39" s="44" t="s">
        <v>56</v>
      </c>
      <c r="D39" s="44">
        <v>55</v>
      </c>
      <c r="E39" s="45" t="s">
        <v>57</v>
      </c>
      <c r="F39" s="46" t="s">
        <v>63</v>
      </c>
      <c r="G39" s="44">
        <v>298</v>
      </c>
      <c r="H39" s="46" t="s">
        <v>136</v>
      </c>
      <c r="I39" s="47" t="s">
        <v>45</v>
      </c>
      <c r="J39" s="44" t="s">
        <v>42</v>
      </c>
      <c r="N39" s="33"/>
    </row>
    <row r="40" spans="2:14" ht="66.75" customHeight="1">
      <c r="B40" s="41"/>
      <c r="C40" s="44" t="s">
        <v>58</v>
      </c>
      <c r="D40" s="57">
        <v>54</v>
      </c>
      <c r="E40" s="45" t="s">
        <v>62</v>
      </c>
      <c r="F40" s="46" t="s">
        <v>61</v>
      </c>
      <c r="G40" s="44">
        <v>298</v>
      </c>
      <c r="H40" s="46" t="s">
        <v>64</v>
      </c>
      <c r="I40" s="47" t="s">
        <v>45</v>
      </c>
      <c r="J40" s="44" t="s">
        <v>42</v>
      </c>
      <c r="N40" s="33"/>
    </row>
    <row r="41" spans="2:14" ht="66.75" customHeight="1">
      <c r="B41" s="41"/>
      <c r="C41" s="44" t="s">
        <v>59</v>
      </c>
      <c r="D41" s="57">
        <v>54</v>
      </c>
      <c r="E41" s="45" t="s">
        <v>62</v>
      </c>
      <c r="F41" s="46" t="s">
        <v>61</v>
      </c>
      <c r="G41" s="44">
        <v>2980</v>
      </c>
      <c r="H41" s="46" t="s">
        <v>135</v>
      </c>
      <c r="I41" s="47" t="s">
        <v>45</v>
      </c>
      <c r="J41" s="44" t="s">
        <v>42</v>
      </c>
      <c r="N41" s="33"/>
    </row>
    <row r="42" spans="2:14" ht="45.75" customHeight="1"/>
    <row r="44" spans="2:14">
      <c r="B44" s="48" t="s">
        <v>72</v>
      </c>
      <c r="C44"/>
      <c r="D44"/>
      <c r="E44"/>
      <c r="F44"/>
      <c r="G44"/>
      <c r="H44"/>
    </row>
    <row r="45" spans="2:14">
      <c r="B45"/>
      <c r="C45" s="49" t="s">
        <v>73</v>
      </c>
      <c r="D45" s="50" t="s">
        <v>74</v>
      </c>
      <c r="E45" s="50" t="s">
        <v>75</v>
      </c>
      <c r="F45" s="50" t="s">
        <v>76</v>
      </c>
      <c r="G45" s="50" t="s">
        <v>77</v>
      </c>
      <c r="H45" s="50" t="s">
        <v>78</v>
      </c>
    </row>
    <row r="46" spans="2:14" ht="40.5">
      <c r="B46"/>
      <c r="C46" s="50" t="s">
        <v>82</v>
      </c>
      <c r="D46" s="50" t="s">
        <v>79</v>
      </c>
      <c r="E46" s="50" t="s">
        <v>83</v>
      </c>
      <c r="F46" s="50" t="s">
        <v>80</v>
      </c>
      <c r="G46" s="51" t="s">
        <v>84</v>
      </c>
      <c r="H46" s="50" t="s">
        <v>81</v>
      </c>
    </row>
    <row r="49" spans="2:12">
      <c r="B49" s="37"/>
    </row>
    <row r="50" spans="2:12">
      <c r="B50" s="48" t="s">
        <v>85</v>
      </c>
      <c r="C50"/>
      <c r="D50"/>
      <c r="E50"/>
      <c r="F50"/>
      <c r="G50"/>
      <c r="H50"/>
      <c r="I50"/>
      <c r="J50"/>
      <c r="K50"/>
      <c r="L50"/>
    </row>
    <row r="51" spans="2:12">
      <c r="B51"/>
      <c r="C51" s="43"/>
      <c r="D51" s="43" t="s">
        <v>86</v>
      </c>
      <c r="E51" s="43" t="s">
        <v>87</v>
      </c>
      <c r="F51" s="43" t="s">
        <v>88</v>
      </c>
      <c r="G51" s="43" t="s">
        <v>89</v>
      </c>
      <c r="H51" s="43" t="s">
        <v>90</v>
      </c>
      <c r="I51" s="43" t="s">
        <v>91</v>
      </c>
      <c r="J51" s="58" t="s">
        <v>92</v>
      </c>
      <c r="K51" s="59"/>
      <c r="L51" s="60"/>
    </row>
    <row r="52" spans="2:12" ht="40.5">
      <c r="B52"/>
      <c r="C52" s="43" t="s">
        <v>93</v>
      </c>
      <c r="D52" s="53" t="s">
        <v>96</v>
      </c>
      <c r="E52" s="54"/>
      <c r="F52" s="53"/>
      <c r="G52" s="55" t="s">
        <v>97</v>
      </c>
      <c r="H52" s="43"/>
      <c r="I52" s="43" t="s">
        <v>94</v>
      </c>
      <c r="J52" s="45" t="s">
        <v>95</v>
      </c>
      <c r="K52" s="52"/>
      <c r="L52" s="52"/>
    </row>
  </sheetData>
  <mergeCells count="10">
    <mergeCell ref="F3:H3"/>
    <mergeCell ref="B4:J4"/>
    <mergeCell ref="B5:B9"/>
    <mergeCell ref="K5:O9"/>
    <mergeCell ref="J6:J9"/>
    <mergeCell ref="J51:L51"/>
    <mergeCell ref="B12:B31"/>
    <mergeCell ref="J13:J31"/>
    <mergeCell ref="K13:K31"/>
    <mergeCell ref="L13:L3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O45"/>
  <sheetViews>
    <sheetView topLeftCell="A10" zoomScaleNormal="100" workbookViewId="0">
      <selection activeCell="G30" sqref="G30"/>
    </sheetView>
  </sheetViews>
  <sheetFormatPr defaultRowHeight="15"/>
  <cols>
    <col min="1" max="1" width="9" style="5" customWidth="1"/>
    <col min="2" max="2" width="14" style="5" customWidth="1"/>
    <col min="3" max="3" width="32.25" style="4" customWidth="1"/>
    <col min="4" max="5" width="9.125" style="5" customWidth="1"/>
    <col min="6" max="6" width="19.25" style="5" customWidth="1"/>
    <col min="7" max="7" width="20" style="4" customWidth="1"/>
    <col min="8" max="8" width="20.5" style="5" customWidth="1"/>
    <col min="9" max="10" width="14.125" style="4" bestFit="1" customWidth="1"/>
    <col min="11" max="12" width="9" style="5"/>
    <col min="13" max="13" width="43.75" style="5" customWidth="1"/>
    <col min="14" max="14" width="5.625" style="5" customWidth="1"/>
    <col min="15" max="16384" width="9" style="5"/>
  </cols>
  <sheetData>
    <row r="1" spans="2:15" s="2" customFormat="1" ht="29.25">
      <c r="B1" s="1" t="s">
        <v>100</v>
      </c>
    </row>
    <row r="2" spans="2:15" ht="20.100000000000001" customHeight="1">
      <c r="B2" s="3"/>
    </row>
    <row r="3" spans="2:15" ht="20.100000000000001" customHeight="1">
      <c r="B3" s="6" t="s">
        <v>101</v>
      </c>
      <c r="C3" s="6" t="s">
        <v>102</v>
      </c>
      <c r="D3" s="4"/>
      <c r="E3" s="4"/>
      <c r="F3" s="76"/>
      <c r="G3" s="76"/>
      <c r="H3" s="76"/>
    </row>
    <row r="4" spans="2:15" ht="64.5" customHeight="1">
      <c r="B4" s="68" t="s">
        <v>103</v>
      </c>
      <c r="C4" s="68"/>
      <c r="D4" s="68"/>
      <c r="E4" s="68"/>
      <c r="F4" s="68"/>
      <c r="G4" s="68"/>
      <c r="H4" s="68"/>
      <c r="I4" s="68"/>
      <c r="J4" s="68"/>
      <c r="K4" s="7"/>
      <c r="L4" s="7"/>
      <c r="M4" s="7"/>
    </row>
    <row r="5" spans="2:15" ht="20.100000000000001" customHeight="1">
      <c r="B5" s="69" t="s">
        <v>104</v>
      </c>
      <c r="C5" s="8" t="s">
        <v>0</v>
      </c>
      <c r="D5" s="8" t="s">
        <v>1</v>
      </c>
      <c r="E5" s="8" t="s">
        <v>105</v>
      </c>
      <c r="F5" s="8" t="s">
        <v>106</v>
      </c>
      <c r="G5" s="8" t="s">
        <v>2</v>
      </c>
      <c r="H5" s="8" t="s">
        <v>3</v>
      </c>
      <c r="I5" s="8" t="s">
        <v>4</v>
      </c>
      <c r="J5" s="8" t="s">
        <v>5</v>
      </c>
      <c r="K5" s="72" t="s">
        <v>107</v>
      </c>
      <c r="L5" s="73"/>
      <c r="M5" s="73"/>
      <c r="N5" s="73"/>
      <c r="O5" s="73"/>
    </row>
    <row r="6" spans="2:15" ht="20.100000000000001" customHeight="1">
      <c r="B6" s="70"/>
      <c r="C6" s="9" t="s">
        <v>108</v>
      </c>
      <c r="D6" s="10" t="s">
        <v>7</v>
      </c>
      <c r="E6" s="10"/>
      <c r="F6" s="11">
        <v>490</v>
      </c>
      <c r="G6" s="12">
        <v>1</v>
      </c>
      <c r="H6" s="13">
        <v>0.3</v>
      </c>
      <c r="I6" s="14">
        <f>F6*H6</f>
        <v>147</v>
      </c>
      <c r="J6" s="74">
        <f>SUM(I6:I9)</f>
        <v>490</v>
      </c>
      <c r="K6" s="72"/>
      <c r="L6" s="73"/>
      <c r="M6" s="73"/>
      <c r="N6" s="73"/>
      <c r="O6" s="73"/>
    </row>
    <row r="7" spans="2:15" ht="20.100000000000001" customHeight="1">
      <c r="B7" s="70"/>
      <c r="C7" s="9" t="s">
        <v>109</v>
      </c>
      <c r="D7" s="10" t="s">
        <v>7</v>
      </c>
      <c r="E7" s="10"/>
      <c r="F7" s="11">
        <v>490</v>
      </c>
      <c r="G7" s="12">
        <v>1</v>
      </c>
      <c r="H7" s="13">
        <v>0.3</v>
      </c>
      <c r="I7" s="14">
        <f t="shared" ref="I7:I9" si="0">F7*H7</f>
        <v>147</v>
      </c>
      <c r="J7" s="75"/>
      <c r="K7" s="72"/>
      <c r="L7" s="73"/>
      <c r="M7" s="73"/>
      <c r="N7" s="73"/>
      <c r="O7" s="73"/>
    </row>
    <row r="8" spans="2:15" ht="20.100000000000001" customHeight="1">
      <c r="B8" s="70"/>
      <c r="C8" s="9" t="s">
        <v>110</v>
      </c>
      <c r="D8" s="10" t="s">
        <v>7</v>
      </c>
      <c r="E8" s="10"/>
      <c r="F8" s="11">
        <v>490</v>
      </c>
      <c r="G8" s="12">
        <v>1</v>
      </c>
      <c r="H8" s="13">
        <v>0.3</v>
      </c>
      <c r="I8" s="14">
        <f t="shared" si="0"/>
        <v>147</v>
      </c>
      <c r="J8" s="75"/>
      <c r="K8" s="72"/>
      <c r="L8" s="73"/>
      <c r="M8" s="73"/>
      <c r="N8" s="73"/>
      <c r="O8" s="73"/>
    </row>
    <row r="9" spans="2:15" ht="20.100000000000001" customHeight="1">
      <c r="B9" s="71"/>
      <c r="C9" s="9" t="s">
        <v>111</v>
      </c>
      <c r="D9" s="10" t="s">
        <v>7</v>
      </c>
      <c r="E9" s="10"/>
      <c r="F9" s="11">
        <v>490</v>
      </c>
      <c r="G9" s="12">
        <v>1</v>
      </c>
      <c r="H9" s="13">
        <v>0.1</v>
      </c>
      <c r="I9" s="14">
        <f t="shared" si="0"/>
        <v>49</v>
      </c>
      <c r="J9" s="75"/>
      <c r="K9" s="72"/>
      <c r="L9" s="73"/>
      <c r="M9" s="73"/>
      <c r="N9" s="73"/>
      <c r="O9" s="73"/>
    </row>
    <row r="10" spans="2:15" ht="14.25" customHeight="1"/>
    <row r="11" spans="2:15" ht="15" customHeight="1"/>
    <row r="12" spans="2:15" ht="20.100000000000001" customHeight="1">
      <c r="B12" s="61" t="s">
        <v>112</v>
      </c>
      <c r="C12" s="8" t="s">
        <v>8</v>
      </c>
      <c r="D12" s="8" t="s">
        <v>1</v>
      </c>
      <c r="E12" s="8" t="s">
        <v>105</v>
      </c>
      <c r="F12" s="8" t="s">
        <v>113</v>
      </c>
      <c r="G12" s="8" t="s">
        <v>2</v>
      </c>
      <c r="H12" s="8" t="s">
        <v>3</v>
      </c>
      <c r="I12" s="8" t="s">
        <v>4</v>
      </c>
      <c r="J12" s="8" t="s">
        <v>5</v>
      </c>
      <c r="K12" s="8" t="s">
        <v>9</v>
      </c>
      <c r="L12" s="8" t="s">
        <v>10</v>
      </c>
      <c r="M12" s="8" t="s">
        <v>11</v>
      </c>
    </row>
    <row r="13" spans="2:15" ht="20.100000000000001" customHeight="1">
      <c r="B13" s="62"/>
      <c r="C13" s="9" t="s">
        <v>114</v>
      </c>
      <c r="D13" s="9" t="s">
        <v>7</v>
      </c>
      <c r="E13" s="9"/>
      <c r="F13" s="9">
        <v>61992</v>
      </c>
      <c r="G13" s="12">
        <v>1</v>
      </c>
      <c r="H13" s="13">
        <v>5.0000000000000002E-5</v>
      </c>
      <c r="I13" s="14">
        <f>F13*H13</f>
        <v>3.0996000000000001</v>
      </c>
      <c r="J13" s="64">
        <f>SUM(I13:I31)</f>
        <v>314.54785000000004</v>
      </c>
      <c r="K13" s="65">
        <v>298</v>
      </c>
      <c r="L13" s="66">
        <f>1-K13/J13</f>
        <v>5.2608371031625301E-2</v>
      </c>
      <c r="M13" s="15" t="s">
        <v>12</v>
      </c>
    </row>
    <row r="14" spans="2:15" ht="20.100000000000001" customHeight="1">
      <c r="B14" s="62"/>
      <c r="C14" s="9" t="s">
        <v>115</v>
      </c>
      <c r="D14" s="9" t="s">
        <v>7</v>
      </c>
      <c r="E14" s="9"/>
      <c r="F14" s="9">
        <v>7200</v>
      </c>
      <c r="G14" s="12">
        <v>1</v>
      </c>
      <c r="H14" s="13">
        <v>1E-4</v>
      </c>
      <c r="I14" s="14">
        <f t="shared" ref="I14:I31" si="1">F14*H14</f>
        <v>0.72000000000000008</v>
      </c>
      <c r="J14" s="64"/>
      <c r="K14" s="65"/>
      <c r="L14" s="66"/>
      <c r="M14" s="15" t="s">
        <v>12</v>
      </c>
    </row>
    <row r="15" spans="2:15" ht="20.100000000000001" customHeight="1">
      <c r="B15" s="62"/>
      <c r="C15" s="16" t="s">
        <v>116</v>
      </c>
      <c r="D15" s="16" t="s">
        <v>7</v>
      </c>
      <c r="E15" s="16"/>
      <c r="F15" s="16">
        <v>5888</v>
      </c>
      <c r="G15" s="17">
        <v>1</v>
      </c>
      <c r="H15" s="18">
        <v>1E-3</v>
      </c>
      <c r="I15" s="19">
        <f t="shared" si="1"/>
        <v>5.8879999999999999</v>
      </c>
      <c r="J15" s="64"/>
      <c r="K15" s="65"/>
      <c r="L15" s="66"/>
      <c r="M15" s="15" t="s">
        <v>12</v>
      </c>
    </row>
    <row r="16" spans="2:15" ht="20.100000000000001" customHeight="1">
      <c r="B16" s="62"/>
      <c r="C16" s="10" t="s">
        <v>117</v>
      </c>
      <c r="D16" s="9" t="s">
        <v>7</v>
      </c>
      <c r="E16" s="9"/>
      <c r="F16" s="9">
        <v>10000</v>
      </c>
      <c r="G16" s="12">
        <v>1</v>
      </c>
      <c r="H16" s="13">
        <v>2.0000000000000001E-4</v>
      </c>
      <c r="I16" s="14">
        <f t="shared" si="1"/>
        <v>2</v>
      </c>
      <c r="J16" s="64"/>
      <c r="K16" s="65"/>
      <c r="L16" s="66"/>
      <c r="M16" s="15" t="s">
        <v>12</v>
      </c>
    </row>
    <row r="17" spans="2:14" ht="20.100000000000001" customHeight="1">
      <c r="B17" s="62"/>
      <c r="C17" s="9" t="s">
        <v>118</v>
      </c>
      <c r="D17" s="9" t="s">
        <v>7</v>
      </c>
      <c r="E17" s="9"/>
      <c r="F17" s="9">
        <v>8700</v>
      </c>
      <c r="G17" s="12">
        <v>1</v>
      </c>
      <c r="H17" s="13">
        <v>2.9999999999999997E-4</v>
      </c>
      <c r="I17" s="14">
        <f t="shared" si="1"/>
        <v>2.61</v>
      </c>
      <c r="J17" s="64"/>
      <c r="K17" s="65"/>
      <c r="L17" s="66"/>
      <c r="M17" s="15" t="s">
        <v>12</v>
      </c>
    </row>
    <row r="18" spans="2:14" ht="20.100000000000001" customHeight="1">
      <c r="B18" s="62"/>
      <c r="C18" s="9" t="s">
        <v>119</v>
      </c>
      <c r="D18" s="9" t="s">
        <v>7</v>
      </c>
      <c r="E18" s="9"/>
      <c r="F18" s="9">
        <v>8280</v>
      </c>
      <c r="G18" s="12">
        <v>1</v>
      </c>
      <c r="H18" s="13">
        <v>1E-3</v>
      </c>
      <c r="I18" s="14">
        <f t="shared" si="1"/>
        <v>8.2799999999999994</v>
      </c>
      <c r="J18" s="64"/>
      <c r="K18" s="65"/>
      <c r="L18" s="66"/>
      <c r="M18" s="15" t="s">
        <v>12</v>
      </c>
    </row>
    <row r="19" spans="2:14" ht="20.100000000000001" customHeight="1">
      <c r="B19" s="62"/>
      <c r="C19" s="9" t="s">
        <v>120</v>
      </c>
      <c r="D19" s="9" t="s">
        <v>7</v>
      </c>
      <c r="E19" s="9"/>
      <c r="F19" s="9">
        <v>8100</v>
      </c>
      <c r="G19" s="12">
        <v>1</v>
      </c>
      <c r="H19" s="13">
        <v>1E-3</v>
      </c>
      <c r="I19" s="14">
        <f t="shared" si="1"/>
        <v>8.1</v>
      </c>
      <c r="J19" s="64"/>
      <c r="K19" s="65"/>
      <c r="L19" s="66"/>
      <c r="M19" s="15" t="s">
        <v>12</v>
      </c>
    </row>
    <row r="20" spans="2:14" ht="20.100000000000001" customHeight="1">
      <c r="B20" s="62"/>
      <c r="C20" s="10" t="s">
        <v>121</v>
      </c>
      <c r="D20" s="10" t="s">
        <v>7</v>
      </c>
      <c r="E20" s="10"/>
      <c r="F20" s="10">
        <v>6888</v>
      </c>
      <c r="G20" s="20">
        <v>1</v>
      </c>
      <c r="H20" s="21">
        <v>1E-3</v>
      </c>
      <c r="I20" s="22">
        <f t="shared" si="1"/>
        <v>6.8879999999999999</v>
      </c>
      <c r="J20" s="64"/>
      <c r="K20" s="65"/>
      <c r="L20" s="66"/>
      <c r="M20" s="15" t="s">
        <v>12</v>
      </c>
    </row>
    <row r="21" spans="2:14" ht="20.100000000000001" customHeight="1">
      <c r="B21" s="62"/>
      <c r="C21" s="9" t="s">
        <v>122</v>
      </c>
      <c r="D21" s="9" t="s">
        <v>7</v>
      </c>
      <c r="E21" s="9"/>
      <c r="F21" s="9">
        <v>2700</v>
      </c>
      <c r="G21" s="12">
        <v>1</v>
      </c>
      <c r="H21" s="13">
        <v>5.0000000000000001E-3</v>
      </c>
      <c r="I21" s="14">
        <f t="shared" si="1"/>
        <v>13.5</v>
      </c>
      <c r="J21" s="64"/>
      <c r="K21" s="65"/>
      <c r="L21" s="66"/>
      <c r="M21" s="15" t="s">
        <v>12</v>
      </c>
    </row>
    <row r="22" spans="2:14" ht="20.100000000000001" customHeight="1">
      <c r="B22" s="62"/>
      <c r="C22" s="10" t="s">
        <v>123</v>
      </c>
      <c r="D22" s="9" t="s">
        <v>7</v>
      </c>
      <c r="E22" s="9"/>
      <c r="F22" s="9">
        <v>3600</v>
      </c>
      <c r="G22" s="12">
        <v>1</v>
      </c>
      <c r="H22" s="13">
        <v>5.0000000000000001E-3</v>
      </c>
      <c r="I22" s="14">
        <f t="shared" si="1"/>
        <v>18</v>
      </c>
      <c r="J22" s="64"/>
      <c r="K22" s="65"/>
      <c r="L22" s="66"/>
      <c r="M22" s="15" t="s">
        <v>12</v>
      </c>
    </row>
    <row r="23" spans="2:14" ht="20.100000000000001" customHeight="1">
      <c r="B23" s="62"/>
      <c r="C23" s="9" t="s">
        <v>124</v>
      </c>
      <c r="D23" s="9" t="s">
        <v>7</v>
      </c>
      <c r="E23" s="9"/>
      <c r="F23" s="9">
        <v>2450</v>
      </c>
      <c r="G23" s="12">
        <v>1</v>
      </c>
      <c r="H23" s="13">
        <v>6.0000000000000001E-3</v>
      </c>
      <c r="I23" s="14">
        <f t="shared" si="1"/>
        <v>14.700000000000001</v>
      </c>
      <c r="J23" s="64"/>
      <c r="K23" s="65"/>
      <c r="L23" s="66"/>
      <c r="M23" s="15" t="s">
        <v>29</v>
      </c>
    </row>
    <row r="24" spans="2:14" ht="20.100000000000001" customHeight="1">
      <c r="B24" s="62"/>
      <c r="C24" s="9" t="s">
        <v>125</v>
      </c>
      <c r="D24" s="9" t="s">
        <v>7</v>
      </c>
      <c r="E24" s="9"/>
      <c r="F24" s="9">
        <v>1400</v>
      </c>
      <c r="G24" s="12">
        <v>1</v>
      </c>
      <c r="H24" s="13">
        <v>8.0000000000000002E-3</v>
      </c>
      <c r="I24" s="14">
        <f t="shared" si="1"/>
        <v>11.200000000000001</v>
      </c>
      <c r="J24" s="64"/>
      <c r="K24" s="65"/>
      <c r="L24" s="66"/>
      <c r="M24" s="15" t="s">
        <v>126</v>
      </c>
    </row>
    <row r="25" spans="2:14" ht="20.100000000000001" customHeight="1">
      <c r="B25" s="62"/>
      <c r="C25" s="9" t="s">
        <v>127</v>
      </c>
      <c r="D25" s="9" t="s">
        <v>7</v>
      </c>
      <c r="E25" s="9"/>
      <c r="F25" s="9">
        <v>1000</v>
      </c>
      <c r="G25" s="12">
        <v>1</v>
      </c>
      <c r="H25" s="13">
        <v>2.5000000000000001E-2</v>
      </c>
      <c r="I25" s="14">
        <f t="shared" si="1"/>
        <v>25</v>
      </c>
      <c r="J25" s="64"/>
      <c r="K25" s="65"/>
      <c r="L25" s="66"/>
      <c r="M25" s="15" t="s">
        <v>29</v>
      </c>
    </row>
    <row r="26" spans="2:14" ht="20.100000000000001" customHeight="1">
      <c r="B26" s="62"/>
      <c r="C26" s="9" t="s">
        <v>30</v>
      </c>
      <c r="D26" s="9" t="s">
        <v>7</v>
      </c>
      <c r="E26" s="9"/>
      <c r="F26" s="9">
        <v>490</v>
      </c>
      <c r="G26" s="12">
        <v>1</v>
      </c>
      <c r="H26" s="13">
        <v>0.05</v>
      </c>
      <c r="I26" s="14">
        <f t="shared" si="1"/>
        <v>24.5</v>
      </c>
      <c r="J26" s="64"/>
      <c r="K26" s="65"/>
      <c r="L26" s="66"/>
      <c r="M26" s="15" t="s">
        <v>126</v>
      </c>
    </row>
    <row r="27" spans="2:14" ht="20.100000000000001" customHeight="1">
      <c r="B27" s="62"/>
      <c r="C27" s="9" t="s">
        <v>13</v>
      </c>
      <c r="D27" s="9" t="s">
        <v>7</v>
      </c>
      <c r="E27" s="9"/>
      <c r="F27" s="9">
        <v>360</v>
      </c>
      <c r="G27" s="12">
        <v>1</v>
      </c>
      <c r="H27" s="13">
        <v>7.4999999999999997E-2</v>
      </c>
      <c r="I27" s="14">
        <f t="shared" si="1"/>
        <v>27</v>
      </c>
      <c r="J27" s="64"/>
      <c r="K27" s="65"/>
      <c r="L27" s="66"/>
      <c r="M27" s="15" t="s">
        <v>126</v>
      </c>
    </row>
    <row r="28" spans="2:14" ht="20.100000000000001" customHeight="1">
      <c r="B28" s="62"/>
      <c r="C28" s="23" t="s">
        <v>128</v>
      </c>
      <c r="D28" s="9" t="s">
        <v>7</v>
      </c>
      <c r="E28" s="9"/>
      <c r="F28" s="9">
        <v>270</v>
      </c>
      <c r="G28" s="12">
        <v>1</v>
      </c>
      <c r="H28" s="13">
        <v>0.185</v>
      </c>
      <c r="I28" s="14">
        <f t="shared" si="1"/>
        <v>49.95</v>
      </c>
      <c r="J28" s="64"/>
      <c r="K28" s="65"/>
      <c r="L28" s="66"/>
      <c r="M28" s="15"/>
    </row>
    <row r="29" spans="2:14" ht="20.100000000000001" customHeight="1">
      <c r="B29" s="62"/>
      <c r="C29" s="23" t="s">
        <v>129</v>
      </c>
      <c r="D29" s="9" t="s">
        <v>7</v>
      </c>
      <c r="E29" s="9"/>
      <c r="F29" s="9">
        <v>28</v>
      </c>
      <c r="G29" s="12">
        <v>1</v>
      </c>
      <c r="H29" s="13">
        <v>0.185</v>
      </c>
      <c r="I29" s="14">
        <f t="shared" si="1"/>
        <v>5.18</v>
      </c>
      <c r="J29" s="64"/>
      <c r="K29" s="65"/>
      <c r="L29" s="66"/>
      <c r="M29" s="15"/>
    </row>
    <row r="30" spans="2:14" ht="20.100000000000001" customHeight="1">
      <c r="B30" s="62"/>
      <c r="C30" s="23" t="s">
        <v>130</v>
      </c>
      <c r="D30" s="9" t="s">
        <v>7</v>
      </c>
      <c r="E30" s="9"/>
      <c r="F30" s="9">
        <v>270</v>
      </c>
      <c r="G30" s="12">
        <v>1</v>
      </c>
      <c r="H30" s="13">
        <v>0.2</v>
      </c>
      <c r="I30" s="14">
        <f t="shared" si="1"/>
        <v>54</v>
      </c>
      <c r="J30" s="64"/>
      <c r="K30" s="65"/>
      <c r="L30" s="66"/>
      <c r="M30" s="15"/>
    </row>
    <row r="31" spans="2:14" ht="20.100000000000001" customHeight="1">
      <c r="B31" s="63"/>
      <c r="C31" s="9" t="s">
        <v>131</v>
      </c>
      <c r="D31" s="9" t="s">
        <v>7</v>
      </c>
      <c r="E31" s="9"/>
      <c r="F31" s="9">
        <v>135</v>
      </c>
      <c r="G31" s="12">
        <v>1</v>
      </c>
      <c r="H31" s="13">
        <f>1-SUM(H13:H30)</f>
        <v>0.25134999999999996</v>
      </c>
      <c r="I31" s="14">
        <f t="shared" si="1"/>
        <v>33.932249999999996</v>
      </c>
      <c r="J31" s="64"/>
      <c r="K31" s="65"/>
      <c r="L31" s="66"/>
      <c r="M31" s="15"/>
    </row>
    <row r="32" spans="2:14">
      <c r="B32" s="24"/>
      <c r="C32" s="25"/>
      <c r="D32" s="26"/>
      <c r="E32" s="26"/>
      <c r="F32" s="27"/>
      <c r="G32" s="25"/>
      <c r="H32" s="28"/>
      <c r="I32" s="29">
        <f>SUM($H$13:H31)</f>
        <v>1</v>
      </c>
      <c r="J32" s="30"/>
      <c r="K32" s="31"/>
      <c r="L32" s="25"/>
      <c r="M32" s="32"/>
      <c r="N32" s="33"/>
    </row>
    <row r="33" spans="2:14">
      <c r="B33" s="34"/>
      <c r="C33" s="35" t="s">
        <v>132</v>
      </c>
      <c r="D33" s="25"/>
      <c r="E33" s="25"/>
      <c r="F33" s="27"/>
      <c r="G33" s="25"/>
      <c r="H33" s="28"/>
      <c r="I33" s="36"/>
      <c r="J33" s="30"/>
      <c r="K33" s="31"/>
      <c r="L33" s="25"/>
      <c r="M33" s="32"/>
      <c r="N33" s="33"/>
    </row>
    <row r="34" spans="2:14">
      <c r="B34" s="24"/>
      <c r="C34" s="35" t="s">
        <v>133</v>
      </c>
      <c r="D34" s="26"/>
      <c r="E34" s="26"/>
      <c r="F34" s="27"/>
      <c r="G34" s="25"/>
      <c r="H34" s="28"/>
      <c r="I34" s="36"/>
      <c r="J34" s="30"/>
      <c r="K34" s="26"/>
      <c r="L34" s="25"/>
      <c r="M34" s="32"/>
      <c r="N34" s="33"/>
    </row>
    <row r="35" spans="2:14">
      <c r="B35" s="24"/>
      <c r="C35" s="25"/>
      <c r="D35" s="25"/>
      <c r="E35" s="25"/>
      <c r="F35" s="27"/>
      <c r="G35" s="25"/>
      <c r="H35" s="28"/>
      <c r="I35" s="36"/>
      <c r="J35" s="30"/>
      <c r="K35" s="31"/>
      <c r="L35" s="25"/>
      <c r="M35" s="32"/>
      <c r="N35" s="33"/>
    </row>
    <row r="36" spans="2:14">
      <c r="B36" s="24"/>
      <c r="N36" s="33"/>
    </row>
    <row r="37" spans="2:14">
      <c r="B37" s="24"/>
      <c r="N37" s="33"/>
    </row>
    <row r="45" spans="2:14">
      <c r="B45" s="56"/>
    </row>
  </sheetData>
  <mergeCells count="9">
    <mergeCell ref="B12:B31"/>
    <mergeCell ref="J13:J31"/>
    <mergeCell ref="K13:K31"/>
    <mergeCell ref="L13:L31"/>
    <mergeCell ref="F3:H3"/>
    <mergeCell ref="B4:J4"/>
    <mergeCell ref="B5:B9"/>
    <mergeCell ref="K5:O9"/>
    <mergeCell ref="J6:J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抽奖包（ID）</vt:lpstr>
      <vt:lpstr>抽奖包原案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2018-01-30T15:56:41Z</dcterms:modified>
</cp:coreProperties>
</file>