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600" windowHeight="6645"/>
  </bookViews>
  <sheets>
    <sheet name="Planilha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02" i="1"/>
  <c r="AB103" s="1"/>
  <c r="AB104" s="1"/>
  <c r="AB105" s="1"/>
  <c r="AB106" s="1"/>
  <c r="AB107" s="1"/>
  <c r="AB108" s="1"/>
  <c r="AB109" s="1"/>
  <c r="AB110" s="1"/>
  <c r="AB111" s="1"/>
  <c r="AB112" s="1"/>
  <c r="AB113" s="1"/>
  <c r="AB114" s="1"/>
  <c r="AB115" s="1"/>
  <c r="AB116" s="1"/>
  <c r="AB117" s="1"/>
  <c r="AB118" s="1"/>
  <c r="AB119" s="1"/>
  <c r="AB120" s="1"/>
  <c r="AB121" s="1"/>
  <c r="AB122" s="1"/>
  <c r="AB123" s="1"/>
  <c r="AB124" s="1"/>
  <c r="AB125" s="1"/>
  <c r="AB126" s="1"/>
  <c r="AB127" s="1"/>
  <c r="AB128" s="1"/>
  <c r="AB129" s="1"/>
  <c r="AB130" s="1"/>
  <c r="AB131" s="1"/>
  <c r="AB132" s="1"/>
  <c r="AB133" s="1"/>
  <c r="AB134" s="1"/>
  <c r="AB135" s="1"/>
  <c r="AB136" s="1"/>
  <c r="AB137" s="1"/>
  <c r="AB138" s="1"/>
  <c r="AB139" s="1"/>
  <c r="AB140" s="1"/>
  <c r="AB141" s="1"/>
  <c r="AB142" s="1"/>
  <c r="AB143" s="1"/>
  <c r="AB144" s="1"/>
  <c r="AB145" s="1"/>
  <c r="AB146" s="1"/>
  <c r="AB147" s="1"/>
  <c r="AB148" s="1"/>
  <c r="AB149" s="1"/>
  <c r="AB150" s="1"/>
  <c r="AB151" s="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AB3"/>
  <c r="AB4" s="1"/>
  <c r="AB5" s="1"/>
  <c r="AB6" s="1"/>
  <c r="AB7" s="1"/>
  <c r="AB8" s="1"/>
  <c r="AB9" s="1"/>
  <c r="AB10" s="1"/>
  <c r="AB11" s="1"/>
  <c r="AB12" s="1"/>
  <c r="AB13" s="1"/>
  <c r="AB14" s="1"/>
  <c r="AB15" s="1"/>
  <c r="AB16" s="1"/>
  <c r="AB17" s="1"/>
  <c r="AB18" s="1"/>
  <c r="AB19" s="1"/>
  <c r="AB20" s="1"/>
  <c r="AB21" s="1"/>
  <c r="AB22" s="1"/>
  <c r="AB23" s="1"/>
  <c r="AB24" s="1"/>
  <c r="AB25" s="1"/>
  <c r="AB26" s="1"/>
  <c r="AB27" s="1"/>
  <c r="AB28" s="1"/>
  <c r="AB29" s="1"/>
  <c r="AB30" s="1"/>
  <c r="AB31" s="1"/>
  <c r="AB32" s="1"/>
  <c r="AB33" s="1"/>
  <c r="AB34" s="1"/>
  <c r="AB35" s="1"/>
  <c r="AB36" s="1"/>
  <c r="AB37" s="1"/>
  <c r="AB38" s="1"/>
  <c r="AB39" s="1"/>
  <c r="AB40" s="1"/>
  <c r="AB41" s="1"/>
  <c r="AB42" s="1"/>
  <c r="AB43" s="1"/>
  <c r="AB44" s="1"/>
  <c r="AB45" s="1"/>
  <c r="AB46" s="1"/>
  <c r="AB47" s="1"/>
  <c r="AB48" s="1"/>
  <c r="AB49" s="1"/>
  <c r="AB50" s="1"/>
  <c r="AB51" s="1"/>
  <c r="AB52" s="1"/>
  <c r="AB53" s="1"/>
  <c r="AB54" s="1"/>
  <c r="AB55" s="1"/>
  <c r="AB56" s="1"/>
  <c r="AB57" s="1"/>
  <c r="AB58" s="1"/>
  <c r="AB59" s="1"/>
  <c r="AB60" s="1"/>
  <c r="AB61" s="1"/>
  <c r="AB62" s="1"/>
  <c r="AB63" s="1"/>
  <c r="AB64" s="1"/>
  <c r="AB65" s="1"/>
  <c r="AB66" s="1"/>
  <c r="AB67" s="1"/>
  <c r="AB68" s="1"/>
  <c r="AB69" s="1"/>
  <c r="AB70" s="1"/>
  <c r="AB71" s="1"/>
  <c r="AB72" s="1"/>
  <c r="AB73" s="1"/>
  <c r="AB74" s="1"/>
  <c r="AB75" s="1"/>
  <c r="AB76" s="1"/>
  <c r="AB77" s="1"/>
  <c r="AB78" s="1"/>
  <c r="AB79" s="1"/>
  <c r="AB80" s="1"/>
  <c r="AB81" s="1"/>
  <c r="AB82" s="1"/>
  <c r="AB83" s="1"/>
  <c r="AB84" s="1"/>
  <c r="AB85" s="1"/>
  <c r="AB86" s="1"/>
  <c r="AB87" s="1"/>
  <c r="AB88" s="1"/>
  <c r="AB89" s="1"/>
  <c r="AB90" s="1"/>
  <c r="AB91" s="1"/>
  <c r="AB92" s="1"/>
  <c r="AB93" s="1"/>
  <c r="AB94" s="1"/>
  <c r="AB95" s="1"/>
  <c r="AB96" s="1"/>
  <c r="AB97" s="1"/>
  <c r="AB98" s="1"/>
  <c r="AB99" s="1"/>
  <c r="AB100" s="1"/>
  <c r="AB101" s="1"/>
  <c r="AL76"/>
  <c r="AL102"/>
  <c r="AL103"/>
  <c r="AL104"/>
  <c r="AL105"/>
  <c r="AL106"/>
  <c r="AL107"/>
  <c r="AL108"/>
  <c r="AL109"/>
  <c r="AL110"/>
  <c r="AL111"/>
  <c r="AL112"/>
  <c r="AL113"/>
  <c r="AL114"/>
  <c r="AL115"/>
  <c r="AL116"/>
  <c r="AL117"/>
  <c r="AL118"/>
  <c r="AL119"/>
  <c r="AL120"/>
  <c r="AL121"/>
  <c r="AL122"/>
  <c r="AL123"/>
  <c r="AL124"/>
  <c r="AL125"/>
  <c r="AL126"/>
  <c r="AL127"/>
  <c r="AL128"/>
  <c r="AL129"/>
  <c r="AL130"/>
  <c r="AL131"/>
  <c r="AL132"/>
  <c r="AL133"/>
  <c r="AL134"/>
  <c r="AL135"/>
  <c r="AL136"/>
  <c r="AL137"/>
  <c r="AL138"/>
  <c r="AL139"/>
  <c r="AL140"/>
  <c r="AL141"/>
  <c r="AL142"/>
  <c r="AL143"/>
  <c r="AL144"/>
  <c r="AL145"/>
  <c r="AL146"/>
  <c r="AL147"/>
  <c r="AL148"/>
  <c r="AL149"/>
  <c r="AL150"/>
  <c r="AL151"/>
  <c r="AL53"/>
  <c r="AL52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AL75"/>
  <c r="AL77"/>
  <c r="AL78"/>
  <c r="AL79"/>
  <c r="AL80"/>
  <c r="AL81"/>
  <c r="AL82"/>
  <c r="AL83"/>
  <c r="AL84"/>
  <c r="AL85"/>
  <c r="AL86"/>
  <c r="AL87"/>
  <c r="AL88"/>
  <c r="AL89"/>
  <c r="AL90"/>
  <c r="AL91"/>
  <c r="AL92"/>
  <c r="AL93"/>
  <c r="AL94"/>
  <c r="AL95"/>
  <c r="AL96"/>
  <c r="AL97"/>
  <c r="AL98"/>
  <c r="AL99"/>
  <c r="AL100"/>
  <c r="AL101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33"/>
  <c r="AL32"/>
  <c r="G21" l="1"/>
  <c r="H21" s="1"/>
  <c r="G22"/>
  <c r="G23"/>
  <c r="H23" s="1"/>
  <c r="G24"/>
  <c r="G25"/>
  <c r="H25" s="1"/>
  <c r="G26"/>
  <c r="G27"/>
  <c r="H27" s="1"/>
  <c r="G28"/>
  <c r="G29"/>
  <c r="H29" s="1"/>
  <c r="G30"/>
  <c r="G31"/>
  <c r="H31" s="1"/>
  <c r="F21"/>
  <c r="F22"/>
  <c r="F23"/>
  <c r="F24"/>
  <c r="F25"/>
  <c r="F26"/>
  <c r="F27"/>
  <c r="F28"/>
  <c r="F29"/>
  <c r="F30"/>
  <c r="F31"/>
  <c r="G3"/>
  <c r="H3" s="1"/>
  <c r="G4"/>
  <c r="G5"/>
  <c r="H5" s="1"/>
  <c r="G6"/>
  <c r="G7"/>
  <c r="H7" s="1"/>
  <c r="G8"/>
  <c r="G9"/>
  <c r="H9" s="1"/>
  <c r="G10"/>
  <c r="G11"/>
  <c r="H11" s="1"/>
  <c r="G12"/>
  <c r="G13"/>
  <c r="H13" s="1"/>
  <c r="G14"/>
  <c r="G15"/>
  <c r="H15" s="1"/>
  <c r="G16"/>
  <c r="G17"/>
  <c r="H17" s="1"/>
  <c r="G18"/>
  <c r="G19"/>
  <c r="H19" s="1"/>
  <c r="G20"/>
  <c r="G2"/>
  <c r="H2" s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2"/>
  <c r="H20" l="1"/>
  <c r="H18"/>
  <c r="H16"/>
  <c r="H14"/>
  <c r="H12"/>
  <c r="H10"/>
  <c r="H8"/>
  <c r="H6"/>
  <c r="H4"/>
  <c r="H30"/>
  <c r="H28"/>
  <c r="H26"/>
  <c r="H24"/>
  <c r="H22"/>
</calcChain>
</file>

<file path=xl/sharedStrings.xml><?xml version="1.0" encoding="utf-8"?>
<sst xmlns="http://schemas.openxmlformats.org/spreadsheetml/2006/main" count="15" uniqueCount="15">
  <si>
    <t>ANO</t>
  </si>
  <si>
    <t>POPULACAO</t>
  </si>
  <si>
    <t>Delta Pop.</t>
  </si>
  <si>
    <t>Nasc. a cada mil pessoas por ano</t>
  </si>
  <si>
    <t>Mortes por ano a cada mil pessoas</t>
  </si>
  <si>
    <t>mortes %/mil pess./ano</t>
  </si>
  <si>
    <t>nasc %/mil pess./ano2</t>
  </si>
  <si>
    <t>S</t>
  </si>
  <si>
    <t>alfa</t>
  </si>
  <si>
    <t>Pop real até 2020 + modelo onu em diante</t>
  </si>
  <si>
    <t xml:space="preserve"> </t>
  </si>
  <si>
    <t>modelo logístico</t>
  </si>
  <si>
    <t>anos</t>
  </si>
  <si>
    <t>Crescimento vegetativo</t>
  </si>
  <si>
    <t>Gráfico População por tempo- Dados reais X modelo(1981-20200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</si>
</sst>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</fills>
  <borders count="6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rgb="FFA9D08E"/>
      </left>
      <right/>
      <top style="thin">
        <color rgb="FFA9D08E"/>
      </top>
      <bottom/>
      <diagonal/>
    </border>
    <border>
      <left/>
      <right/>
      <top style="thin">
        <color rgb="FFA9D08E"/>
      </top>
      <bottom/>
      <diagonal/>
    </border>
    <border>
      <left/>
      <right style="thin">
        <color theme="9" tint="0.39997558519241921"/>
      </right>
      <top style="thin">
        <color rgb="FFA9D08E"/>
      </top>
      <bottom style="thin">
        <color rgb="FFA9D08E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2" fillId="2" borderId="1" xfId="0" applyNumberFormat="1" applyFont="1" applyFill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14" fontId="2" fillId="0" borderId="3" xfId="0" applyNumberFormat="1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3" fillId="0" borderId="0" xfId="0" applyFont="1"/>
    <xf numFmtId="0" fontId="1" fillId="0" borderId="0" xfId="0" applyFont="1" applyAlignment="1">
      <alignment wrapText="1"/>
    </xf>
    <xf numFmtId="3" fontId="0" fillId="0" borderId="0" xfId="0" applyNumberFormat="1"/>
    <xf numFmtId="0" fontId="2" fillId="2" borderId="5" xfId="0" applyFont="1" applyFill="1" applyBorder="1" applyAlignment="1">
      <alignment wrapText="1"/>
    </xf>
    <xf numFmtId="0" fontId="2" fillId="0" borderId="5" xfId="0" applyFont="1" applyBorder="1" applyAlignment="1">
      <alignment wrapText="1"/>
    </xf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1" indent="0" relativeIndent="255" justifyLastLine="0" shrinkToFit="0" readingOrder="0"/>
      <border diagonalUp="0" diagonalDown="0">
        <left/>
        <right/>
        <top style="thin">
          <color rgb="FFA9D08E"/>
        </top>
        <bottom style="thin">
          <color rgb="FFA9D08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dd/mm/yyyy"/>
      <alignment horizontal="general" vertical="bottom" textRotation="0" wrapText="1" indent="0" relativeIndent="255" justifyLastLine="0" shrinkToFit="0" readingOrder="0"/>
      <border diagonalUp="0" diagonalDown="0">
        <left style="thin">
          <color rgb="FFA9D08E"/>
        </left>
        <right/>
        <top style="thin">
          <color rgb="FFA9D08E"/>
        </top>
        <bottom style="thin">
          <color rgb="FFA9D08E"/>
        </bottom>
        <vertical/>
        <horizontal/>
      </border>
    </dxf>
    <dxf>
      <border outline="0">
        <bottom style="thin">
          <color rgb="FFA9D08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 Pop x</a:t>
            </a:r>
            <a:r>
              <a:rPr lang="en-US" baseline="0"/>
              <a:t> Pop (1951-1980)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strRef>
              <c:f>Planilha1!$C$1</c:f>
              <c:strCache>
                <c:ptCount val="1"/>
                <c:pt idx="0">
                  <c:v>Delta Pop.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Eq val="1"/>
            <c:trendlineLbl>
              <c:layout>
                <c:manualLayout>
                  <c:x val="-4.6370482651348452E-2"/>
                  <c:y val="0.250599475691726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Planilha1!$B$2:$B$31</c:f>
              <c:numCache>
                <c:formatCode>General</c:formatCode>
                <c:ptCount val="30"/>
                <c:pt idx="0">
                  <c:v>19452636</c:v>
                </c:pt>
                <c:pt idx="1">
                  <c:v>19817786</c:v>
                </c:pt>
                <c:pt idx="2">
                  <c:v>20293202</c:v>
                </c:pt>
                <c:pt idx="3">
                  <c:v>20864105</c:v>
                </c:pt>
                <c:pt idx="4">
                  <c:v>21514570</c:v>
                </c:pt>
                <c:pt idx="5">
                  <c:v>22227334</c:v>
                </c:pt>
                <c:pt idx="6">
                  <c:v>22984010</c:v>
                </c:pt>
                <c:pt idx="7">
                  <c:v>23765504</c:v>
                </c:pt>
                <c:pt idx="8">
                  <c:v>24552840</c:v>
                </c:pt>
                <c:pt idx="9">
                  <c:v>25329515</c:v>
                </c:pt>
                <c:pt idx="10">
                  <c:v>26084031</c:v>
                </c:pt>
                <c:pt idx="11">
                  <c:v>26812086</c:v>
                </c:pt>
                <c:pt idx="12">
                  <c:v>27517544</c:v>
                </c:pt>
                <c:pt idx="13">
                  <c:v>28209731</c:v>
                </c:pt>
                <c:pt idx="14">
                  <c:v>28895558</c:v>
                </c:pt>
                <c:pt idx="15">
                  <c:v>29572556</c:v>
                </c:pt>
                <c:pt idx="16">
                  <c:v>30236697</c:v>
                </c:pt>
                <c:pt idx="17">
                  <c:v>30891965</c:v>
                </c:pt>
                <c:pt idx="18">
                  <c:v>31543835</c:v>
                </c:pt>
                <c:pt idx="19">
                  <c:v>32195681</c:v>
                </c:pt>
                <c:pt idx="20">
                  <c:v>32850720</c:v>
                </c:pt>
                <c:pt idx="21">
                  <c:v>33506523</c:v>
                </c:pt>
                <c:pt idx="22">
                  <c:v>34154087</c:v>
                </c:pt>
                <c:pt idx="23">
                  <c:v>34780882</c:v>
                </c:pt>
                <c:pt idx="24">
                  <c:v>35378661</c:v>
                </c:pt>
                <c:pt idx="25">
                  <c:v>35942029</c:v>
                </c:pt>
                <c:pt idx="26">
                  <c:v>36475413</c:v>
                </c:pt>
                <c:pt idx="27">
                  <c:v>36992188</c:v>
                </c:pt>
                <c:pt idx="28">
                  <c:v>37511315</c:v>
                </c:pt>
                <c:pt idx="29">
                  <c:v>38045607</c:v>
                </c:pt>
              </c:numCache>
            </c:numRef>
          </c:xVal>
          <c:yVal>
            <c:numRef>
              <c:f>Planilha1!$C$2:$C$31</c:f>
              <c:numCache>
                <c:formatCode>General</c:formatCode>
                <c:ptCount val="30"/>
                <c:pt idx="0">
                  <c:v>365150</c:v>
                </c:pt>
                <c:pt idx="1">
                  <c:v>475416</c:v>
                </c:pt>
                <c:pt idx="2">
                  <c:v>570903</c:v>
                </c:pt>
                <c:pt idx="3">
                  <c:v>650465</c:v>
                </c:pt>
                <c:pt idx="4">
                  <c:v>712764</c:v>
                </c:pt>
                <c:pt idx="5">
                  <c:v>756676</c:v>
                </c:pt>
                <c:pt idx="6">
                  <c:v>781494</c:v>
                </c:pt>
                <c:pt idx="7">
                  <c:v>787336</c:v>
                </c:pt>
                <c:pt idx="8">
                  <c:v>776675</c:v>
                </c:pt>
                <c:pt idx="9">
                  <c:v>754516</c:v>
                </c:pt>
                <c:pt idx="10">
                  <c:v>728055</c:v>
                </c:pt>
                <c:pt idx="11">
                  <c:v>705458</c:v>
                </c:pt>
                <c:pt idx="12">
                  <c:v>692187</c:v>
                </c:pt>
                <c:pt idx="13">
                  <c:v>685827</c:v>
                </c:pt>
                <c:pt idx="14">
                  <c:v>676998</c:v>
                </c:pt>
                <c:pt idx="15">
                  <c:v>664141</c:v>
                </c:pt>
                <c:pt idx="16">
                  <c:v>655268</c:v>
                </c:pt>
                <c:pt idx="17">
                  <c:v>651870</c:v>
                </c:pt>
                <c:pt idx="18">
                  <c:v>651846</c:v>
                </c:pt>
                <c:pt idx="19">
                  <c:v>655039</c:v>
                </c:pt>
                <c:pt idx="20">
                  <c:v>655803</c:v>
                </c:pt>
                <c:pt idx="21">
                  <c:v>647564</c:v>
                </c:pt>
                <c:pt idx="22">
                  <c:v>626795</c:v>
                </c:pt>
                <c:pt idx="23">
                  <c:v>597779</c:v>
                </c:pt>
                <c:pt idx="24">
                  <c:v>563368</c:v>
                </c:pt>
                <c:pt idx="25">
                  <c:v>533384</c:v>
                </c:pt>
                <c:pt idx="26">
                  <c:v>516775</c:v>
                </c:pt>
                <c:pt idx="27">
                  <c:v>519127</c:v>
                </c:pt>
                <c:pt idx="28">
                  <c:v>534292</c:v>
                </c:pt>
                <c:pt idx="29">
                  <c:v>556682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F495-44A2-8B08-F24754BE9796}"/>
            </c:ext>
          </c:extLst>
        </c:ser>
        <c:axId val="59465088"/>
        <c:axId val="59491456"/>
      </c:scatterChart>
      <c:valAx>
        <c:axId val="5946508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491456"/>
        <c:crosses val="autoZero"/>
        <c:crossBetween val="midCat"/>
      </c:valAx>
      <c:valAx>
        <c:axId val="594914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46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scatterChart>
        <c:scatterStyle val="lineMarker"/>
        <c:ser>
          <c:idx val="0"/>
          <c:order val="0"/>
          <c:tx>
            <c:v>Crescimento vegetativo</c:v>
          </c:tx>
          <c:spPr>
            <a:ln w="19050">
              <a:noFill/>
            </a:ln>
          </c:spPr>
          <c:xVal>
            <c:numRef>
              <c:f>Planilha1!$AB$2:$AB$31</c:f>
              <c:numCache>
                <c:formatCode>General</c:formatCode>
                <c:ptCount val="30"/>
                <c:pt idx="0">
                  <c:v>1951</c:v>
                </c:pt>
                <c:pt idx="1">
                  <c:v>1952</c:v>
                </c:pt>
                <c:pt idx="2">
                  <c:v>1953</c:v>
                </c:pt>
                <c:pt idx="3">
                  <c:v>1954</c:v>
                </c:pt>
                <c:pt idx="4">
                  <c:v>1955</c:v>
                </c:pt>
                <c:pt idx="5">
                  <c:v>1956</c:v>
                </c:pt>
                <c:pt idx="6">
                  <c:v>1957</c:v>
                </c:pt>
                <c:pt idx="7">
                  <c:v>1958</c:v>
                </c:pt>
                <c:pt idx="8">
                  <c:v>1959</c:v>
                </c:pt>
                <c:pt idx="9">
                  <c:v>1960</c:v>
                </c:pt>
                <c:pt idx="10">
                  <c:v>1961</c:v>
                </c:pt>
                <c:pt idx="11">
                  <c:v>1962</c:v>
                </c:pt>
                <c:pt idx="12">
                  <c:v>1963</c:v>
                </c:pt>
                <c:pt idx="13">
                  <c:v>1964</c:v>
                </c:pt>
                <c:pt idx="14">
                  <c:v>1965</c:v>
                </c:pt>
                <c:pt idx="15">
                  <c:v>1966</c:v>
                </c:pt>
                <c:pt idx="16">
                  <c:v>1967</c:v>
                </c:pt>
                <c:pt idx="17">
                  <c:v>1968</c:v>
                </c:pt>
                <c:pt idx="18">
                  <c:v>1969</c:v>
                </c:pt>
                <c:pt idx="19">
                  <c:v>1970</c:v>
                </c:pt>
                <c:pt idx="20">
                  <c:v>1971</c:v>
                </c:pt>
                <c:pt idx="21">
                  <c:v>1972</c:v>
                </c:pt>
                <c:pt idx="22">
                  <c:v>1973</c:v>
                </c:pt>
                <c:pt idx="23">
                  <c:v>1974</c:v>
                </c:pt>
                <c:pt idx="24">
                  <c:v>1975</c:v>
                </c:pt>
                <c:pt idx="25">
                  <c:v>1976</c:v>
                </c:pt>
                <c:pt idx="26">
                  <c:v>1977</c:v>
                </c:pt>
                <c:pt idx="27">
                  <c:v>1978</c:v>
                </c:pt>
                <c:pt idx="28">
                  <c:v>1979</c:v>
                </c:pt>
                <c:pt idx="29">
                  <c:v>1980</c:v>
                </c:pt>
              </c:numCache>
            </c:numRef>
          </c:xVal>
          <c:yVal>
            <c:numRef>
              <c:f>Planilha1!$H$2:$H$31</c:f>
              <c:numCache>
                <c:formatCode>General</c:formatCode>
                <c:ptCount val="30"/>
                <c:pt idx="0">
                  <c:v>1.3374E-2</c:v>
                </c:pt>
                <c:pt idx="1">
                  <c:v>1.6056999999999998E-2</c:v>
                </c:pt>
                <c:pt idx="2">
                  <c:v>1.8369000000000003E-2</c:v>
                </c:pt>
                <c:pt idx="3">
                  <c:v>2.0680999999999998E-2</c:v>
                </c:pt>
                <c:pt idx="4">
                  <c:v>2.2991999999999999E-2</c:v>
                </c:pt>
                <c:pt idx="5">
                  <c:v>2.5302999999999999E-2</c:v>
                </c:pt>
                <c:pt idx="6">
                  <c:v>2.7614000000000003E-2</c:v>
                </c:pt>
                <c:pt idx="7">
                  <c:v>2.9925999999999994E-2</c:v>
                </c:pt>
                <c:pt idx="8">
                  <c:v>2.9302999999999996E-2</c:v>
                </c:pt>
                <c:pt idx="9">
                  <c:v>2.9655000000000001E-2</c:v>
                </c:pt>
                <c:pt idx="10">
                  <c:v>2.8856E-2</c:v>
                </c:pt>
                <c:pt idx="11">
                  <c:v>2.7819000000000003E-2</c:v>
                </c:pt>
                <c:pt idx="12">
                  <c:v>2.6668999999999991E-2</c:v>
                </c:pt>
                <c:pt idx="13">
                  <c:v>2.5514000000000002E-2</c:v>
                </c:pt>
                <c:pt idx="14">
                  <c:v>2.4454999999999998E-2</c:v>
                </c:pt>
                <c:pt idx="15">
                  <c:v>2.3554000000000002E-2</c:v>
                </c:pt>
                <c:pt idx="16">
                  <c:v>2.2792E-2</c:v>
                </c:pt>
                <c:pt idx="17">
                  <c:v>2.2140999999999997E-2</c:v>
                </c:pt>
                <c:pt idx="18">
                  <c:v>2.1595000000000003E-2</c:v>
                </c:pt>
                <c:pt idx="19">
                  <c:v>2.3199999999999998E-2</c:v>
                </c:pt>
                <c:pt idx="20">
                  <c:v>2.4E-2</c:v>
                </c:pt>
                <c:pt idx="21">
                  <c:v>2.2099999999999998E-2</c:v>
                </c:pt>
                <c:pt idx="22">
                  <c:v>2.0500000000000004E-2</c:v>
                </c:pt>
                <c:pt idx="23">
                  <c:v>1.9400000000000001E-2</c:v>
                </c:pt>
                <c:pt idx="24">
                  <c:v>1.7099999999999997E-2</c:v>
                </c:pt>
                <c:pt idx="25">
                  <c:v>1.4800000000000001E-2</c:v>
                </c:pt>
                <c:pt idx="26">
                  <c:v>1.5899999999999997E-2</c:v>
                </c:pt>
                <c:pt idx="27">
                  <c:v>1.3500000000000002E-2</c:v>
                </c:pt>
                <c:pt idx="28">
                  <c:v>1.66E-2</c:v>
                </c:pt>
                <c:pt idx="29">
                  <c:v>1.5300000000000001E-2</c:v>
                </c:pt>
              </c:numCache>
            </c:numRef>
          </c:yVal>
        </c:ser>
        <c:axId val="51938816"/>
        <c:axId val="51937280"/>
      </c:scatterChart>
      <c:valAx>
        <c:axId val="51938816"/>
        <c:scaling>
          <c:orientation val="minMax"/>
        </c:scaling>
        <c:axPos val="b"/>
        <c:numFmt formatCode="General" sourceLinked="1"/>
        <c:tickLblPos val="nextTo"/>
        <c:crossAx val="51937280"/>
        <c:crosses val="autoZero"/>
        <c:crossBetween val="midCat"/>
      </c:valAx>
      <c:valAx>
        <c:axId val="51937280"/>
        <c:scaling>
          <c:orientation val="minMax"/>
        </c:scaling>
        <c:axPos val="l"/>
        <c:majorGridlines/>
        <c:numFmt formatCode="General" sourceLinked="1"/>
        <c:tickLblPos val="nextTo"/>
        <c:crossAx val="51938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População X Tempo (1951-1980)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População</c:v>
          </c:tx>
          <c:spPr>
            <a:ln w="19050">
              <a:noFill/>
            </a:ln>
          </c:spPr>
          <c:xVal>
            <c:numRef>
              <c:f>Planilha1!$AB$2:$AB$31</c:f>
              <c:numCache>
                <c:formatCode>General</c:formatCode>
                <c:ptCount val="30"/>
                <c:pt idx="0">
                  <c:v>1951</c:v>
                </c:pt>
                <c:pt idx="1">
                  <c:v>1952</c:v>
                </c:pt>
                <c:pt idx="2">
                  <c:v>1953</c:v>
                </c:pt>
                <c:pt idx="3">
                  <c:v>1954</c:v>
                </c:pt>
                <c:pt idx="4">
                  <c:v>1955</c:v>
                </c:pt>
                <c:pt idx="5">
                  <c:v>1956</c:v>
                </c:pt>
                <c:pt idx="6">
                  <c:v>1957</c:v>
                </c:pt>
                <c:pt idx="7">
                  <c:v>1958</c:v>
                </c:pt>
                <c:pt idx="8">
                  <c:v>1959</c:v>
                </c:pt>
                <c:pt idx="9">
                  <c:v>1960</c:v>
                </c:pt>
                <c:pt idx="10">
                  <c:v>1961</c:v>
                </c:pt>
                <c:pt idx="11">
                  <c:v>1962</c:v>
                </c:pt>
                <c:pt idx="12">
                  <c:v>1963</c:v>
                </c:pt>
                <c:pt idx="13">
                  <c:v>1964</c:v>
                </c:pt>
                <c:pt idx="14">
                  <c:v>1965</c:v>
                </c:pt>
                <c:pt idx="15">
                  <c:v>1966</c:v>
                </c:pt>
                <c:pt idx="16">
                  <c:v>1967</c:v>
                </c:pt>
                <c:pt idx="17">
                  <c:v>1968</c:v>
                </c:pt>
                <c:pt idx="18">
                  <c:v>1969</c:v>
                </c:pt>
                <c:pt idx="19">
                  <c:v>1970</c:v>
                </c:pt>
                <c:pt idx="20">
                  <c:v>1971</c:v>
                </c:pt>
                <c:pt idx="21">
                  <c:v>1972</c:v>
                </c:pt>
                <c:pt idx="22">
                  <c:v>1973</c:v>
                </c:pt>
                <c:pt idx="23">
                  <c:v>1974</c:v>
                </c:pt>
                <c:pt idx="24">
                  <c:v>1975</c:v>
                </c:pt>
                <c:pt idx="25">
                  <c:v>1976</c:v>
                </c:pt>
                <c:pt idx="26">
                  <c:v>1977</c:v>
                </c:pt>
                <c:pt idx="27">
                  <c:v>1978</c:v>
                </c:pt>
                <c:pt idx="28">
                  <c:v>1979</c:v>
                </c:pt>
                <c:pt idx="29">
                  <c:v>1980</c:v>
                </c:pt>
              </c:numCache>
            </c:numRef>
          </c:xVal>
          <c:yVal>
            <c:numRef>
              <c:f>Planilha1!$B$2:$B$31</c:f>
              <c:numCache>
                <c:formatCode>General</c:formatCode>
                <c:ptCount val="30"/>
                <c:pt idx="0">
                  <c:v>19452636</c:v>
                </c:pt>
                <c:pt idx="1">
                  <c:v>19817786</c:v>
                </c:pt>
                <c:pt idx="2">
                  <c:v>20293202</c:v>
                </c:pt>
                <c:pt idx="3">
                  <c:v>20864105</c:v>
                </c:pt>
                <c:pt idx="4">
                  <c:v>21514570</c:v>
                </c:pt>
                <c:pt idx="5">
                  <c:v>22227334</c:v>
                </c:pt>
                <c:pt idx="6">
                  <c:v>22984010</c:v>
                </c:pt>
                <c:pt idx="7">
                  <c:v>23765504</c:v>
                </c:pt>
                <c:pt idx="8">
                  <c:v>24552840</c:v>
                </c:pt>
                <c:pt idx="9">
                  <c:v>25329515</c:v>
                </c:pt>
                <c:pt idx="10">
                  <c:v>26084031</c:v>
                </c:pt>
                <c:pt idx="11">
                  <c:v>26812086</c:v>
                </c:pt>
                <c:pt idx="12">
                  <c:v>27517544</c:v>
                </c:pt>
                <c:pt idx="13">
                  <c:v>28209731</c:v>
                </c:pt>
                <c:pt idx="14">
                  <c:v>28895558</c:v>
                </c:pt>
                <c:pt idx="15">
                  <c:v>29572556</c:v>
                </c:pt>
                <c:pt idx="16">
                  <c:v>30236697</c:v>
                </c:pt>
                <c:pt idx="17">
                  <c:v>30891965</c:v>
                </c:pt>
                <c:pt idx="18">
                  <c:v>31543835</c:v>
                </c:pt>
                <c:pt idx="19">
                  <c:v>32195681</c:v>
                </c:pt>
                <c:pt idx="20">
                  <c:v>32850720</c:v>
                </c:pt>
                <c:pt idx="21">
                  <c:v>33506523</c:v>
                </c:pt>
                <c:pt idx="22">
                  <c:v>34154087</c:v>
                </c:pt>
                <c:pt idx="23">
                  <c:v>34780882</c:v>
                </c:pt>
                <c:pt idx="24">
                  <c:v>35378661</c:v>
                </c:pt>
                <c:pt idx="25">
                  <c:v>35942029</c:v>
                </c:pt>
                <c:pt idx="26">
                  <c:v>36475413</c:v>
                </c:pt>
                <c:pt idx="27">
                  <c:v>36992188</c:v>
                </c:pt>
                <c:pt idx="28">
                  <c:v>37511315</c:v>
                </c:pt>
                <c:pt idx="29">
                  <c:v>38045607</c:v>
                </c:pt>
              </c:numCache>
            </c:numRef>
          </c:yVal>
        </c:ser>
        <c:axId val="69133824"/>
        <c:axId val="69094016"/>
      </c:scatterChart>
      <c:valAx>
        <c:axId val="69133824"/>
        <c:scaling>
          <c:orientation val="minMax"/>
        </c:scaling>
        <c:axPos val="b"/>
        <c:numFmt formatCode="General" sourceLinked="1"/>
        <c:tickLblPos val="nextTo"/>
        <c:crossAx val="69094016"/>
        <c:crosses val="autoZero"/>
        <c:crossBetween val="midCat"/>
      </c:valAx>
      <c:valAx>
        <c:axId val="69094016"/>
        <c:scaling>
          <c:orientation val="minMax"/>
        </c:scaling>
        <c:axPos val="l"/>
        <c:majorGridlines/>
        <c:numFmt formatCode="General" sourceLinked="1"/>
        <c:tickLblPos val="nextTo"/>
        <c:crossAx val="691338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Dados reais</c:v>
          </c:tx>
          <c:spPr>
            <a:ln w="19050">
              <a:noFill/>
            </a:ln>
          </c:spPr>
          <c:xVal>
            <c:numRef>
              <c:f>Planilha1!$AB$32:$AB$71</c:f>
              <c:numCache>
                <c:formatCode>General</c:formatCode>
                <c:ptCount val="4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</c:numCache>
            </c:numRef>
          </c:xVal>
          <c:yVal>
            <c:numRef>
              <c:f>Planilha1!$AI$32:$AI$71</c:f>
              <c:numCache>
                <c:formatCode>General</c:formatCode>
                <c:ptCount val="40"/>
                <c:pt idx="0">
                  <c:v>38602289</c:v>
                </c:pt>
                <c:pt idx="1">
                  <c:v>39175212</c:v>
                </c:pt>
                <c:pt idx="2">
                  <c:v>39747794</c:v>
                </c:pt>
                <c:pt idx="3">
                  <c:v>40296228</c:v>
                </c:pt>
                <c:pt idx="4">
                  <c:v>40804402</c:v>
                </c:pt>
                <c:pt idx="5">
                  <c:v>41265113</c:v>
                </c:pt>
                <c:pt idx="6">
                  <c:v>41686560</c:v>
                </c:pt>
                <c:pt idx="7">
                  <c:v>42086662</c:v>
                </c:pt>
                <c:pt idx="8">
                  <c:v>42491198</c:v>
                </c:pt>
                <c:pt idx="9">
                  <c:v>42918419</c:v>
                </c:pt>
                <c:pt idx="10">
                  <c:v>43373151</c:v>
                </c:pt>
                <c:pt idx="11">
                  <c:v>43848218</c:v>
                </c:pt>
                <c:pt idx="12">
                  <c:v>44335028</c:v>
                </c:pt>
                <c:pt idx="13">
                  <c:v>44820073</c:v>
                </c:pt>
                <c:pt idx="14">
                  <c:v>45292522</c:v>
                </c:pt>
                <c:pt idx="15">
                  <c:v>45751022</c:v>
                </c:pt>
                <c:pt idx="16">
                  <c:v>46196054</c:v>
                </c:pt>
                <c:pt idx="17">
                  <c:v>46620691</c:v>
                </c:pt>
                <c:pt idx="18">
                  <c:v>47016957</c:v>
                </c:pt>
                <c:pt idx="19">
                  <c:v>47379241</c:v>
                </c:pt>
                <c:pt idx="20">
                  <c:v>47706224</c:v>
                </c:pt>
                <c:pt idx="21">
                  <c:v>47999547</c:v>
                </c:pt>
                <c:pt idx="22">
                  <c:v>48260897</c:v>
                </c:pt>
                <c:pt idx="23">
                  <c:v>48493441</c:v>
                </c:pt>
                <c:pt idx="24">
                  <c:v>48701073</c:v>
                </c:pt>
                <c:pt idx="25">
                  <c:v>48880451</c:v>
                </c:pt>
                <c:pt idx="26">
                  <c:v>49034810</c:v>
                </c:pt>
                <c:pt idx="27">
                  <c:v>49182456</c:v>
                </c:pt>
                <c:pt idx="28">
                  <c:v>49347461</c:v>
                </c:pt>
                <c:pt idx="29">
                  <c:v>49545636</c:v>
                </c:pt>
                <c:pt idx="30">
                  <c:v>49786159</c:v>
                </c:pt>
                <c:pt idx="31">
                  <c:v>50060639</c:v>
                </c:pt>
                <c:pt idx="32">
                  <c:v>50345717</c:v>
                </c:pt>
                <c:pt idx="33">
                  <c:v>50607907</c:v>
                </c:pt>
                <c:pt idx="34">
                  <c:v>50823093</c:v>
                </c:pt>
                <c:pt idx="35">
                  <c:v>50983457</c:v>
                </c:pt>
                <c:pt idx="36">
                  <c:v>51096415</c:v>
                </c:pt>
                <c:pt idx="37">
                  <c:v>51171706</c:v>
                </c:pt>
                <c:pt idx="38">
                  <c:v>51225308</c:v>
                </c:pt>
                <c:pt idx="39">
                  <c:v>51269185</c:v>
                </c:pt>
              </c:numCache>
            </c:numRef>
          </c:yVal>
        </c:ser>
        <c:ser>
          <c:idx val="1"/>
          <c:order val="1"/>
          <c:tx>
            <c:v>Modelo</c:v>
          </c:tx>
          <c:spPr>
            <a:ln w="19050">
              <a:noFill/>
            </a:ln>
          </c:spPr>
          <c:xVal>
            <c:numRef>
              <c:f>Planilha1!$AB$32:$AB$71</c:f>
              <c:numCache>
                <c:formatCode>General</c:formatCode>
                <c:ptCount val="4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</c:numCache>
            </c:numRef>
          </c:xVal>
          <c:yVal>
            <c:numRef>
              <c:f>Planilha1!$AL$32:$AL$71</c:f>
              <c:numCache>
                <c:formatCode>General</c:formatCode>
                <c:ptCount val="40"/>
                <c:pt idx="0">
                  <c:v>38614555.959001549</c:v>
                </c:pt>
                <c:pt idx="1">
                  <c:v>39158073.600960478</c:v>
                </c:pt>
                <c:pt idx="2">
                  <c:v>39716801.000755057</c:v>
                </c:pt>
                <c:pt idx="3">
                  <c:v>40274539.954133563</c:v>
                </c:pt>
                <c:pt idx="4">
                  <c:v>40808142.092972018</c:v>
                </c:pt>
                <c:pt idx="5">
                  <c:v>41302036.0834224</c:v>
                </c:pt>
                <c:pt idx="6">
                  <c:v>41749354.438097231</c:v>
                </c:pt>
                <c:pt idx="7">
                  <c:v>42158178.3953664</c:v>
                </c:pt>
                <c:pt idx="8">
                  <c:v>42545967.967697762</c:v>
                </c:pt>
                <c:pt idx="9">
                  <c:v>42937729.586524799</c:v>
                </c:pt>
                <c:pt idx="10">
                  <c:v>43351104.51754044</c:v>
                </c:pt>
                <c:pt idx="11">
                  <c:v>43790697.775331199</c:v>
                </c:pt>
                <c:pt idx="12">
                  <c:v>44249507.332224473</c:v>
                </c:pt>
                <c:pt idx="13">
                  <c:v>44719189.776239216</c:v>
                </c:pt>
                <c:pt idx="14">
                  <c:v>45186697.92527467</c:v>
                </c:pt>
                <c:pt idx="15">
                  <c:v>45641613.116879515</c:v>
                </c:pt>
                <c:pt idx="16">
                  <c:v>46082670.151955515</c:v>
                </c:pt>
                <c:pt idx="17">
                  <c:v>46510369.456829086</c:v>
                </c:pt>
                <c:pt idx="18">
                  <c:v>46918098.793682523</c:v>
                </c:pt>
                <c:pt idx="19">
                  <c:v>47298261.475460149</c:v>
                </c:pt>
                <c:pt idx="20">
                  <c:v>47645548.295263924</c:v>
                </c:pt>
                <c:pt idx="21">
                  <c:v>47958770.063661829</c:v>
                </c:pt>
                <c:pt idx="22">
                  <c:v>48239566.478794791</c:v>
                </c:pt>
                <c:pt idx="23">
                  <c:v>48489610.361755393</c:v>
                </c:pt>
                <c:pt idx="24">
                  <c:v>48711979.552979521</c:v>
                </c:pt>
                <c:pt idx="25">
                  <c:v>48910435.357648671</c:v>
                </c:pt>
                <c:pt idx="26">
                  <c:v>49081816.4130366</c:v>
                </c:pt>
                <c:pt idx="27">
                  <c:v>49229242.338263899</c:v>
                </c:pt>
                <c:pt idx="28">
                  <c:v>49370212.189808063</c:v>
                </c:pt>
                <c:pt idx="29">
                  <c:v>49527704.525853477</c:v>
                </c:pt>
                <c:pt idx="30">
                  <c:v>49716784.661355503</c:v>
                </c:pt>
                <c:pt idx="31">
                  <c:v>49946163.79902672</c:v>
                </c:pt>
                <c:pt idx="32">
                  <c:v>50207785.28991168</c:v>
                </c:pt>
                <c:pt idx="33">
                  <c:v>50479348.780755915</c:v>
                </c:pt>
                <c:pt idx="34">
                  <c:v>50728965.820079356</c:v>
                </c:pt>
                <c:pt idx="35">
                  <c:v>50933730.14691335</c:v>
                </c:pt>
                <c:pt idx="36">
                  <c:v>51086267.333329149</c:v>
                </c:pt>
                <c:pt idx="37">
                  <c:v>51193681.36914777</c:v>
                </c:pt>
                <c:pt idx="38">
                  <c:v>51265262.923049562</c:v>
                </c:pt>
                <c:pt idx="39">
                  <c:v>51316217.14430514</c:v>
                </c:pt>
              </c:numCache>
            </c:numRef>
          </c:yVal>
        </c:ser>
        <c:axId val="69170304"/>
        <c:axId val="69184896"/>
      </c:scatterChart>
      <c:valAx>
        <c:axId val="69170304"/>
        <c:scaling>
          <c:orientation val="minMax"/>
        </c:scaling>
        <c:axPos val="b"/>
        <c:numFmt formatCode="General" sourceLinked="1"/>
        <c:tickLblPos val="nextTo"/>
        <c:crossAx val="69184896"/>
        <c:crosses val="autoZero"/>
        <c:crossBetween val="midCat"/>
      </c:valAx>
      <c:valAx>
        <c:axId val="69184896"/>
        <c:scaling>
          <c:orientation val="minMax"/>
        </c:scaling>
        <c:axPos val="l"/>
        <c:majorGridlines/>
        <c:numFmt formatCode="General" sourceLinked="1"/>
        <c:tickLblPos val="nextTo"/>
        <c:crossAx val="691703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Modelo ONU</c:v>
          </c:tx>
          <c:spPr>
            <a:ln w="19050">
              <a:noFill/>
            </a:ln>
          </c:spPr>
          <c:xVal>
            <c:numRef>
              <c:f>Planilha1!$AB$72:$AB$151</c:f>
              <c:numCache>
                <c:formatCode>General</c:formatCode>
                <c:ptCount val="8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  <c:pt idx="40">
                  <c:v>2061</c:v>
                </c:pt>
                <c:pt idx="41">
                  <c:v>2062</c:v>
                </c:pt>
                <c:pt idx="42">
                  <c:v>2063</c:v>
                </c:pt>
                <c:pt idx="43">
                  <c:v>2064</c:v>
                </c:pt>
                <c:pt idx="44">
                  <c:v>2065</c:v>
                </c:pt>
                <c:pt idx="45">
                  <c:v>2066</c:v>
                </c:pt>
                <c:pt idx="46">
                  <c:v>2067</c:v>
                </c:pt>
                <c:pt idx="47">
                  <c:v>2068</c:v>
                </c:pt>
                <c:pt idx="48">
                  <c:v>2069</c:v>
                </c:pt>
                <c:pt idx="49">
                  <c:v>2070</c:v>
                </c:pt>
                <c:pt idx="50">
                  <c:v>2071</c:v>
                </c:pt>
                <c:pt idx="51">
                  <c:v>2072</c:v>
                </c:pt>
                <c:pt idx="52">
                  <c:v>2073</c:v>
                </c:pt>
                <c:pt idx="53">
                  <c:v>2074</c:v>
                </c:pt>
                <c:pt idx="54">
                  <c:v>2075</c:v>
                </c:pt>
                <c:pt idx="55">
                  <c:v>2076</c:v>
                </c:pt>
                <c:pt idx="56">
                  <c:v>2077</c:v>
                </c:pt>
                <c:pt idx="57">
                  <c:v>2078</c:v>
                </c:pt>
                <c:pt idx="58">
                  <c:v>2079</c:v>
                </c:pt>
                <c:pt idx="59">
                  <c:v>2080</c:v>
                </c:pt>
                <c:pt idx="60">
                  <c:v>2081</c:v>
                </c:pt>
                <c:pt idx="61">
                  <c:v>2082</c:v>
                </c:pt>
                <c:pt idx="62">
                  <c:v>2083</c:v>
                </c:pt>
                <c:pt idx="63">
                  <c:v>2084</c:v>
                </c:pt>
                <c:pt idx="64">
                  <c:v>2085</c:v>
                </c:pt>
                <c:pt idx="65">
                  <c:v>2086</c:v>
                </c:pt>
                <c:pt idx="66">
                  <c:v>2087</c:v>
                </c:pt>
                <c:pt idx="67">
                  <c:v>2088</c:v>
                </c:pt>
                <c:pt idx="68">
                  <c:v>2089</c:v>
                </c:pt>
                <c:pt idx="69">
                  <c:v>2090</c:v>
                </c:pt>
                <c:pt idx="70">
                  <c:v>2091</c:v>
                </c:pt>
                <c:pt idx="71">
                  <c:v>2092</c:v>
                </c:pt>
                <c:pt idx="72">
                  <c:v>2093</c:v>
                </c:pt>
                <c:pt idx="73">
                  <c:v>2094</c:v>
                </c:pt>
                <c:pt idx="74">
                  <c:v>2095</c:v>
                </c:pt>
                <c:pt idx="75">
                  <c:v>2096</c:v>
                </c:pt>
                <c:pt idx="76">
                  <c:v>2097</c:v>
                </c:pt>
                <c:pt idx="77">
                  <c:v>2098</c:v>
                </c:pt>
                <c:pt idx="78">
                  <c:v>2099</c:v>
                </c:pt>
                <c:pt idx="79">
                  <c:v>2100</c:v>
                </c:pt>
              </c:numCache>
            </c:numRef>
          </c:xVal>
          <c:yVal>
            <c:numRef>
              <c:f>Planilha1!$AI$72:$AI$151</c:f>
              <c:numCache>
                <c:formatCode>General</c:formatCode>
                <c:ptCount val="80"/>
                <c:pt idx="0">
                  <c:v>51305186</c:v>
                </c:pt>
                <c:pt idx="1">
                  <c:v>51329899</c:v>
                </c:pt>
                <c:pt idx="2">
                  <c:v>51343980</c:v>
                </c:pt>
                <c:pt idx="3">
                  <c:v>51347175</c:v>
                </c:pt>
                <c:pt idx="4">
                  <c:v>51339377</c:v>
                </c:pt>
                <c:pt idx="5">
                  <c:v>51321227</c:v>
                </c:pt>
                <c:pt idx="6">
                  <c:v>51293510</c:v>
                </c:pt>
                <c:pt idx="7">
                  <c:v>51256265</c:v>
                </c:pt>
                <c:pt idx="8">
                  <c:v>51209254</c:v>
                </c:pt>
                <c:pt idx="9">
                  <c:v>51152046</c:v>
                </c:pt>
                <c:pt idx="10">
                  <c:v>51084909</c:v>
                </c:pt>
                <c:pt idx="11">
                  <c:v>51007253</c:v>
                </c:pt>
                <c:pt idx="12">
                  <c:v>50916671</c:v>
                </c:pt>
                <c:pt idx="13">
                  <c:v>50810028</c:v>
                </c:pt>
                <c:pt idx="14">
                  <c:v>50685006</c:v>
                </c:pt>
                <c:pt idx="15">
                  <c:v>50540728</c:v>
                </c:pt>
                <c:pt idx="16">
                  <c:v>50377614</c:v>
                </c:pt>
                <c:pt idx="17">
                  <c:v>50196300</c:v>
                </c:pt>
                <c:pt idx="18">
                  <c:v>49998017</c:v>
                </c:pt>
                <c:pt idx="19">
                  <c:v>49783734</c:v>
                </c:pt>
                <c:pt idx="20">
                  <c:v>49553535</c:v>
                </c:pt>
                <c:pt idx="21">
                  <c:v>49307320</c:v>
                </c:pt>
                <c:pt idx="22">
                  <c:v>49045760</c:v>
                </c:pt>
                <c:pt idx="23">
                  <c:v>48769679</c:v>
                </c:pt>
                <c:pt idx="24">
                  <c:v>48479724</c:v>
                </c:pt>
                <c:pt idx="25">
                  <c:v>48176633</c:v>
                </c:pt>
                <c:pt idx="26">
                  <c:v>47860605</c:v>
                </c:pt>
                <c:pt idx="27">
                  <c:v>47531238</c:v>
                </c:pt>
                <c:pt idx="28">
                  <c:v>47187767</c:v>
                </c:pt>
                <c:pt idx="29">
                  <c:v>46829925</c:v>
                </c:pt>
                <c:pt idx="30">
                  <c:v>46458186</c:v>
                </c:pt>
                <c:pt idx="31">
                  <c:v>46073699</c:v>
                </c:pt>
                <c:pt idx="32">
                  <c:v>45677635</c:v>
                </c:pt>
                <c:pt idx="33">
                  <c:v>45271492</c:v>
                </c:pt>
                <c:pt idx="34">
                  <c:v>44856758</c:v>
                </c:pt>
                <c:pt idx="35">
                  <c:v>44434277</c:v>
                </c:pt>
                <c:pt idx="36">
                  <c:v>44005213</c:v>
                </c:pt>
                <c:pt idx="37">
                  <c:v>43571760</c:v>
                </c:pt>
                <c:pt idx="38">
                  <c:v>43136511</c:v>
                </c:pt>
                <c:pt idx="39">
                  <c:v>42701600</c:v>
                </c:pt>
                <c:pt idx="40">
                  <c:v>42268276</c:v>
                </c:pt>
                <c:pt idx="41">
                  <c:v>41837220</c:v>
                </c:pt>
                <c:pt idx="42">
                  <c:v>41409289</c:v>
                </c:pt>
                <c:pt idx="43">
                  <c:v>40985106</c:v>
                </c:pt>
                <c:pt idx="44">
                  <c:v>40565207</c:v>
                </c:pt>
                <c:pt idx="45">
                  <c:v>40150358</c:v>
                </c:pt>
                <c:pt idx="46">
                  <c:v>39741082</c:v>
                </c:pt>
                <c:pt idx="47">
                  <c:v>39337352</c:v>
                </c:pt>
                <c:pt idx="48">
                  <c:v>38938893</c:v>
                </c:pt>
                <c:pt idx="49">
                  <c:v>38545558</c:v>
                </c:pt>
                <c:pt idx="50">
                  <c:v>38157491</c:v>
                </c:pt>
                <c:pt idx="51">
                  <c:v>37775031</c:v>
                </c:pt>
                <c:pt idx="52">
                  <c:v>37398372</c:v>
                </c:pt>
                <c:pt idx="53">
                  <c:v>37027738</c:v>
                </c:pt>
                <c:pt idx="54">
                  <c:v>36663305</c:v>
                </c:pt>
                <c:pt idx="55">
                  <c:v>36305158</c:v>
                </c:pt>
                <c:pt idx="56">
                  <c:v>35953305</c:v>
                </c:pt>
                <c:pt idx="57">
                  <c:v>35607661</c:v>
                </c:pt>
                <c:pt idx="58">
                  <c:v>35268076</c:v>
                </c:pt>
                <c:pt idx="59">
                  <c:v>34934427</c:v>
                </c:pt>
                <c:pt idx="60">
                  <c:v>34606701</c:v>
                </c:pt>
                <c:pt idx="61">
                  <c:v>34284914</c:v>
                </c:pt>
                <c:pt idx="62">
                  <c:v>33969003</c:v>
                </c:pt>
                <c:pt idx="63">
                  <c:v>33658896</c:v>
                </c:pt>
                <c:pt idx="64">
                  <c:v>33354518</c:v>
                </c:pt>
                <c:pt idx="65">
                  <c:v>33056035</c:v>
                </c:pt>
                <c:pt idx="66">
                  <c:v>32763469</c:v>
                </c:pt>
                <c:pt idx="67">
                  <c:v>32476535</c:v>
                </c:pt>
                <c:pt idx="68">
                  <c:v>32194814</c:v>
                </c:pt>
                <c:pt idx="69">
                  <c:v>31918148</c:v>
                </c:pt>
                <c:pt idx="70">
                  <c:v>31646670</c:v>
                </c:pt>
                <c:pt idx="71">
                  <c:v>31380851</c:v>
                </c:pt>
                <c:pt idx="72">
                  <c:v>31121336</c:v>
                </c:pt>
                <c:pt idx="73">
                  <c:v>30868896</c:v>
                </c:pt>
                <c:pt idx="74">
                  <c:v>30624269</c:v>
                </c:pt>
                <c:pt idx="75">
                  <c:v>30388197</c:v>
                </c:pt>
                <c:pt idx="76">
                  <c:v>30161339</c:v>
                </c:pt>
                <c:pt idx="77">
                  <c:v>29944307</c:v>
                </c:pt>
                <c:pt idx="78">
                  <c:v>29737679</c:v>
                </c:pt>
                <c:pt idx="79">
                  <c:v>29541953</c:v>
                </c:pt>
              </c:numCache>
            </c:numRef>
          </c:yVal>
        </c:ser>
        <c:ser>
          <c:idx val="1"/>
          <c:order val="1"/>
          <c:tx>
            <c:v>Modelo modsim</c:v>
          </c:tx>
          <c:spPr>
            <a:ln w="19050">
              <a:noFill/>
            </a:ln>
          </c:spPr>
          <c:xVal>
            <c:numRef>
              <c:f>Planilha1!$AB$72:$AB$151</c:f>
              <c:numCache>
                <c:formatCode>General</c:formatCode>
                <c:ptCount val="8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  <c:pt idx="40">
                  <c:v>2061</c:v>
                </c:pt>
                <c:pt idx="41">
                  <c:v>2062</c:v>
                </c:pt>
                <c:pt idx="42">
                  <c:v>2063</c:v>
                </c:pt>
                <c:pt idx="43">
                  <c:v>2064</c:v>
                </c:pt>
                <c:pt idx="44">
                  <c:v>2065</c:v>
                </c:pt>
                <c:pt idx="45">
                  <c:v>2066</c:v>
                </c:pt>
                <c:pt idx="46">
                  <c:v>2067</c:v>
                </c:pt>
                <c:pt idx="47">
                  <c:v>2068</c:v>
                </c:pt>
                <c:pt idx="48">
                  <c:v>2069</c:v>
                </c:pt>
                <c:pt idx="49">
                  <c:v>2070</c:v>
                </c:pt>
                <c:pt idx="50">
                  <c:v>2071</c:v>
                </c:pt>
                <c:pt idx="51">
                  <c:v>2072</c:v>
                </c:pt>
                <c:pt idx="52">
                  <c:v>2073</c:v>
                </c:pt>
                <c:pt idx="53">
                  <c:v>2074</c:v>
                </c:pt>
                <c:pt idx="54">
                  <c:v>2075</c:v>
                </c:pt>
                <c:pt idx="55">
                  <c:v>2076</c:v>
                </c:pt>
                <c:pt idx="56">
                  <c:v>2077</c:v>
                </c:pt>
                <c:pt idx="57">
                  <c:v>2078</c:v>
                </c:pt>
                <c:pt idx="58">
                  <c:v>2079</c:v>
                </c:pt>
                <c:pt idx="59">
                  <c:v>2080</c:v>
                </c:pt>
                <c:pt idx="60">
                  <c:v>2081</c:v>
                </c:pt>
                <c:pt idx="61">
                  <c:v>2082</c:v>
                </c:pt>
                <c:pt idx="62">
                  <c:v>2083</c:v>
                </c:pt>
                <c:pt idx="63">
                  <c:v>2084</c:v>
                </c:pt>
                <c:pt idx="64">
                  <c:v>2085</c:v>
                </c:pt>
                <c:pt idx="65">
                  <c:v>2086</c:v>
                </c:pt>
                <c:pt idx="66">
                  <c:v>2087</c:v>
                </c:pt>
                <c:pt idx="67">
                  <c:v>2088</c:v>
                </c:pt>
                <c:pt idx="68">
                  <c:v>2089</c:v>
                </c:pt>
                <c:pt idx="69">
                  <c:v>2090</c:v>
                </c:pt>
                <c:pt idx="70">
                  <c:v>2091</c:v>
                </c:pt>
                <c:pt idx="71">
                  <c:v>2092</c:v>
                </c:pt>
                <c:pt idx="72">
                  <c:v>2093</c:v>
                </c:pt>
                <c:pt idx="73">
                  <c:v>2094</c:v>
                </c:pt>
                <c:pt idx="74">
                  <c:v>2095</c:v>
                </c:pt>
                <c:pt idx="75">
                  <c:v>2096</c:v>
                </c:pt>
                <c:pt idx="76">
                  <c:v>2097</c:v>
                </c:pt>
                <c:pt idx="77">
                  <c:v>2098</c:v>
                </c:pt>
                <c:pt idx="78">
                  <c:v>2099</c:v>
                </c:pt>
                <c:pt idx="79">
                  <c:v>2100</c:v>
                </c:pt>
              </c:numCache>
            </c:numRef>
          </c:xVal>
          <c:yVal>
            <c:numRef>
              <c:f>Planilha1!$AL$72:$AL$151</c:f>
              <c:numCache>
                <c:formatCode>General</c:formatCode>
                <c:ptCount val="80"/>
                <c:pt idx="0">
                  <c:v>51357922.474435776</c:v>
                </c:pt>
                <c:pt idx="1">
                  <c:v>51392138.747505404</c:v>
                </c:pt>
                <c:pt idx="2">
                  <c:v>51415625.115649797</c:v>
                </c:pt>
                <c:pt idx="3">
                  <c:v>51429006.657759599</c:v>
                </c:pt>
                <c:pt idx="4">
                  <c:v>51432042.894519374</c:v>
                </c:pt>
                <c:pt idx="5">
                  <c:v>51424632.350251868</c:v>
                </c:pt>
                <c:pt idx="6">
                  <c:v>51407383.690214477</c:v>
                </c:pt>
                <c:pt idx="7">
                  <c:v>51381041.8618799</c:v>
                </c:pt>
                <c:pt idx="8">
                  <c:v>51345642.343249775</c:v>
                </c:pt>
                <c:pt idx="9">
                  <c:v>51300956.766763479</c:v>
                </c:pt>
                <c:pt idx="10">
                  <c:v>51246572.628013887</c:v>
                </c:pt>
                <c:pt idx="11">
                  <c:v>51182741.249461718</c:v>
                </c:pt>
                <c:pt idx="12">
                  <c:v>51108897.550393991</c:v>
                </c:pt>
                <c:pt idx="13">
                  <c:v>51022747.177277759</c:v>
                </c:pt>
                <c:pt idx="14">
                  <c:v>50921300.53863921</c:v>
                </c:pt>
                <c:pt idx="15">
                  <c:v>50802341.484779969</c:v>
                </c:pt>
                <c:pt idx="16">
                  <c:v>50665021.397230014</c:v>
                </c:pt>
                <c:pt idx="17">
                  <c:v>50509723.549667008</c:v>
                </c:pt>
                <c:pt idx="18">
                  <c:v>50337035.36631</c:v>
                </c:pt>
                <c:pt idx="19">
                  <c:v>50148110.197067708</c:v>
                </c:pt>
                <c:pt idx="20">
                  <c:v>49943851.731017247</c:v>
                </c:pt>
                <c:pt idx="21">
                  <c:v>49724319.524003774</c:v>
                </c:pt>
                <c:pt idx="22">
                  <c:v>49489396.154417604</c:v>
                </c:pt>
                <c:pt idx="23">
                  <c:v>49239698.706022404</c:v>
                </c:pt>
                <c:pt idx="24">
                  <c:v>48975990.397236966</c:v>
                </c:pt>
                <c:pt idx="25">
                  <c:v>48698865.732883826</c:v>
                </c:pt>
                <c:pt idx="26">
                  <c:v>48409006.58178331</c:v>
                </c:pt>
                <c:pt idx="27">
                  <c:v>48106579.554033972</c:v>
                </c:pt>
                <c:pt idx="28">
                  <c:v>47791175.028187357</c:v>
                </c:pt>
                <c:pt idx="29">
                  <c:v>47462033.296553709</c:v>
                </c:pt>
                <c:pt idx="30">
                  <c:v>47118869.149494372</c:v>
                </c:pt>
                <c:pt idx="31">
                  <c:v>46762106.811589405</c:v>
                </c:pt>
                <c:pt idx="32">
                  <c:v>46392819.307457395</c:v>
                </c:pt>
                <c:pt idx="33">
                  <c:v>46012103.315806776</c:v>
                </c:pt>
                <c:pt idx="34">
                  <c:v>45621373.088093936</c:v>
                </c:pt>
                <c:pt idx="35">
                  <c:v>45222037.435729437</c:v>
                </c:pt>
                <c:pt idx="36">
                  <c:v>44814888.708487272</c:v>
                </c:pt>
                <c:pt idx="37">
                  <c:v>44401030.517824627</c:v>
                </c:pt>
                <c:pt idx="38">
                  <c:v>43982565.010502398</c:v>
                </c:pt>
                <c:pt idx="39">
                  <c:v>43561987.501746878</c:v>
                </c:pt>
                <c:pt idx="40">
                  <c:v>43141358.157439999</c:v>
                </c:pt>
                <c:pt idx="41">
                  <c:v>42721887.471987821</c:v>
                </c:pt>
                <c:pt idx="42">
                  <c:v>42304239.682671599</c:v>
                </c:pt>
                <c:pt idx="43">
                  <c:v>41889252.101514481</c:v>
                </c:pt>
                <c:pt idx="44">
                  <c:v>41477537.704168767</c:v>
                </c:pt>
                <c:pt idx="45">
                  <c:v>41069626.952047154</c:v>
                </c:pt>
                <c:pt idx="46">
                  <c:v>40666275.726471834</c:v>
                </c:pt>
                <c:pt idx="47">
                  <c:v>40268005.747469276</c:v>
                </c:pt>
                <c:pt idx="48">
                  <c:v>39874804.393628098</c:v>
                </c:pt>
                <c:pt idx="49">
                  <c:v>39486416.940934546</c:v>
                </c:pt>
                <c:pt idx="50">
                  <c:v>39102712.532468639</c:v>
                </c:pt>
                <c:pt idx="51">
                  <c:v>38723843.90358492</c:v>
                </c:pt>
                <c:pt idx="52">
                  <c:v>38350154.675949037</c:v>
                </c:pt>
                <c:pt idx="53">
                  <c:v>37981847.487749614</c:v>
                </c:pt>
                <c:pt idx="54">
                  <c:v>37619154.732603356</c:v>
                </c:pt>
                <c:pt idx="55">
                  <c:v>37262262.231476977</c:v>
                </c:pt>
                <c:pt idx="56">
                  <c:v>36911266.876595035</c:v>
                </c:pt>
                <c:pt idx="57">
                  <c:v>36566190.024576977</c:v>
                </c:pt>
                <c:pt idx="58">
                  <c:v>36226961.511109076</c:v>
                </c:pt>
                <c:pt idx="59">
                  <c:v>35893446.843258224</c:v>
                </c:pt>
                <c:pt idx="60">
                  <c:v>35565537.441181667</c:v>
                </c:pt>
                <c:pt idx="61">
                  <c:v>35243232.398896597</c:v>
                </c:pt>
                <c:pt idx="62">
                  <c:v>34926559.114012606</c:v>
                </c:pt>
                <c:pt idx="63">
                  <c:v>34615466.994185992</c:v>
                </c:pt>
                <c:pt idx="64">
                  <c:v>34309896.208061181</c:v>
                </c:pt>
                <c:pt idx="65">
                  <c:v>34009783.582987674</c:v>
                </c:pt>
                <c:pt idx="66">
                  <c:v>33715303.405078769</c:v>
                </c:pt>
                <c:pt idx="67">
                  <c:v>33426487.95608604</c:v>
                </c:pt>
                <c:pt idx="68">
                  <c:v>33143066.029393774</c:v>
                </c:pt>
                <c:pt idx="69">
                  <c:v>32864633.093505401</c:v>
                </c:pt>
                <c:pt idx="70">
                  <c:v>32591041.672250092</c:v>
                </c:pt>
                <c:pt idx="71">
                  <c:v>32322431.787911102</c:v>
                </c:pt>
                <c:pt idx="72">
                  <c:v>32059278.293515798</c:v>
                </c:pt>
                <c:pt idx="73">
                  <c:v>31802229.253575101</c:v>
                </c:pt>
                <c:pt idx="74">
                  <c:v>31552058.747741181</c:v>
                </c:pt>
                <c:pt idx="75">
                  <c:v>31309509.40521564</c:v>
                </c:pt>
                <c:pt idx="76">
                  <c:v>31075328.92408919</c:v>
                </c:pt>
                <c:pt idx="77">
                  <c:v>30850183.596727081</c:v>
                </c:pt>
                <c:pt idx="78">
                  <c:v>30634693.749289751</c:v>
                </c:pt>
                <c:pt idx="79">
                  <c:v>30429446.43469296</c:v>
                </c:pt>
              </c:numCache>
            </c:numRef>
          </c:yVal>
        </c:ser>
        <c:axId val="82271232"/>
        <c:axId val="82269696"/>
      </c:scatterChart>
      <c:valAx>
        <c:axId val="82271232"/>
        <c:scaling>
          <c:orientation val="minMax"/>
        </c:scaling>
        <c:axPos val="b"/>
        <c:numFmt formatCode="General" sourceLinked="1"/>
        <c:tickLblPos val="nextTo"/>
        <c:crossAx val="82269696"/>
        <c:crosses val="autoZero"/>
        <c:crossBetween val="midCat"/>
      </c:valAx>
      <c:valAx>
        <c:axId val="82269696"/>
        <c:scaling>
          <c:orientation val="minMax"/>
        </c:scaling>
        <c:axPos val="l"/>
        <c:majorGridlines/>
        <c:numFmt formatCode="General" sourceLinked="1"/>
        <c:tickLblPos val="nextTo"/>
        <c:crossAx val="822712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75790</xdr:colOff>
      <xdr:row>1</xdr:row>
      <xdr:rowOff>25062</xdr:rowOff>
    </xdr:from>
    <xdr:to>
      <xdr:col>17</xdr:col>
      <xdr:colOff>163286</xdr:colOff>
      <xdr:row>25</xdr:row>
      <xdr:rowOff>40821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68037</xdr:colOff>
      <xdr:row>2</xdr:row>
      <xdr:rowOff>27214</xdr:rowOff>
    </xdr:from>
    <xdr:to>
      <xdr:col>25</xdr:col>
      <xdr:colOff>353787</xdr:colOff>
      <xdr:row>16</xdr:row>
      <xdr:rowOff>108857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585107</xdr:colOff>
      <xdr:row>28</xdr:row>
      <xdr:rowOff>81643</xdr:rowOff>
    </xdr:from>
    <xdr:to>
      <xdr:col>16</xdr:col>
      <xdr:colOff>258536</xdr:colOff>
      <xdr:row>42</xdr:row>
      <xdr:rowOff>163286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517070</xdr:colOff>
      <xdr:row>26</xdr:row>
      <xdr:rowOff>40821</xdr:rowOff>
    </xdr:from>
    <xdr:to>
      <xdr:col>25</xdr:col>
      <xdr:colOff>544285</xdr:colOff>
      <xdr:row>41</xdr:row>
      <xdr:rowOff>122465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503464</xdr:colOff>
      <xdr:row>48</xdr:row>
      <xdr:rowOff>95250</xdr:rowOff>
    </xdr:from>
    <xdr:to>
      <xdr:col>18</xdr:col>
      <xdr:colOff>13608</xdr:colOff>
      <xdr:row>70</xdr:row>
      <xdr:rowOff>108857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a2" displayName="Tabela2" ref="C1:C151" totalsRowShown="0">
  <autoFilter ref="C1:C151"/>
  <tableColumns count="1">
    <tableColumn id="1" name="Delta Pop.">
      <calculatedColumnFormula>B3-B2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A1:B151" totalsRowShown="0" headerRowDxfId="6" tableBorderDxfId="5">
  <autoFilter ref="A1:B151"/>
  <tableColumns count="2">
    <tableColumn id="1" name="ANO" dataDxfId="4"/>
    <tableColumn id="2" name="POPULACAO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5" name="Tabela5" displayName="Tabela5" ref="D1:H152" totalsRowShown="0">
  <autoFilter ref="D1:H152">
    <filterColumn colId="4"/>
  </autoFilter>
  <tableColumns count="5">
    <tableColumn id="1" name="Nasc. a cada mil pessoas por ano"/>
    <tableColumn id="2" name="Mortes por ano a cada mil pessoas"/>
    <tableColumn id="3" name="mortes %/mil pess./ano" dataDxfId="2"/>
    <tableColumn id="4" name="nasc %/mil pess./ano2" dataDxfId="1"/>
    <tableColumn id="5" name="Crescimento vegetativo" dataDxfId="0">
      <calculatedColumnFormula>Tabela5[[#This Row],[nasc %/mil pess./ano2]]-Tabela5[[#This Row],[mortes %/mil pess./ano]]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152"/>
  <sheetViews>
    <sheetView tabSelected="1" topLeftCell="I1" zoomScale="70" zoomScaleNormal="70" workbookViewId="0">
      <selection activeCell="Q1" sqref="Q1"/>
    </sheetView>
  </sheetViews>
  <sheetFormatPr defaultRowHeight="15"/>
  <cols>
    <col min="1" max="1" width="26" customWidth="1"/>
    <col min="2" max="2" width="20.7109375" customWidth="1"/>
    <col min="3" max="3" width="18.5703125" customWidth="1"/>
    <col min="4" max="4" width="27" customWidth="1"/>
    <col min="5" max="5" width="31" bestFit="1" customWidth="1"/>
    <col min="6" max="6" width="22.42578125" bestFit="1" customWidth="1"/>
    <col min="7" max="7" width="21.28515625" bestFit="1" customWidth="1"/>
    <col min="8" max="8" width="33" customWidth="1"/>
    <col min="20" max="20" width="8.7109375" customWidth="1"/>
    <col min="21" max="21" width="9.140625" hidden="1" customWidth="1"/>
    <col min="22" max="22" width="61.140625" customWidth="1"/>
    <col min="34" max="34" width="19.28515625" customWidth="1"/>
    <col min="35" max="35" width="45.85546875" customWidth="1"/>
    <col min="36" max="36" width="19.140625" customWidth="1"/>
    <col min="37" max="37" width="15.42578125" customWidth="1"/>
    <col min="38" max="38" width="44.42578125" customWidth="1"/>
    <col min="39" max="39" width="24.85546875" customWidth="1"/>
  </cols>
  <sheetData>
    <row r="1" spans="1:38">
      <c r="A1" s="1" t="s">
        <v>0</v>
      </c>
      <c r="B1" s="1" t="s">
        <v>1</v>
      </c>
      <c r="C1" s="8" t="s">
        <v>2</v>
      </c>
      <c r="D1" s="1" t="s">
        <v>3</v>
      </c>
      <c r="E1" s="1" t="s">
        <v>4</v>
      </c>
      <c r="F1" s="8" t="s">
        <v>5</v>
      </c>
      <c r="G1" s="8" t="s">
        <v>6</v>
      </c>
      <c r="H1" t="s">
        <v>13</v>
      </c>
      <c r="AB1" t="s">
        <v>12</v>
      </c>
      <c r="AI1" t="s">
        <v>9</v>
      </c>
      <c r="AJ1" t="s">
        <v>8</v>
      </c>
      <c r="AK1" t="s">
        <v>7</v>
      </c>
      <c r="AL1" t="s">
        <v>11</v>
      </c>
    </row>
    <row r="2" spans="1:38">
      <c r="A2" s="2">
        <v>18993</v>
      </c>
      <c r="B2" s="4">
        <v>19452636</v>
      </c>
      <c r="C2">
        <f t="shared" ref="C2:C33" si="0">B3-B2</f>
        <v>365150</v>
      </c>
      <c r="D2" s="9">
        <v>37.896000000000001</v>
      </c>
      <c r="E2" s="1">
        <v>24.521999999999998</v>
      </c>
      <c r="F2">
        <f>Tabela5[[#This Row],[Mortes por ano a cada mil pessoas]]/1000</f>
        <v>2.4521999999999999E-2</v>
      </c>
      <c r="G2">
        <f>Tabela5[[#This Row],[Nasc. a cada mil pessoas por ano]]/1000</f>
        <v>3.7895999999999999E-2</v>
      </c>
      <c r="H2" s="13">
        <f>Tabela5[[#This Row],[nasc %/mil pess./ano2]]-Tabela5[[#This Row],[mortes %/mil pess./ano]]</f>
        <v>1.3374E-2</v>
      </c>
      <c r="AB2">
        <v>1951</v>
      </c>
      <c r="AH2" s="2">
        <v>18993</v>
      </c>
      <c r="AI2" s="11">
        <v>19452636</v>
      </c>
      <c r="AJ2">
        <v>5.2999999999999999E-2</v>
      </c>
      <c r="AK2" s="10">
        <v>53000000</v>
      </c>
    </row>
    <row r="3" spans="1:38">
      <c r="A3" s="3">
        <v>19359</v>
      </c>
      <c r="B3" s="5">
        <v>19817786</v>
      </c>
      <c r="C3">
        <f t="shared" si="0"/>
        <v>475416</v>
      </c>
      <c r="D3" s="1">
        <v>38.798999999999999</v>
      </c>
      <c r="E3" s="1">
        <v>22.742000000000001</v>
      </c>
      <c r="F3">
        <f>Tabela5[[#This Row],[Mortes por ano a cada mil pessoas]]/1000</f>
        <v>2.2742000000000002E-2</v>
      </c>
      <c r="G3">
        <f>Tabela5[[#This Row],[Nasc. a cada mil pessoas por ano]]/1000</f>
        <v>3.8799E-2</v>
      </c>
      <c r="H3" s="13">
        <f>Tabela5[[#This Row],[nasc %/mil pess./ano2]]-Tabela5[[#This Row],[mortes %/mil pess./ano]]</f>
        <v>1.6056999999999998E-2</v>
      </c>
      <c r="AB3">
        <f>AB2+1</f>
        <v>1952</v>
      </c>
      <c r="AH3" s="3">
        <v>19359</v>
      </c>
      <c r="AI3" s="12">
        <v>19817786</v>
      </c>
    </row>
    <row r="4" spans="1:38">
      <c r="A4" s="2">
        <v>19724</v>
      </c>
      <c r="B4" s="4">
        <v>20293202</v>
      </c>
      <c r="C4">
        <f t="shared" si="0"/>
        <v>570903</v>
      </c>
      <c r="D4" s="1">
        <v>39.703000000000003</v>
      </c>
      <c r="E4" s="1">
        <v>21.334</v>
      </c>
      <c r="F4">
        <f>Tabela5[[#This Row],[Mortes por ano a cada mil pessoas]]/1000</f>
        <v>2.1333999999999999E-2</v>
      </c>
      <c r="G4">
        <f>Tabela5[[#This Row],[Nasc. a cada mil pessoas por ano]]/1000</f>
        <v>3.9703000000000002E-2</v>
      </c>
      <c r="H4" s="13">
        <f>Tabela5[[#This Row],[nasc %/mil pess./ano2]]-Tabela5[[#This Row],[mortes %/mil pess./ano]]</f>
        <v>1.8369000000000003E-2</v>
      </c>
      <c r="AB4">
        <f t="shared" ref="AB4:AB67" si="1">AB3+1</f>
        <v>1953</v>
      </c>
      <c r="AH4" s="2">
        <v>19724</v>
      </c>
      <c r="AI4" s="11">
        <v>20293202</v>
      </c>
    </row>
    <row r="5" spans="1:38">
      <c r="A5" s="3">
        <v>20089</v>
      </c>
      <c r="B5" s="5">
        <v>20864105</v>
      </c>
      <c r="C5">
        <f t="shared" si="0"/>
        <v>650465</v>
      </c>
      <c r="D5" s="1">
        <v>40.606999999999999</v>
      </c>
      <c r="E5" s="1">
        <v>19.925999999999998</v>
      </c>
      <c r="F5">
        <f>Tabela5[[#This Row],[Mortes por ano a cada mil pessoas]]/1000</f>
        <v>1.9925999999999999E-2</v>
      </c>
      <c r="G5">
        <f>Tabela5[[#This Row],[Nasc. a cada mil pessoas por ano]]/1000</f>
        <v>4.0606999999999997E-2</v>
      </c>
      <c r="H5" s="13">
        <f>Tabela5[[#This Row],[nasc %/mil pess./ano2]]-Tabela5[[#This Row],[mortes %/mil pess./ano]]</f>
        <v>2.0680999999999998E-2</v>
      </c>
      <c r="AB5">
        <f t="shared" si="1"/>
        <v>1954</v>
      </c>
      <c r="AH5" s="3">
        <v>20089</v>
      </c>
      <c r="AI5" s="12">
        <v>20864105</v>
      </c>
    </row>
    <row r="6" spans="1:38">
      <c r="A6" s="2">
        <v>20454</v>
      </c>
      <c r="B6" s="4">
        <v>21514570</v>
      </c>
      <c r="C6">
        <f t="shared" si="0"/>
        <v>712764</v>
      </c>
      <c r="D6" s="1">
        <v>41.51</v>
      </c>
      <c r="E6" s="1">
        <v>18.518000000000001</v>
      </c>
      <c r="F6">
        <f>Tabela5[[#This Row],[Mortes por ano a cada mil pessoas]]/1000</f>
        <v>1.8518E-2</v>
      </c>
      <c r="G6">
        <f>Tabela5[[#This Row],[Nasc. a cada mil pessoas por ano]]/1000</f>
        <v>4.1509999999999998E-2</v>
      </c>
      <c r="H6" s="13">
        <f>Tabela5[[#This Row],[nasc %/mil pess./ano2]]-Tabela5[[#This Row],[mortes %/mil pess./ano]]</f>
        <v>2.2991999999999999E-2</v>
      </c>
      <c r="AB6">
        <f t="shared" si="1"/>
        <v>1955</v>
      </c>
      <c r="AH6" s="2">
        <v>20454</v>
      </c>
      <c r="AI6" s="11">
        <v>21514570</v>
      </c>
    </row>
    <row r="7" spans="1:38">
      <c r="A7" s="3">
        <v>20820</v>
      </c>
      <c r="B7" s="5">
        <v>22227334</v>
      </c>
      <c r="C7">
        <f t="shared" si="0"/>
        <v>756676</v>
      </c>
      <c r="D7" s="1">
        <v>42.414000000000001</v>
      </c>
      <c r="E7" s="1">
        <v>17.111000000000001</v>
      </c>
      <c r="F7">
        <f>Tabela5[[#This Row],[Mortes por ano a cada mil pessoas]]/1000</f>
        <v>1.7111000000000001E-2</v>
      </c>
      <c r="G7">
        <f>Tabela5[[#This Row],[Nasc. a cada mil pessoas por ano]]/1000</f>
        <v>4.2414E-2</v>
      </c>
      <c r="H7" s="13">
        <f>Tabela5[[#This Row],[nasc %/mil pess./ano2]]-Tabela5[[#This Row],[mortes %/mil pess./ano]]</f>
        <v>2.5302999999999999E-2</v>
      </c>
      <c r="AB7">
        <f t="shared" si="1"/>
        <v>1956</v>
      </c>
      <c r="AH7" s="3">
        <v>20820</v>
      </c>
      <c r="AI7" s="12">
        <v>22227334</v>
      </c>
    </row>
    <row r="8" spans="1:38">
      <c r="A8" s="2">
        <v>21185</v>
      </c>
      <c r="B8" s="4">
        <v>22984010</v>
      </c>
      <c r="C8">
        <f t="shared" si="0"/>
        <v>781494</v>
      </c>
      <c r="D8" s="1">
        <v>43.317</v>
      </c>
      <c r="E8" s="1">
        <v>15.702999999999999</v>
      </c>
      <c r="F8">
        <f>Tabela5[[#This Row],[Mortes por ano a cada mil pessoas]]/1000</f>
        <v>1.5702999999999998E-2</v>
      </c>
      <c r="G8">
        <f>Tabela5[[#This Row],[Nasc. a cada mil pessoas por ano]]/1000</f>
        <v>4.3317000000000001E-2</v>
      </c>
      <c r="H8" s="13">
        <f>Tabela5[[#This Row],[nasc %/mil pess./ano2]]-Tabela5[[#This Row],[mortes %/mil pess./ano]]</f>
        <v>2.7614000000000003E-2</v>
      </c>
      <c r="AB8">
        <f t="shared" si="1"/>
        <v>1957</v>
      </c>
      <c r="AH8" s="2">
        <v>21185</v>
      </c>
      <c r="AI8" s="11">
        <v>22984010</v>
      </c>
    </row>
    <row r="9" spans="1:38">
      <c r="A9" s="3">
        <v>21550</v>
      </c>
      <c r="B9" s="5">
        <v>23765504</v>
      </c>
      <c r="C9">
        <f t="shared" si="0"/>
        <v>787336</v>
      </c>
      <c r="D9" s="1">
        <v>44.220999999999997</v>
      </c>
      <c r="E9" s="1">
        <v>14.295</v>
      </c>
      <c r="F9">
        <f>Tabela5[[#This Row],[Mortes por ano a cada mil pessoas]]/1000</f>
        <v>1.4295E-2</v>
      </c>
      <c r="G9">
        <f>Tabela5[[#This Row],[Nasc. a cada mil pessoas por ano]]/1000</f>
        <v>4.4220999999999996E-2</v>
      </c>
      <c r="H9" s="13">
        <f>Tabela5[[#This Row],[nasc %/mil pess./ano2]]-Tabela5[[#This Row],[mortes %/mil pess./ano]]</f>
        <v>2.9925999999999994E-2</v>
      </c>
      <c r="AB9">
        <f t="shared" si="1"/>
        <v>1958</v>
      </c>
      <c r="AH9" s="3">
        <v>21550</v>
      </c>
      <c r="AI9" s="12">
        <v>23765504</v>
      </c>
    </row>
    <row r="10" spans="1:38">
      <c r="A10" s="2">
        <v>21915</v>
      </c>
      <c r="B10" s="4">
        <v>24552840</v>
      </c>
      <c r="C10">
        <f t="shared" si="0"/>
        <v>776675</v>
      </c>
      <c r="D10" s="1">
        <v>43.088999999999999</v>
      </c>
      <c r="E10" s="1">
        <v>13.786</v>
      </c>
      <c r="F10">
        <f>Tabela5[[#This Row],[Mortes por ano a cada mil pessoas]]/1000</f>
        <v>1.3786E-2</v>
      </c>
      <c r="G10">
        <f>Tabela5[[#This Row],[Nasc. a cada mil pessoas por ano]]/1000</f>
        <v>4.3088999999999995E-2</v>
      </c>
      <c r="H10" s="13">
        <f>Tabela5[[#This Row],[nasc %/mil pess./ano2]]-Tabela5[[#This Row],[mortes %/mil pess./ano]]</f>
        <v>2.9302999999999996E-2</v>
      </c>
      <c r="AB10">
        <f t="shared" si="1"/>
        <v>1959</v>
      </c>
      <c r="AH10" s="2">
        <v>21915</v>
      </c>
      <c r="AI10" s="11">
        <v>24552840</v>
      </c>
    </row>
    <row r="11" spans="1:38">
      <c r="A11" s="3">
        <v>22281</v>
      </c>
      <c r="B11" s="5">
        <v>25329515</v>
      </c>
      <c r="C11">
        <f t="shared" si="0"/>
        <v>754516</v>
      </c>
      <c r="D11" s="1">
        <v>42.277000000000001</v>
      </c>
      <c r="E11" s="1">
        <v>12.622</v>
      </c>
      <c r="F11">
        <f>Tabela5[[#This Row],[Mortes por ano a cada mil pessoas]]/1000</f>
        <v>1.2622E-2</v>
      </c>
      <c r="G11">
        <f>Tabela5[[#This Row],[Nasc. a cada mil pessoas por ano]]/1000</f>
        <v>4.2277000000000002E-2</v>
      </c>
      <c r="H11" s="13">
        <f>Tabela5[[#This Row],[nasc %/mil pess./ano2]]-Tabela5[[#This Row],[mortes %/mil pess./ano]]</f>
        <v>2.9655000000000001E-2</v>
      </c>
      <c r="AB11">
        <f t="shared" si="1"/>
        <v>1960</v>
      </c>
      <c r="AH11" s="3">
        <v>22281</v>
      </c>
      <c r="AI11" s="12">
        <v>25329515</v>
      </c>
    </row>
    <row r="12" spans="1:38">
      <c r="A12" s="2">
        <v>22646</v>
      </c>
      <c r="B12" s="4">
        <v>26084031</v>
      </c>
      <c r="C12">
        <f t="shared" si="0"/>
        <v>728055</v>
      </c>
      <c r="D12" s="1">
        <v>41.012999999999998</v>
      </c>
      <c r="E12" s="1">
        <v>12.157</v>
      </c>
      <c r="F12">
        <f>Tabela5[[#This Row],[Mortes por ano a cada mil pessoas]]/1000</f>
        <v>1.2156999999999999E-2</v>
      </c>
      <c r="G12">
        <f>Tabela5[[#This Row],[Nasc. a cada mil pessoas por ano]]/1000</f>
        <v>4.1013000000000001E-2</v>
      </c>
      <c r="H12" s="13">
        <f>Tabela5[[#This Row],[nasc %/mil pess./ano2]]-Tabela5[[#This Row],[mortes %/mil pess./ano]]</f>
        <v>2.8856E-2</v>
      </c>
      <c r="AB12">
        <f t="shared" si="1"/>
        <v>1961</v>
      </c>
      <c r="AH12" s="2">
        <v>22646</v>
      </c>
      <c r="AI12" s="11">
        <v>26084031</v>
      </c>
    </row>
    <row r="13" spans="1:38">
      <c r="A13" s="3">
        <v>23011</v>
      </c>
      <c r="B13" s="5">
        <v>26812086</v>
      </c>
      <c r="C13">
        <f t="shared" si="0"/>
        <v>705458</v>
      </c>
      <c r="D13" s="1">
        <v>39.579000000000001</v>
      </c>
      <c r="E13" s="1">
        <v>11.76</v>
      </c>
      <c r="F13">
        <f>Tabela5[[#This Row],[Mortes por ano a cada mil pessoas]]/1000</f>
        <v>1.176E-2</v>
      </c>
      <c r="G13">
        <f>Tabela5[[#This Row],[Nasc. a cada mil pessoas por ano]]/1000</f>
        <v>3.9579000000000003E-2</v>
      </c>
      <c r="H13" s="13">
        <f>Tabela5[[#This Row],[nasc %/mil pess./ano2]]-Tabela5[[#This Row],[mortes %/mil pess./ano]]</f>
        <v>2.7819000000000003E-2</v>
      </c>
      <c r="AB13">
        <f t="shared" si="1"/>
        <v>1962</v>
      </c>
      <c r="AH13" s="3">
        <v>23011</v>
      </c>
      <c r="AI13" s="12">
        <v>26812086</v>
      </c>
    </row>
    <row r="14" spans="1:38">
      <c r="A14" s="2">
        <v>23376</v>
      </c>
      <c r="B14" s="4">
        <v>27517544</v>
      </c>
      <c r="C14">
        <f t="shared" si="0"/>
        <v>692187</v>
      </c>
      <c r="D14" s="1">
        <v>38.064999999999998</v>
      </c>
      <c r="E14" s="1">
        <v>11.396000000000001</v>
      </c>
      <c r="F14">
        <f>Tabela5[[#This Row],[Mortes por ano a cada mil pessoas]]/1000</f>
        <v>1.1396000000000002E-2</v>
      </c>
      <c r="G14">
        <f>Tabela5[[#This Row],[Nasc. a cada mil pessoas por ano]]/1000</f>
        <v>3.8064999999999995E-2</v>
      </c>
      <c r="H14" s="13">
        <f>Tabela5[[#This Row],[nasc %/mil pess./ano2]]-Tabela5[[#This Row],[mortes %/mil pess./ano]]</f>
        <v>2.6668999999999991E-2</v>
      </c>
      <c r="AB14">
        <f t="shared" si="1"/>
        <v>1963</v>
      </c>
      <c r="AH14" s="2">
        <v>23376</v>
      </c>
      <c r="AI14" s="11">
        <v>27517544</v>
      </c>
    </row>
    <row r="15" spans="1:38">
      <c r="A15" s="3">
        <v>23742</v>
      </c>
      <c r="B15" s="5">
        <v>28209731</v>
      </c>
      <c r="C15">
        <f t="shared" si="0"/>
        <v>685827</v>
      </c>
      <c r="D15" s="1">
        <v>36.552</v>
      </c>
      <c r="E15" s="1">
        <v>11.038</v>
      </c>
      <c r="F15">
        <f>Tabela5[[#This Row],[Mortes por ano a cada mil pessoas]]/1000</f>
        <v>1.1038000000000001E-2</v>
      </c>
      <c r="G15">
        <f>Tabela5[[#This Row],[Nasc. a cada mil pessoas por ano]]/1000</f>
        <v>3.6552000000000001E-2</v>
      </c>
      <c r="H15" s="13">
        <f>Tabela5[[#This Row],[nasc %/mil pess./ano2]]-Tabela5[[#This Row],[mortes %/mil pess./ano]]</f>
        <v>2.5514000000000002E-2</v>
      </c>
      <c r="AB15">
        <f t="shared" si="1"/>
        <v>1964</v>
      </c>
      <c r="AH15" s="3">
        <v>23742</v>
      </c>
      <c r="AI15" s="12">
        <v>28209731</v>
      </c>
    </row>
    <row r="16" spans="1:38">
      <c r="A16" s="2">
        <v>24107</v>
      </c>
      <c r="B16" s="4">
        <v>28895558</v>
      </c>
      <c r="C16">
        <f t="shared" si="0"/>
        <v>676998</v>
      </c>
      <c r="D16" s="1">
        <v>35.119</v>
      </c>
      <c r="E16" s="1">
        <v>10.664</v>
      </c>
      <c r="F16">
        <f>Tabela5[[#This Row],[Mortes por ano a cada mil pessoas]]/1000</f>
        <v>1.0664E-2</v>
      </c>
      <c r="G16">
        <f>Tabela5[[#This Row],[Nasc. a cada mil pessoas por ano]]/1000</f>
        <v>3.5118999999999997E-2</v>
      </c>
      <c r="H16" s="13">
        <f>Tabela5[[#This Row],[nasc %/mil pess./ano2]]-Tabela5[[#This Row],[mortes %/mil pess./ano]]</f>
        <v>2.4454999999999998E-2</v>
      </c>
      <c r="AB16">
        <f t="shared" si="1"/>
        <v>1965</v>
      </c>
      <c r="AH16" s="2">
        <v>24107</v>
      </c>
      <c r="AI16" s="11">
        <v>28895558</v>
      </c>
    </row>
    <row r="17" spans="1:38">
      <c r="A17" s="3">
        <v>24472</v>
      </c>
      <c r="B17" s="5">
        <v>29572556</v>
      </c>
      <c r="C17">
        <f t="shared" si="0"/>
        <v>664141</v>
      </c>
      <c r="D17" s="1">
        <v>33.82</v>
      </c>
      <c r="E17" s="1">
        <v>10.266</v>
      </c>
      <c r="F17">
        <f>Tabela5[[#This Row],[Mortes por ano a cada mil pessoas]]/1000</f>
        <v>1.0266000000000001E-2</v>
      </c>
      <c r="G17">
        <f>Tabela5[[#This Row],[Nasc. a cada mil pessoas por ano]]/1000</f>
        <v>3.3820000000000003E-2</v>
      </c>
      <c r="H17" s="13">
        <f>Tabela5[[#This Row],[nasc %/mil pess./ano2]]-Tabela5[[#This Row],[mortes %/mil pess./ano]]</f>
        <v>2.3554000000000002E-2</v>
      </c>
      <c r="AB17">
        <f t="shared" si="1"/>
        <v>1966</v>
      </c>
      <c r="AH17" s="3">
        <v>24472</v>
      </c>
      <c r="AI17" s="12">
        <v>29572556</v>
      </c>
    </row>
    <row r="18" spans="1:38">
      <c r="A18" s="2">
        <v>24837</v>
      </c>
      <c r="B18" s="4">
        <v>30236697</v>
      </c>
      <c r="C18">
        <f t="shared" si="0"/>
        <v>655268</v>
      </c>
      <c r="D18" s="1">
        <v>32.65</v>
      </c>
      <c r="E18" s="1">
        <v>9.8580000000000005</v>
      </c>
      <c r="F18">
        <f>Tabela5[[#This Row],[Mortes por ano a cada mil pessoas]]/1000</f>
        <v>9.8580000000000004E-3</v>
      </c>
      <c r="G18">
        <f>Tabela5[[#This Row],[Nasc. a cada mil pessoas por ano]]/1000</f>
        <v>3.2649999999999998E-2</v>
      </c>
      <c r="H18" s="13">
        <f>Tabela5[[#This Row],[nasc %/mil pess./ano2]]-Tabela5[[#This Row],[mortes %/mil pess./ano]]</f>
        <v>2.2792E-2</v>
      </c>
      <c r="AB18">
        <f t="shared" si="1"/>
        <v>1967</v>
      </c>
      <c r="AH18" s="2">
        <v>24837</v>
      </c>
      <c r="AI18" s="11">
        <v>30236697</v>
      </c>
    </row>
    <row r="19" spans="1:38">
      <c r="A19" s="3">
        <v>25203</v>
      </c>
      <c r="B19" s="5">
        <v>30891965</v>
      </c>
      <c r="C19">
        <f t="shared" si="0"/>
        <v>651870</v>
      </c>
      <c r="D19" s="1">
        <v>31.594999999999999</v>
      </c>
      <c r="E19" s="1">
        <v>9.4540000000000006</v>
      </c>
      <c r="F19">
        <f>Tabela5[[#This Row],[Mortes por ano a cada mil pessoas]]/1000</f>
        <v>9.4540000000000006E-3</v>
      </c>
      <c r="G19">
        <f>Tabela5[[#This Row],[Nasc. a cada mil pessoas por ano]]/1000</f>
        <v>3.1594999999999998E-2</v>
      </c>
      <c r="H19" s="13">
        <f>Tabela5[[#This Row],[nasc %/mil pess./ano2]]-Tabela5[[#This Row],[mortes %/mil pess./ano]]</f>
        <v>2.2140999999999997E-2</v>
      </c>
      <c r="AB19">
        <f t="shared" si="1"/>
        <v>1968</v>
      </c>
      <c r="AH19" s="3">
        <v>25203</v>
      </c>
      <c r="AI19" s="12">
        <v>30891965</v>
      </c>
    </row>
    <row r="20" spans="1:38">
      <c r="A20" s="2">
        <v>25568</v>
      </c>
      <c r="B20" s="4">
        <v>31543835</v>
      </c>
      <c r="C20">
        <f t="shared" si="0"/>
        <v>651846</v>
      </c>
      <c r="D20" s="1">
        <v>30.652000000000001</v>
      </c>
      <c r="E20" s="1">
        <v>9.0570000000000004</v>
      </c>
      <c r="F20">
        <f>Tabela5[[#This Row],[Mortes por ano a cada mil pessoas]]/1000</f>
        <v>9.0570000000000008E-3</v>
      </c>
      <c r="G20">
        <f>Tabela5[[#This Row],[Nasc. a cada mil pessoas por ano]]/1000</f>
        <v>3.0652000000000002E-2</v>
      </c>
      <c r="H20" s="13">
        <f>Tabela5[[#This Row],[nasc %/mil pess./ano2]]-Tabela5[[#This Row],[mortes %/mil pess./ano]]</f>
        <v>2.1595000000000003E-2</v>
      </c>
      <c r="AB20">
        <f t="shared" si="1"/>
        <v>1969</v>
      </c>
      <c r="AH20" s="2">
        <v>25568</v>
      </c>
      <c r="AI20" s="11">
        <v>31543835</v>
      </c>
    </row>
    <row r="21" spans="1:38">
      <c r="A21" s="3">
        <v>25933</v>
      </c>
      <c r="B21" s="5">
        <v>32195681</v>
      </c>
      <c r="C21">
        <f t="shared" si="0"/>
        <v>655039</v>
      </c>
      <c r="D21" s="1">
        <v>31.2</v>
      </c>
      <c r="E21" s="1">
        <v>8</v>
      </c>
      <c r="F21">
        <f>Tabela5[[#This Row],[Mortes por ano a cada mil pessoas]]/1000</f>
        <v>8.0000000000000002E-3</v>
      </c>
      <c r="G21">
        <f>Tabela5[[#This Row],[Nasc. a cada mil pessoas por ano]]/1000</f>
        <v>3.1199999999999999E-2</v>
      </c>
      <c r="H21" s="13">
        <f>Tabela5[[#This Row],[nasc %/mil pess./ano2]]-Tabela5[[#This Row],[mortes %/mil pess./ano]]</f>
        <v>2.3199999999999998E-2</v>
      </c>
      <c r="AB21">
        <f t="shared" si="1"/>
        <v>1970</v>
      </c>
      <c r="AH21" s="3">
        <v>25933</v>
      </c>
      <c r="AI21" s="12">
        <v>32195681</v>
      </c>
    </row>
    <row r="22" spans="1:38">
      <c r="A22" s="2">
        <v>26298</v>
      </c>
      <c r="B22" s="4">
        <v>32850720</v>
      </c>
      <c r="C22">
        <f t="shared" si="0"/>
        <v>655803</v>
      </c>
      <c r="D22" s="1">
        <v>31.2</v>
      </c>
      <c r="E22" s="1">
        <v>7.2</v>
      </c>
      <c r="F22">
        <f>Tabela5[[#This Row],[Mortes por ano a cada mil pessoas]]/1000</f>
        <v>7.1999999999999998E-3</v>
      </c>
      <c r="G22">
        <f>Tabela5[[#This Row],[Nasc. a cada mil pessoas por ano]]/1000</f>
        <v>3.1199999999999999E-2</v>
      </c>
      <c r="H22" s="13">
        <f>Tabela5[[#This Row],[nasc %/mil pess./ano2]]-Tabela5[[#This Row],[mortes %/mil pess./ano]]</f>
        <v>2.4E-2</v>
      </c>
      <c r="AB22">
        <f t="shared" si="1"/>
        <v>1971</v>
      </c>
      <c r="AH22" s="2">
        <v>26298</v>
      </c>
      <c r="AI22" s="11">
        <v>32850720</v>
      </c>
    </row>
    <row r="23" spans="1:38">
      <c r="A23" s="3">
        <v>26664</v>
      </c>
      <c r="B23" s="5">
        <v>33506523</v>
      </c>
      <c r="C23">
        <f t="shared" si="0"/>
        <v>647564</v>
      </c>
      <c r="D23" s="1">
        <v>28.4</v>
      </c>
      <c r="E23" s="1">
        <v>6.3</v>
      </c>
      <c r="F23">
        <f>Tabela5[[#This Row],[Mortes por ano a cada mil pessoas]]/1000</f>
        <v>6.3E-3</v>
      </c>
      <c r="G23">
        <f>Tabela5[[#This Row],[Nasc. a cada mil pessoas por ano]]/1000</f>
        <v>2.8399999999999998E-2</v>
      </c>
      <c r="H23" s="13">
        <f>Tabela5[[#This Row],[nasc %/mil pess./ano2]]-Tabela5[[#This Row],[mortes %/mil pess./ano]]</f>
        <v>2.2099999999999998E-2</v>
      </c>
      <c r="AB23">
        <f t="shared" si="1"/>
        <v>1972</v>
      </c>
      <c r="AH23" s="3">
        <v>26664</v>
      </c>
      <c r="AI23" s="12">
        <v>33506523</v>
      </c>
    </row>
    <row r="24" spans="1:38">
      <c r="A24" s="2">
        <v>27029</v>
      </c>
      <c r="B24" s="4">
        <v>34154087</v>
      </c>
      <c r="C24">
        <f t="shared" si="0"/>
        <v>626795</v>
      </c>
      <c r="D24" s="1">
        <v>28.3</v>
      </c>
      <c r="E24" s="1">
        <v>7.8</v>
      </c>
      <c r="F24">
        <f>Tabela5[[#This Row],[Mortes por ano a cada mil pessoas]]/1000</f>
        <v>7.7999999999999996E-3</v>
      </c>
      <c r="G24">
        <f>Tabela5[[#This Row],[Nasc. a cada mil pessoas por ano]]/1000</f>
        <v>2.8300000000000002E-2</v>
      </c>
      <c r="H24" s="13">
        <f>Tabela5[[#This Row],[nasc %/mil pess./ano2]]-Tabela5[[#This Row],[mortes %/mil pess./ano]]</f>
        <v>2.0500000000000004E-2</v>
      </c>
      <c r="AB24">
        <f t="shared" si="1"/>
        <v>1973</v>
      </c>
      <c r="AH24" s="2">
        <v>27029</v>
      </c>
      <c r="AI24" s="11">
        <v>34154087</v>
      </c>
    </row>
    <row r="25" spans="1:38">
      <c r="A25" s="3">
        <v>27394</v>
      </c>
      <c r="B25" s="5">
        <v>34780882</v>
      </c>
      <c r="C25">
        <f t="shared" si="0"/>
        <v>597779</v>
      </c>
      <c r="D25" s="1">
        <v>26.6</v>
      </c>
      <c r="E25" s="1">
        <v>7.2</v>
      </c>
      <c r="F25">
        <f>Tabela5[[#This Row],[Mortes por ano a cada mil pessoas]]/1000</f>
        <v>7.1999999999999998E-3</v>
      </c>
      <c r="G25">
        <f>Tabela5[[#This Row],[Nasc. a cada mil pessoas por ano]]/1000</f>
        <v>2.6600000000000002E-2</v>
      </c>
      <c r="H25" s="13">
        <f>Tabela5[[#This Row],[nasc %/mil pess./ano2]]-Tabela5[[#This Row],[mortes %/mil pess./ano]]</f>
        <v>1.9400000000000001E-2</v>
      </c>
      <c r="V25" t="s">
        <v>14</v>
      </c>
      <c r="AB25">
        <f t="shared" si="1"/>
        <v>1974</v>
      </c>
      <c r="AH25" s="3">
        <v>27394</v>
      </c>
      <c r="AI25" s="12">
        <v>34780882</v>
      </c>
    </row>
    <row r="26" spans="1:38">
      <c r="A26" s="2">
        <v>27759</v>
      </c>
      <c r="B26" s="4">
        <v>35378661</v>
      </c>
      <c r="C26">
        <f t="shared" si="0"/>
        <v>563368</v>
      </c>
      <c r="D26" s="1">
        <v>24.8</v>
      </c>
      <c r="E26" s="1">
        <v>7.7</v>
      </c>
      <c r="F26">
        <f>Tabela5[[#This Row],[Mortes por ano a cada mil pessoas]]/1000</f>
        <v>7.7000000000000002E-3</v>
      </c>
      <c r="G26">
        <f>Tabela5[[#This Row],[Nasc. a cada mil pessoas por ano]]/1000</f>
        <v>2.4799999999999999E-2</v>
      </c>
      <c r="H26" s="13">
        <f>Tabela5[[#This Row],[nasc %/mil pess./ano2]]-Tabela5[[#This Row],[mortes %/mil pess./ano]]</f>
        <v>1.7099999999999997E-2</v>
      </c>
      <c r="AB26">
        <f t="shared" si="1"/>
        <v>1975</v>
      </c>
      <c r="AH26" s="2">
        <v>27759</v>
      </c>
      <c r="AI26" s="11">
        <v>35378661</v>
      </c>
    </row>
    <row r="27" spans="1:38">
      <c r="A27" s="3">
        <v>28125</v>
      </c>
      <c r="B27" s="5">
        <v>35942029</v>
      </c>
      <c r="C27">
        <f t="shared" si="0"/>
        <v>533384</v>
      </c>
      <c r="D27" s="1">
        <v>22.2</v>
      </c>
      <c r="E27" s="1">
        <v>7.4</v>
      </c>
      <c r="F27">
        <f>Tabela5[[#This Row],[Mortes por ano a cada mil pessoas]]/1000</f>
        <v>7.4000000000000003E-3</v>
      </c>
      <c r="G27">
        <f>Tabela5[[#This Row],[Nasc. a cada mil pessoas por ano]]/1000</f>
        <v>2.2200000000000001E-2</v>
      </c>
      <c r="H27" s="13">
        <f>Tabela5[[#This Row],[nasc %/mil pess./ano2]]-Tabela5[[#This Row],[mortes %/mil pess./ano]]</f>
        <v>1.4800000000000001E-2</v>
      </c>
      <c r="AB27">
        <f t="shared" si="1"/>
        <v>1976</v>
      </c>
      <c r="AH27" s="3">
        <v>28125</v>
      </c>
      <c r="AI27" s="12">
        <v>35942029</v>
      </c>
    </row>
    <row r="28" spans="1:38">
      <c r="A28" s="2">
        <v>28490</v>
      </c>
      <c r="B28" s="4">
        <v>36475413</v>
      </c>
      <c r="C28">
        <f t="shared" si="0"/>
        <v>516775</v>
      </c>
      <c r="D28" s="1">
        <v>22.7</v>
      </c>
      <c r="E28" s="1">
        <v>6.8</v>
      </c>
      <c r="F28">
        <f>Tabela5[[#This Row],[Mortes por ano a cada mil pessoas]]/1000</f>
        <v>6.7999999999999996E-3</v>
      </c>
      <c r="G28">
        <f>Tabela5[[#This Row],[Nasc. a cada mil pessoas por ano]]/1000</f>
        <v>2.2699999999999998E-2</v>
      </c>
      <c r="H28" s="13">
        <f>Tabela5[[#This Row],[nasc %/mil pess./ano2]]-Tabela5[[#This Row],[mortes %/mil pess./ano]]</f>
        <v>1.5899999999999997E-2</v>
      </c>
      <c r="AB28">
        <f t="shared" si="1"/>
        <v>1977</v>
      </c>
      <c r="AH28" s="2">
        <v>28490</v>
      </c>
      <c r="AI28" s="11">
        <v>36475413</v>
      </c>
    </row>
    <row r="29" spans="1:38">
      <c r="A29" s="3">
        <v>28855</v>
      </c>
      <c r="B29" s="5">
        <v>36992188</v>
      </c>
      <c r="C29">
        <f t="shared" si="0"/>
        <v>519127</v>
      </c>
      <c r="D29" s="1">
        <v>20.3</v>
      </c>
      <c r="E29" s="1">
        <v>6.8</v>
      </c>
      <c r="F29">
        <f>Tabela5[[#This Row],[Mortes por ano a cada mil pessoas]]/1000</f>
        <v>6.7999999999999996E-3</v>
      </c>
      <c r="G29">
        <f>Tabela5[[#This Row],[Nasc. a cada mil pessoas por ano]]/1000</f>
        <v>2.0300000000000002E-2</v>
      </c>
      <c r="H29" s="13">
        <f>Tabela5[[#This Row],[nasc %/mil pess./ano2]]-Tabela5[[#This Row],[mortes %/mil pess./ano]]</f>
        <v>1.3500000000000002E-2</v>
      </c>
      <c r="AB29">
        <f t="shared" si="1"/>
        <v>1978</v>
      </c>
      <c r="AH29" s="3">
        <v>28855</v>
      </c>
      <c r="AI29" s="12">
        <v>36992188</v>
      </c>
    </row>
    <row r="30" spans="1:38">
      <c r="A30" s="2">
        <v>29220</v>
      </c>
      <c r="B30" s="4">
        <v>37511315</v>
      </c>
      <c r="C30">
        <f t="shared" si="0"/>
        <v>534292</v>
      </c>
      <c r="D30" s="1">
        <v>23</v>
      </c>
      <c r="E30" s="1">
        <v>6.4</v>
      </c>
      <c r="F30">
        <f>Tabela5[[#This Row],[Mortes por ano a cada mil pessoas]]/1000</f>
        <v>6.4000000000000003E-3</v>
      </c>
      <c r="G30">
        <f>Tabela5[[#This Row],[Nasc. a cada mil pessoas por ano]]/1000</f>
        <v>2.3E-2</v>
      </c>
      <c r="H30" s="13">
        <f>Tabela5[[#This Row],[nasc %/mil pess./ano2]]-Tabela5[[#This Row],[mortes %/mil pess./ano]]</f>
        <v>1.66E-2</v>
      </c>
      <c r="AB30">
        <f t="shared" si="1"/>
        <v>1979</v>
      </c>
      <c r="AH30" s="2">
        <v>29220</v>
      </c>
      <c r="AI30" s="11">
        <v>37511315</v>
      </c>
    </row>
    <row r="31" spans="1:38">
      <c r="A31" s="3">
        <v>29586</v>
      </c>
      <c r="B31" s="5">
        <v>38045607</v>
      </c>
      <c r="C31">
        <f t="shared" si="0"/>
        <v>556682</v>
      </c>
      <c r="D31" s="1">
        <v>22.6</v>
      </c>
      <c r="E31" s="1">
        <v>7.3</v>
      </c>
      <c r="F31">
        <f>Tabela5[[#This Row],[Mortes por ano a cada mil pessoas]]/1000</f>
        <v>7.3000000000000001E-3</v>
      </c>
      <c r="G31">
        <f>Tabela5[[#This Row],[Nasc. a cada mil pessoas por ano]]/1000</f>
        <v>2.2600000000000002E-2</v>
      </c>
      <c r="H31" s="13">
        <f>Tabela5[[#This Row],[nasc %/mil pess./ano2]]-Tabela5[[#This Row],[mortes %/mil pess./ano]]</f>
        <v>1.5300000000000001E-2</v>
      </c>
      <c r="AB31">
        <f t="shared" si="1"/>
        <v>1980</v>
      </c>
      <c r="AH31" s="3">
        <v>29586</v>
      </c>
      <c r="AI31" s="12">
        <v>38045607</v>
      </c>
      <c r="AL31" t="s">
        <v>10</v>
      </c>
    </row>
    <row r="32" spans="1:38">
      <c r="A32" s="2">
        <v>29951</v>
      </c>
      <c r="B32" s="4">
        <v>38602289</v>
      </c>
      <c r="C32">
        <f t="shared" si="0"/>
        <v>572923</v>
      </c>
      <c r="H32" s="13">
        <f>Tabela5[[#This Row],[nasc %/mil pess./ano2]]-Tabela5[[#This Row],[mortes %/mil pess./ano]]</f>
        <v>0</v>
      </c>
      <c r="AB32">
        <f t="shared" si="1"/>
        <v>1981</v>
      </c>
      <c r="AH32" s="2">
        <v>29951</v>
      </c>
      <c r="AI32" s="11">
        <v>38602289</v>
      </c>
      <c r="AL32">
        <f>AI31 + $AJ$2 * AI31 - ($AJ$2 * (AI31)^2)/($AK$2)</f>
        <v>38614555.959001549</v>
      </c>
    </row>
    <row r="33" spans="1:38">
      <c r="A33" s="3">
        <v>30316</v>
      </c>
      <c r="B33" s="5">
        <v>39175212</v>
      </c>
      <c r="C33">
        <f t="shared" si="0"/>
        <v>572582</v>
      </c>
      <c r="H33" s="13">
        <f>Tabela5[[#This Row],[nasc %/mil pess./ano2]]-Tabela5[[#This Row],[mortes %/mil pess./ano]]</f>
        <v>0</v>
      </c>
      <c r="AB33">
        <f t="shared" si="1"/>
        <v>1982</v>
      </c>
      <c r="AH33" s="3">
        <v>30316</v>
      </c>
      <c r="AI33" s="12">
        <v>39175212</v>
      </c>
      <c r="AL33">
        <f>AI32 + $AJ$2 * AI32 - ($AJ$2 * (AI32)^2)/($AK$2)</f>
        <v>39158073.600960478</v>
      </c>
    </row>
    <row r="34" spans="1:38">
      <c r="A34" s="2">
        <v>30681</v>
      </c>
      <c r="B34" s="4">
        <v>39747794</v>
      </c>
      <c r="C34">
        <f t="shared" ref="C34:C65" si="2">B35-B34</f>
        <v>548434</v>
      </c>
      <c r="H34" s="13">
        <f>Tabela5[[#This Row],[nasc %/mil pess./ano2]]-Tabela5[[#This Row],[mortes %/mil pess./ano]]</f>
        <v>0</v>
      </c>
      <c r="AB34">
        <f t="shared" si="1"/>
        <v>1983</v>
      </c>
      <c r="AH34" s="2">
        <v>30681</v>
      </c>
      <c r="AI34" s="11">
        <v>39747794</v>
      </c>
      <c r="AL34">
        <f t="shared" ref="AL34:AL97" si="3">AI33 + $AJ$2 * AI33 - ($AJ$2 * (AI33)^2)/($AK$2)</f>
        <v>39716801.000755057</v>
      </c>
    </row>
    <row r="35" spans="1:38">
      <c r="A35" s="3">
        <v>31047</v>
      </c>
      <c r="B35" s="5">
        <v>40296228</v>
      </c>
      <c r="C35">
        <f t="shared" si="2"/>
        <v>508174</v>
      </c>
      <c r="H35" s="13">
        <f>Tabela5[[#This Row],[nasc %/mil pess./ano2]]-Tabela5[[#This Row],[mortes %/mil pess./ano]]</f>
        <v>0</v>
      </c>
      <c r="AB35">
        <f t="shared" si="1"/>
        <v>1984</v>
      </c>
      <c r="AH35" s="3">
        <v>31047</v>
      </c>
      <c r="AI35" s="12">
        <v>40296228</v>
      </c>
      <c r="AL35">
        <f t="shared" si="3"/>
        <v>40274539.954133563</v>
      </c>
    </row>
    <row r="36" spans="1:38">
      <c r="A36" s="2">
        <v>31412</v>
      </c>
      <c r="B36" s="4">
        <v>40804402</v>
      </c>
      <c r="C36">
        <f t="shared" si="2"/>
        <v>460711</v>
      </c>
      <c r="H36" s="13">
        <f>Tabela5[[#This Row],[nasc %/mil pess./ano2]]-Tabela5[[#This Row],[mortes %/mil pess./ano]]</f>
        <v>0</v>
      </c>
      <c r="AB36">
        <f t="shared" si="1"/>
        <v>1985</v>
      </c>
      <c r="AH36" s="2">
        <v>31412</v>
      </c>
      <c r="AI36" s="11">
        <v>40804402</v>
      </c>
      <c r="AL36">
        <f t="shared" si="3"/>
        <v>40808142.092972018</v>
      </c>
    </row>
    <row r="37" spans="1:38">
      <c r="A37" s="3">
        <v>31777</v>
      </c>
      <c r="B37" s="5">
        <v>41265113</v>
      </c>
      <c r="C37">
        <f t="shared" si="2"/>
        <v>421447</v>
      </c>
      <c r="H37" s="13">
        <f>Tabela5[[#This Row],[nasc %/mil pess./ano2]]-Tabela5[[#This Row],[mortes %/mil pess./ano]]</f>
        <v>0</v>
      </c>
      <c r="AB37">
        <f t="shared" si="1"/>
        <v>1986</v>
      </c>
      <c r="AH37" s="3">
        <v>31777</v>
      </c>
      <c r="AI37" s="12">
        <v>41265113</v>
      </c>
      <c r="AL37">
        <f t="shared" si="3"/>
        <v>41302036.0834224</v>
      </c>
    </row>
    <row r="38" spans="1:38">
      <c r="A38" s="2">
        <v>32142</v>
      </c>
      <c r="B38" s="4">
        <v>41686560</v>
      </c>
      <c r="C38">
        <f t="shared" si="2"/>
        <v>400102</v>
      </c>
      <c r="H38" s="13">
        <f>Tabela5[[#This Row],[nasc %/mil pess./ano2]]-Tabela5[[#This Row],[mortes %/mil pess./ano]]</f>
        <v>0</v>
      </c>
      <c r="AB38">
        <f t="shared" si="1"/>
        <v>1987</v>
      </c>
      <c r="AH38" s="2">
        <v>32142</v>
      </c>
      <c r="AI38" s="11">
        <v>41686560</v>
      </c>
      <c r="AL38">
        <f t="shared" si="3"/>
        <v>41749354.438097231</v>
      </c>
    </row>
    <row r="39" spans="1:38">
      <c r="A39" s="3">
        <v>32508</v>
      </c>
      <c r="B39" s="5">
        <v>42086662</v>
      </c>
      <c r="C39">
        <f t="shared" si="2"/>
        <v>404536</v>
      </c>
      <c r="H39" s="13">
        <f>Tabela5[[#This Row],[nasc %/mil pess./ano2]]-Tabela5[[#This Row],[mortes %/mil pess./ano]]</f>
        <v>0</v>
      </c>
      <c r="AB39">
        <f>AB38+1</f>
        <v>1988</v>
      </c>
      <c r="AH39" s="3">
        <v>32508</v>
      </c>
      <c r="AI39" s="12">
        <v>42086662</v>
      </c>
      <c r="AL39">
        <f t="shared" si="3"/>
        <v>42158178.3953664</v>
      </c>
    </row>
    <row r="40" spans="1:38">
      <c r="A40" s="2">
        <v>32873</v>
      </c>
      <c r="B40" s="4">
        <v>42491198</v>
      </c>
      <c r="C40">
        <f t="shared" si="2"/>
        <v>427221</v>
      </c>
      <c r="H40" s="13">
        <f>Tabela5[[#This Row],[nasc %/mil pess./ano2]]-Tabela5[[#This Row],[mortes %/mil pess./ano]]</f>
        <v>0</v>
      </c>
      <c r="AB40">
        <f t="shared" si="1"/>
        <v>1989</v>
      </c>
      <c r="AH40" s="2">
        <v>32873</v>
      </c>
      <c r="AI40" s="11">
        <v>42491198</v>
      </c>
      <c r="AL40">
        <f t="shared" si="3"/>
        <v>42545967.967697762</v>
      </c>
    </row>
    <row r="41" spans="1:38">
      <c r="A41" s="3">
        <v>33238</v>
      </c>
      <c r="B41" s="5">
        <v>42918419</v>
      </c>
      <c r="C41">
        <f t="shared" si="2"/>
        <v>454732</v>
      </c>
      <c r="H41" s="13">
        <f>Tabela5[[#This Row],[nasc %/mil pess./ano2]]-Tabela5[[#This Row],[mortes %/mil pess./ano]]</f>
        <v>0</v>
      </c>
      <c r="AB41">
        <f t="shared" si="1"/>
        <v>1990</v>
      </c>
      <c r="AH41" s="3">
        <v>33238</v>
      </c>
      <c r="AI41" s="12">
        <v>42918419</v>
      </c>
      <c r="AL41">
        <f t="shared" si="3"/>
        <v>42937729.586524799</v>
      </c>
    </row>
    <row r="42" spans="1:38">
      <c r="A42" s="2">
        <v>33603</v>
      </c>
      <c r="B42" s="4">
        <v>43373151</v>
      </c>
      <c r="C42">
        <f t="shared" si="2"/>
        <v>475067</v>
      </c>
      <c r="H42" s="13">
        <f>Tabela5[[#This Row],[nasc %/mil pess./ano2]]-Tabela5[[#This Row],[mortes %/mil pess./ano]]</f>
        <v>0</v>
      </c>
      <c r="AB42">
        <f t="shared" si="1"/>
        <v>1991</v>
      </c>
      <c r="AH42" s="2">
        <v>33603</v>
      </c>
      <c r="AI42" s="11">
        <v>43373151</v>
      </c>
      <c r="AL42">
        <f t="shared" si="3"/>
        <v>43351104.51754044</v>
      </c>
    </row>
    <row r="43" spans="1:38">
      <c r="A43" s="3">
        <v>33969</v>
      </c>
      <c r="B43" s="5">
        <v>43848218</v>
      </c>
      <c r="C43">
        <f t="shared" si="2"/>
        <v>486810</v>
      </c>
      <c r="H43" s="13">
        <f>Tabela5[[#This Row],[nasc %/mil pess./ano2]]-Tabela5[[#This Row],[mortes %/mil pess./ano]]</f>
        <v>0</v>
      </c>
      <c r="AB43">
        <f t="shared" si="1"/>
        <v>1992</v>
      </c>
      <c r="AH43" s="3">
        <v>33969</v>
      </c>
      <c r="AI43" s="12">
        <v>43848218</v>
      </c>
      <c r="AL43">
        <f t="shared" si="3"/>
        <v>43790697.775331199</v>
      </c>
    </row>
    <row r="44" spans="1:38">
      <c r="A44" s="2">
        <v>34334</v>
      </c>
      <c r="B44" s="4">
        <v>44335028</v>
      </c>
      <c r="C44">
        <f t="shared" si="2"/>
        <v>485045</v>
      </c>
      <c r="H44" s="13">
        <f>Tabela5[[#This Row],[nasc %/mil pess./ano2]]-Tabela5[[#This Row],[mortes %/mil pess./ano]]</f>
        <v>0</v>
      </c>
      <c r="AB44">
        <f t="shared" si="1"/>
        <v>1993</v>
      </c>
      <c r="AH44" s="2">
        <v>34334</v>
      </c>
      <c r="AI44" s="11">
        <v>44335028</v>
      </c>
      <c r="AL44">
        <f t="shared" si="3"/>
        <v>44249507.332224473</v>
      </c>
    </row>
    <row r="45" spans="1:38">
      <c r="A45" s="3">
        <v>34699</v>
      </c>
      <c r="B45" s="5">
        <v>44820073</v>
      </c>
      <c r="C45">
        <f t="shared" si="2"/>
        <v>472449</v>
      </c>
      <c r="H45" s="13">
        <f>Tabela5[[#This Row],[nasc %/mil pess./ano2]]-Tabela5[[#This Row],[mortes %/mil pess./ano]]</f>
        <v>0</v>
      </c>
      <c r="AB45">
        <f t="shared" si="1"/>
        <v>1994</v>
      </c>
      <c r="AH45" s="3">
        <v>34699</v>
      </c>
      <c r="AI45" s="12">
        <v>44820073</v>
      </c>
      <c r="AL45">
        <f t="shared" si="3"/>
        <v>44719189.776239216</v>
      </c>
    </row>
    <row r="46" spans="1:38">
      <c r="A46" s="2">
        <v>35064</v>
      </c>
      <c r="B46" s="4">
        <v>45292522</v>
      </c>
      <c r="C46">
        <f t="shared" si="2"/>
        <v>458500</v>
      </c>
      <c r="H46" s="13">
        <f>Tabela5[[#This Row],[nasc %/mil pess./ano2]]-Tabela5[[#This Row],[mortes %/mil pess./ano]]</f>
        <v>0</v>
      </c>
      <c r="AB46">
        <f t="shared" si="1"/>
        <v>1995</v>
      </c>
      <c r="AH46" s="2">
        <v>35064</v>
      </c>
      <c r="AI46" s="11">
        <v>45292522</v>
      </c>
      <c r="AL46">
        <f t="shared" si="3"/>
        <v>45186697.92527467</v>
      </c>
    </row>
    <row r="47" spans="1:38">
      <c r="A47" s="3">
        <v>35430</v>
      </c>
      <c r="B47" s="5">
        <v>45751022</v>
      </c>
      <c r="C47">
        <f t="shared" si="2"/>
        <v>445032</v>
      </c>
      <c r="H47" s="13">
        <f>Tabela5[[#This Row],[nasc %/mil pess./ano2]]-Tabela5[[#This Row],[mortes %/mil pess./ano]]</f>
        <v>0</v>
      </c>
      <c r="AB47">
        <f>AB46+1</f>
        <v>1996</v>
      </c>
      <c r="AH47" s="3">
        <v>35430</v>
      </c>
      <c r="AI47" s="12">
        <v>45751022</v>
      </c>
      <c r="AL47">
        <f t="shared" si="3"/>
        <v>45641613.116879515</v>
      </c>
    </row>
    <row r="48" spans="1:38">
      <c r="A48" s="2">
        <v>35795</v>
      </c>
      <c r="B48" s="4">
        <v>46196054</v>
      </c>
      <c r="C48">
        <f t="shared" si="2"/>
        <v>424637</v>
      </c>
      <c r="H48" s="13">
        <f>Tabela5[[#This Row],[nasc %/mil pess./ano2]]-Tabela5[[#This Row],[mortes %/mil pess./ano]]</f>
        <v>0</v>
      </c>
      <c r="AB48">
        <f t="shared" si="1"/>
        <v>1997</v>
      </c>
      <c r="AH48" s="2">
        <v>35795</v>
      </c>
      <c r="AI48" s="11">
        <v>46196054</v>
      </c>
      <c r="AL48">
        <f t="shared" si="3"/>
        <v>46082670.151955515</v>
      </c>
    </row>
    <row r="49" spans="1:38">
      <c r="A49" s="3">
        <v>36160</v>
      </c>
      <c r="B49" s="5">
        <v>46620691</v>
      </c>
      <c r="C49">
        <f t="shared" si="2"/>
        <v>396266</v>
      </c>
      <c r="H49" s="13">
        <f>Tabela5[[#This Row],[nasc %/mil pess./ano2]]-Tabela5[[#This Row],[mortes %/mil pess./ano]]</f>
        <v>0</v>
      </c>
      <c r="AB49">
        <f t="shared" si="1"/>
        <v>1998</v>
      </c>
      <c r="AH49" s="3">
        <v>36160</v>
      </c>
      <c r="AI49" s="12">
        <v>46620691</v>
      </c>
      <c r="AL49">
        <f t="shared" si="3"/>
        <v>46510369.456829086</v>
      </c>
    </row>
    <row r="50" spans="1:38">
      <c r="A50" s="2">
        <v>36525</v>
      </c>
      <c r="B50" s="4">
        <v>47016957</v>
      </c>
      <c r="C50">
        <f t="shared" si="2"/>
        <v>362284</v>
      </c>
      <c r="H50" s="13">
        <f>Tabela5[[#This Row],[nasc %/mil pess./ano2]]-Tabela5[[#This Row],[mortes %/mil pess./ano]]</f>
        <v>0</v>
      </c>
      <c r="AB50">
        <f t="shared" si="1"/>
        <v>1999</v>
      </c>
      <c r="AH50" s="2">
        <v>36525</v>
      </c>
      <c r="AI50" s="11">
        <v>47016957</v>
      </c>
      <c r="AL50">
        <f t="shared" si="3"/>
        <v>46918098.793682523</v>
      </c>
    </row>
    <row r="51" spans="1:38">
      <c r="A51" s="3">
        <v>36891</v>
      </c>
      <c r="B51" s="5">
        <v>47379241</v>
      </c>
      <c r="C51">
        <f t="shared" si="2"/>
        <v>326983</v>
      </c>
      <c r="H51" s="13">
        <f>Tabela5[[#This Row],[nasc %/mil pess./ano2]]-Tabela5[[#This Row],[mortes %/mil pess./ano]]</f>
        <v>0</v>
      </c>
      <c r="AB51">
        <f t="shared" si="1"/>
        <v>2000</v>
      </c>
      <c r="AH51" s="3">
        <v>36891</v>
      </c>
      <c r="AI51" s="12">
        <v>47379241</v>
      </c>
      <c r="AL51">
        <f t="shared" si="3"/>
        <v>47298261.475460149</v>
      </c>
    </row>
    <row r="52" spans="1:38">
      <c r="A52" s="2">
        <v>37256</v>
      </c>
      <c r="B52" s="4">
        <v>47706224</v>
      </c>
      <c r="C52">
        <f t="shared" si="2"/>
        <v>293323</v>
      </c>
      <c r="H52" s="13">
        <f>Tabela5[[#This Row],[nasc %/mil pess./ano2]]-Tabela5[[#This Row],[mortes %/mil pess./ano]]</f>
        <v>0</v>
      </c>
      <c r="AB52">
        <f t="shared" si="1"/>
        <v>2001</v>
      </c>
      <c r="AH52" s="2">
        <v>37256</v>
      </c>
      <c r="AI52" s="11">
        <v>47706224</v>
      </c>
      <c r="AL52">
        <f t="shared" si="3"/>
        <v>47645548.295263924</v>
      </c>
    </row>
    <row r="53" spans="1:38">
      <c r="A53" s="3">
        <v>37621</v>
      </c>
      <c r="B53" s="5">
        <v>47999547</v>
      </c>
      <c r="C53">
        <f t="shared" si="2"/>
        <v>261350</v>
      </c>
      <c r="H53" s="13">
        <f>Tabela5[[#This Row],[nasc %/mil pess./ano2]]-Tabela5[[#This Row],[mortes %/mil pess./ano]]</f>
        <v>0</v>
      </c>
      <c r="AB53">
        <f t="shared" si="1"/>
        <v>2002</v>
      </c>
      <c r="AH53" s="3">
        <v>37621</v>
      </c>
      <c r="AI53" s="12">
        <v>47999547</v>
      </c>
      <c r="AL53">
        <f t="shared" si="3"/>
        <v>47958770.063661829</v>
      </c>
    </row>
    <row r="54" spans="1:38">
      <c r="A54" s="2">
        <v>37986</v>
      </c>
      <c r="B54" s="4">
        <v>48260897</v>
      </c>
      <c r="C54">
        <f t="shared" si="2"/>
        <v>232544</v>
      </c>
      <c r="H54" s="13">
        <f>Tabela5[[#This Row],[nasc %/mil pess./ano2]]-Tabela5[[#This Row],[mortes %/mil pess./ano]]</f>
        <v>0</v>
      </c>
      <c r="AB54">
        <f t="shared" si="1"/>
        <v>2003</v>
      </c>
      <c r="AH54" s="2">
        <v>37986</v>
      </c>
      <c r="AI54" s="11">
        <v>48260897</v>
      </c>
      <c r="AL54">
        <f t="shared" si="3"/>
        <v>48239566.478794791</v>
      </c>
    </row>
    <row r="55" spans="1:38">
      <c r="A55" s="3">
        <v>38352</v>
      </c>
      <c r="B55" s="5">
        <v>48493441</v>
      </c>
      <c r="C55">
        <f t="shared" si="2"/>
        <v>207632</v>
      </c>
      <c r="H55" s="13">
        <f>Tabela5[[#This Row],[nasc %/mil pess./ano2]]-Tabela5[[#This Row],[mortes %/mil pess./ano]]</f>
        <v>0</v>
      </c>
      <c r="AB55">
        <f t="shared" si="1"/>
        <v>2004</v>
      </c>
      <c r="AH55" s="3">
        <v>38352</v>
      </c>
      <c r="AI55" s="12">
        <v>48493441</v>
      </c>
      <c r="AL55">
        <f t="shared" si="3"/>
        <v>48489610.361755393</v>
      </c>
    </row>
    <row r="56" spans="1:38">
      <c r="A56" s="2">
        <v>38717</v>
      </c>
      <c r="B56" s="4">
        <v>48701073</v>
      </c>
      <c r="C56">
        <f t="shared" si="2"/>
        <v>179378</v>
      </c>
      <c r="H56" s="13">
        <f>Tabela5[[#This Row],[nasc %/mil pess./ano2]]-Tabela5[[#This Row],[mortes %/mil pess./ano]]</f>
        <v>0</v>
      </c>
      <c r="AB56">
        <f t="shared" si="1"/>
        <v>2005</v>
      </c>
      <c r="AH56" s="2">
        <v>38717</v>
      </c>
      <c r="AI56" s="11">
        <v>48701073</v>
      </c>
      <c r="AL56">
        <f t="shared" si="3"/>
        <v>48711979.552979521</v>
      </c>
    </row>
    <row r="57" spans="1:38">
      <c r="A57" s="3">
        <v>39082</v>
      </c>
      <c r="B57" s="5">
        <v>48880451</v>
      </c>
      <c r="C57">
        <f t="shared" si="2"/>
        <v>154359</v>
      </c>
      <c r="H57" s="13">
        <f>Tabela5[[#This Row],[nasc %/mil pess./ano2]]-Tabela5[[#This Row],[mortes %/mil pess./ano]]</f>
        <v>0</v>
      </c>
      <c r="AB57">
        <f t="shared" si="1"/>
        <v>2006</v>
      </c>
      <c r="AH57" s="3">
        <v>39082</v>
      </c>
      <c r="AI57" s="12">
        <v>48880451</v>
      </c>
      <c r="AL57">
        <f t="shared" si="3"/>
        <v>48910435.357648671</v>
      </c>
    </row>
    <row r="58" spans="1:38">
      <c r="A58" s="2">
        <v>39447</v>
      </c>
      <c r="B58" s="4">
        <v>49034810</v>
      </c>
      <c r="C58">
        <f t="shared" si="2"/>
        <v>147646</v>
      </c>
      <c r="H58" s="13">
        <f>Tabela5[[#This Row],[nasc %/mil pess./ano2]]-Tabela5[[#This Row],[mortes %/mil pess./ano]]</f>
        <v>0</v>
      </c>
      <c r="AB58">
        <f t="shared" si="1"/>
        <v>2007</v>
      </c>
      <c r="AH58" s="2">
        <v>39447</v>
      </c>
      <c r="AI58" s="11">
        <v>49034810</v>
      </c>
      <c r="AL58">
        <f t="shared" si="3"/>
        <v>49081816.4130366</v>
      </c>
    </row>
    <row r="59" spans="1:38">
      <c r="A59" s="3">
        <v>39813</v>
      </c>
      <c r="B59" s="5">
        <v>49182456</v>
      </c>
      <c r="C59">
        <f t="shared" si="2"/>
        <v>165005</v>
      </c>
      <c r="H59" s="13">
        <f>Tabela5[[#This Row],[nasc %/mil pess./ano2]]-Tabela5[[#This Row],[mortes %/mil pess./ano]]</f>
        <v>0</v>
      </c>
      <c r="AB59">
        <f t="shared" si="1"/>
        <v>2008</v>
      </c>
      <c r="AH59" s="3">
        <v>39813</v>
      </c>
      <c r="AI59" s="12">
        <v>49182456</v>
      </c>
      <c r="AL59">
        <f t="shared" si="3"/>
        <v>49229242.338263899</v>
      </c>
    </row>
    <row r="60" spans="1:38">
      <c r="A60" s="2">
        <v>40178</v>
      </c>
      <c r="B60" s="4">
        <v>49347461</v>
      </c>
      <c r="C60">
        <f t="shared" si="2"/>
        <v>198175</v>
      </c>
      <c r="H60" s="13">
        <f>Tabela5[[#This Row],[nasc %/mil pess./ano2]]-Tabela5[[#This Row],[mortes %/mil pess./ano]]</f>
        <v>0</v>
      </c>
      <c r="AB60">
        <f t="shared" si="1"/>
        <v>2009</v>
      </c>
      <c r="AH60" s="2">
        <v>40178</v>
      </c>
      <c r="AI60" s="11">
        <v>49347461</v>
      </c>
      <c r="AL60">
        <f t="shared" si="3"/>
        <v>49370212.189808063</v>
      </c>
    </row>
    <row r="61" spans="1:38">
      <c r="A61" s="3">
        <v>40543</v>
      </c>
      <c r="B61" s="5">
        <v>49545636</v>
      </c>
      <c r="C61">
        <f t="shared" si="2"/>
        <v>240523</v>
      </c>
      <c r="H61" s="13">
        <f>Tabela5[[#This Row],[nasc %/mil pess./ano2]]-Tabela5[[#This Row],[mortes %/mil pess./ano]]</f>
        <v>0</v>
      </c>
      <c r="AB61">
        <f t="shared" si="1"/>
        <v>2010</v>
      </c>
      <c r="AH61" s="3">
        <v>40543</v>
      </c>
      <c r="AI61" s="12">
        <v>49545636</v>
      </c>
      <c r="AL61">
        <f t="shared" si="3"/>
        <v>49527704.525853477</v>
      </c>
    </row>
    <row r="62" spans="1:38">
      <c r="A62" s="2">
        <v>40908</v>
      </c>
      <c r="B62" s="4">
        <v>49786159</v>
      </c>
      <c r="C62">
        <f t="shared" si="2"/>
        <v>274480</v>
      </c>
      <c r="H62" s="13">
        <f>Tabela5[[#This Row],[nasc %/mil pess./ano2]]-Tabela5[[#This Row],[mortes %/mil pess./ano]]</f>
        <v>0</v>
      </c>
      <c r="AB62">
        <f t="shared" si="1"/>
        <v>2011</v>
      </c>
      <c r="AH62" s="2">
        <v>40908</v>
      </c>
      <c r="AI62" s="11">
        <v>49786159</v>
      </c>
      <c r="AL62">
        <f t="shared" si="3"/>
        <v>49716784.661355503</v>
      </c>
    </row>
    <row r="63" spans="1:38">
      <c r="A63" s="3">
        <v>41274</v>
      </c>
      <c r="B63" s="5">
        <v>50060639</v>
      </c>
      <c r="C63">
        <f t="shared" si="2"/>
        <v>285078</v>
      </c>
      <c r="H63" s="13">
        <f>Tabela5[[#This Row],[nasc %/mil pess./ano2]]-Tabela5[[#This Row],[mortes %/mil pess./ano]]</f>
        <v>0</v>
      </c>
      <c r="AB63">
        <f t="shared" si="1"/>
        <v>2012</v>
      </c>
      <c r="AH63" s="3">
        <v>41274</v>
      </c>
      <c r="AI63" s="12">
        <v>50060639</v>
      </c>
      <c r="AL63">
        <f t="shared" si="3"/>
        <v>49946163.79902672</v>
      </c>
    </row>
    <row r="64" spans="1:38">
      <c r="A64" s="2">
        <v>41639</v>
      </c>
      <c r="B64" s="4">
        <v>50345717</v>
      </c>
      <c r="C64">
        <f t="shared" si="2"/>
        <v>262190</v>
      </c>
      <c r="H64" s="13">
        <f>Tabela5[[#This Row],[nasc %/mil pess./ano2]]-Tabela5[[#This Row],[mortes %/mil pess./ano]]</f>
        <v>0</v>
      </c>
      <c r="AB64">
        <f t="shared" si="1"/>
        <v>2013</v>
      </c>
      <c r="AH64" s="2">
        <v>41639</v>
      </c>
      <c r="AI64" s="11">
        <v>50345717</v>
      </c>
      <c r="AL64">
        <f t="shared" si="3"/>
        <v>50207785.28991168</v>
      </c>
    </row>
    <row r="65" spans="1:39">
      <c r="A65" s="3">
        <v>42004</v>
      </c>
      <c r="B65" s="5">
        <v>50607907</v>
      </c>
      <c r="C65">
        <f t="shared" si="2"/>
        <v>215186</v>
      </c>
      <c r="H65" s="13">
        <f>Tabela5[[#This Row],[nasc %/mil pess./ano2]]-Tabela5[[#This Row],[mortes %/mil pess./ano]]</f>
        <v>0</v>
      </c>
      <c r="AB65">
        <f t="shared" si="1"/>
        <v>2014</v>
      </c>
      <c r="AH65" s="3">
        <v>42004</v>
      </c>
      <c r="AI65" s="12">
        <v>50607907</v>
      </c>
      <c r="AL65">
        <f t="shared" si="3"/>
        <v>50479348.780755915</v>
      </c>
    </row>
    <row r="66" spans="1:39">
      <c r="A66" s="2">
        <v>42369</v>
      </c>
      <c r="B66" s="4">
        <v>50823093</v>
      </c>
      <c r="C66">
        <f t="shared" ref="C66:C97" si="4">B67-B66</f>
        <v>160364</v>
      </c>
      <c r="H66" s="13">
        <f>Tabela5[[#This Row],[nasc %/mil pess./ano2]]-Tabela5[[#This Row],[mortes %/mil pess./ano]]</f>
        <v>0</v>
      </c>
      <c r="AB66">
        <f t="shared" si="1"/>
        <v>2015</v>
      </c>
      <c r="AH66" s="2">
        <v>42369</v>
      </c>
      <c r="AI66" s="11">
        <v>50823093</v>
      </c>
      <c r="AL66">
        <f t="shared" si="3"/>
        <v>50728965.820079356</v>
      </c>
    </row>
    <row r="67" spans="1:39">
      <c r="A67" s="3">
        <v>42735</v>
      </c>
      <c r="B67" s="5">
        <v>50983457</v>
      </c>
      <c r="C67">
        <f t="shared" si="4"/>
        <v>112958</v>
      </c>
      <c r="H67" s="13">
        <f>Tabela5[[#This Row],[nasc %/mil pess./ano2]]-Tabela5[[#This Row],[mortes %/mil pess./ano]]</f>
        <v>0</v>
      </c>
      <c r="AB67">
        <f t="shared" si="1"/>
        <v>2016</v>
      </c>
      <c r="AH67" s="3">
        <v>42735</v>
      </c>
      <c r="AI67" s="12">
        <v>50983457</v>
      </c>
      <c r="AL67">
        <f t="shared" si="3"/>
        <v>50933730.14691335</v>
      </c>
    </row>
    <row r="68" spans="1:39">
      <c r="A68" s="2">
        <v>43100</v>
      </c>
      <c r="B68" s="4">
        <v>51096415</v>
      </c>
      <c r="C68">
        <f t="shared" si="4"/>
        <v>75291</v>
      </c>
      <c r="H68" s="13">
        <f>Tabela5[[#This Row],[nasc %/mil pess./ano2]]-Tabela5[[#This Row],[mortes %/mil pess./ano]]</f>
        <v>0</v>
      </c>
      <c r="AB68">
        <f t="shared" ref="AB68:AB76" si="5">AB67+1</f>
        <v>2017</v>
      </c>
      <c r="AH68" s="2">
        <v>43100</v>
      </c>
      <c r="AI68" s="11">
        <v>51096415</v>
      </c>
      <c r="AL68">
        <f t="shared" si="3"/>
        <v>51086267.333329149</v>
      </c>
    </row>
    <row r="69" spans="1:39">
      <c r="A69" s="3">
        <v>43465</v>
      </c>
      <c r="B69" s="5">
        <v>51171706</v>
      </c>
      <c r="C69">
        <f t="shared" si="4"/>
        <v>53602</v>
      </c>
      <c r="H69" s="13">
        <f>Tabela5[[#This Row],[nasc %/mil pess./ano2]]-Tabela5[[#This Row],[mortes %/mil pess./ano]]</f>
        <v>0</v>
      </c>
      <c r="AB69">
        <f t="shared" si="5"/>
        <v>2018</v>
      </c>
      <c r="AH69" s="3">
        <v>43465</v>
      </c>
      <c r="AI69" s="12">
        <v>51171706</v>
      </c>
      <c r="AL69">
        <f t="shared" si="3"/>
        <v>51193681.36914777</v>
      </c>
    </row>
    <row r="70" spans="1:39">
      <c r="A70" s="2">
        <v>43830</v>
      </c>
      <c r="B70" s="4">
        <v>51225308</v>
      </c>
      <c r="C70">
        <f t="shared" si="4"/>
        <v>43877</v>
      </c>
      <c r="H70" s="13">
        <f>Tabela5[[#This Row],[nasc %/mil pess./ano2]]-Tabela5[[#This Row],[mortes %/mil pess./ano]]</f>
        <v>0</v>
      </c>
      <c r="AB70">
        <f t="shared" si="5"/>
        <v>2019</v>
      </c>
      <c r="AH70" s="2">
        <v>43830</v>
      </c>
      <c r="AI70" s="11">
        <v>51225308</v>
      </c>
      <c r="AL70">
        <f t="shared" si="3"/>
        <v>51265262.923049562</v>
      </c>
    </row>
    <row r="71" spans="1:39">
      <c r="A71" s="3">
        <v>44196</v>
      </c>
      <c r="B71" s="5">
        <v>51269185</v>
      </c>
      <c r="C71">
        <f t="shared" si="4"/>
        <v>36001</v>
      </c>
      <c r="H71" s="13">
        <f>Tabela5[[#This Row],[nasc %/mil pess./ano2]]-Tabela5[[#This Row],[mortes %/mil pess./ano]]</f>
        <v>0</v>
      </c>
      <c r="AB71">
        <f t="shared" si="5"/>
        <v>2020</v>
      </c>
      <c r="AH71" s="3">
        <v>44196</v>
      </c>
      <c r="AI71" s="12">
        <v>51269185</v>
      </c>
      <c r="AL71">
        <f t="shared" si="3"/>
        <v>51316217.14430514</v>
      </c>
    </row>
    <row r="72" spans="1:39">
      <c r="A72" s="2">
        <v>44561</v>
      </c>
      <c r="B72" s="4">
        <v>51305186</v>
      </c>
      <c r="C72">
        <f t="shared" si="4"/>
        <v>24713</v>
      </c>
      <c r="H72" s="13">
        <f>Tabela5[[#This Row],[nasc %/mil pess./ano2]]-Tabela5[[#This Row],[mortes %/mil pess./ano]]</f>
        <v>0</v>
      </c>
      <c r="AB72">
        <f t="shared" si="5"/>
        <v>2021</v>
      </c>
      <c r="AH72" s="2">
        <v>44561</v>
      </c>
      <c r="AI72" s="11">
        <v>51305186</v>
      </c>
      <c r="AL72">
        <f t="shared" si="3"/>
        <v>51357922.474435776</v>
      </c>
    </row>
    <row r="73" spans="1:39">
      <c r="A73" s="3">
        <v>44926</v>
      </c>
      <c r="B73" s="5">
        <v>51329899</v>
      </c>
      <c r="C73">
        <f t="shared" si="4"/>
        <v>14081</v>
      </c>
      <c r="H73" s="13">
        <f>Tabela5[[#This Row],[nasc %/mil pess./ano2]]-Tabela5[[#This Row],[mortes %/mil pess./ano]]</f>
        <v>0</v>
      </c>
      <c r="AB73">
        <f t="shared" si="5"/>
        <v>2022</v>
      </c>
      <c r="AH73" s="3">
        <v>44926</v>
      </c>
      <c r="AI73" s="12">
        <v>51329899</v>
      </c>
      <c r="AL73">
        <f t="shared" si="3"/>
        <v>51392138.747505404</v>
      </c>
    </row>
    <row r="74" spans="1:39">
      <c r="A74" s="2">
        <v>45291</v>
      </c>
      <c r="B74" s="4">
        <v>51343980</v>
      </c>
      <c r="C74">
        <f t="shared" si="4"/>
        <v>3195</v>
      </c>
      <c r="H74" s="13">
        <f>Tabela5[[#This Row],[nasc %/mil pess./ano2]]-Tabela5[[#This Row],[mortes %/mil pess./ano]]</f>
        <v>0</v>
      </c>
      <c r="AB74">
        <f t="shared" si="5"/>
        <v>2023</v>
      </c>
      <c r="AH74" s="2">
        <v>45291</v>
      </c>
      <c r="AI74" s="11">
        <v>51343980</v>
      </c>
      <c r="AL74">
        <f t="shared" si="3"/>
        <v>51415625.115649797</v>
      </c>
    </row>
    <row r="75" spans="1:39">
      <c r="A75" s="3">
        <v>45657</v>
      </c>
      <c r="B75" s="5">
        <v>51347175</v>
      </c>
      <c r="C75">
        <f t="shared" si="4"/>
        <v>-7798</v>
      </c>
      <c r="H75" s="13">
        <f>Tabela5[[#This Row],[nasc %/mil pess./ano2]]-Tabela5[[#This Row],[mortes %/mil pess./ano]]</f>
        <v>0</v>
      </c>
      <c r="AB75">
        <f t="shared" si="5"/>
        <v>2024</v>
      </c>
      <c r="AH75" s="3">
        <v>45657</v>
      </c>
      <c r="AI75" s="12">
        <v>51347175</v>
      </c>
      <c r="AL75">
        <f t="shared" si="3"/>
        <v>51429006.657759599</v>
      </c>
    </row>
    <row r="76" spans="1:39">
      <c r="A76" s="2">
        <v>46022</v>
      </c>
      <c r="B76" s="4">
        <v>51339377</v>
      </c>
      <c r="C76">
        <f t="shared" si="4"/>
        <v>-18150</v>
      </c>
      <c r="H76" s="13">
        <f>Tabela5[[#This Row],[nasc %/mil pess./ano2]]-Tabela5[[#This Row],[mortes %/mil pess./ano]]</f>
        <v>0</v>
      </c>
      <c r="AB76">
        <f t="shared" si="5"/>
        <v>2025</v>
      </c>
      <c r="AH76" s="2">
        <v>46022</v>
      </c>
      <c r="AI76" s="11">
        <v>51339377</v>
      </c>
      <c r="AL76">
        <f>AI75 + $AJ$2 * AI75 - ($AJ$2 * (AI75)^2)/($AK$2)</f>
        <v>51432042.894519374</v>
      </c>
      <c r="AM76" s="10">
        <v>51432042</v>
      </c>
    </row>
    <row r="77" spans="1:39">
      <c r="A77" s="3">
        <v>46387</v>
      </c>
      <c r="B77" s="5">
        <v>51321227</v>
      </c>
      <c r="C77">
        <f t="shared" si="4"/>
        <v>-27717</v>
      </c>
      <c r="H77" s="13">
        <f>Tabela5[[#This Row],[nasc %/mil pess./ano2]]-Tabela5[[#This Row],[mortes %/mil pess./ano]]</f>
        <v>0</v>
      </c>
      <c r="AB77">
        <f>AB76+1</f>
        <v>2026</v>
      </c>
      <c r="AH77" s="3">
        <v>46387</v>
      </c>
      <c r="AI77" s="12">
        <v>51321227</v>
      </c>
      <c r="AL77">
        <f t="shared" si="3"/>
        <v>51424632.350251868</v>
      </c>
    </row>
    <row r="78" spans="1:39">
      <c r="A78" s="2">
        <v>46752</v>
      </c>
      <c r="B78" s="4">
        <v>51293510</v>
      </c>
      <c r="C78">
        <f t="shared" si="4"/>
        <v>-37245</v>
      </c>
      <c r="H78" s="13">
        <f>Tabela5[[#This Row],[nasc %/mil pess./ano2]]-Tabela5[[#This Row],[mortes %/mil pess./ano]]</f>
        <v>0</v>
      </c>
      <c r="AB78">
        <f t="shared" ref="AB78:AB88" si="6">AB77+1</f>
        <v>2027</v>
      </c>
      <c r="AH78" s="2">
        <v>46752</v>
      </c>
      <c r="AI78" s="11">
        <v>51293510</v>
      </c>
      <c r="AL78">
        <f t="shared" si="3"/>
        <v>51407383.690214477</v>
      </c>
    </row>
    <row r="79" spans="1:39">
      <c r="A79" s="3">
        <v>47118</v>
      </c>
      <c r="B79" s="5">
        <v>51256265</v>
      </c>
      <c r="C79">
        <f t="shared" si="4"/>
        <v>-47011</v>
      </c>
      <c r="H79" s="13">
        <f>Tabela5[[#This Row],[nasc %/mil pess./ano2]]-Tabela5[[#This Row],[mortes %/mil pess./ano]]</f>
        <v>0</v>
      </c>
      <c r="AB79">
        <f t="shared" si="6"/>
        <v>2028</v>
      </c>
      <c r="AH79" s="3">
        <v>47118</v>
      </c>
      <c r="AI79" s="12">
        <v>51256265</v>
      </c>
      <c r="AL79">
        <f t="shared" si="3"/>
        <v>51381041.8618799</v>
      </c>
    </row>
    <row r="80" spans="1:39">
      <c r="A80" s="2">
        <v>47483</v>
      </c>
      <c r="B80" s="4">
        <v>51209254</v>
      </c>
      <c r="C80">
        <f t="shared" si="4"/>
        <v>-57208</v>
      </c>
      <c r="H80" s="13">
        <f>Tabela5[[#This Row],[nasc %/mil pess./ano2]]-Tabela5[[#This Row],[mortes %/mil pess./ano]]</f>
        <v>0</v>
      </c>
      <c r="AB80">
        <f t="shared" si="6"/>
        <v>2029</v>
      </c>
      <c r="AH80" s="2">
        <v>47483</v>
      </c>
      <c r="AI80" s="11">
        <v>51209254</v>
      </c>
      <c r="AL80">
        <f t="shared" si="3"/>
        <v>51345642.343249775</v>
      </c>
    </row>
    <row r="81" spans="1:38">
      <c r="A81" s="3">
        <v>47848</v>
      </c>
      <c r="B81" s="5">
        <v>51152046</v>
      </c>
      <c r="C81">
        <f t="shared" si="4"/>
        <v>-67137</v>
      </c>
      <c r="H81" s="13">
        <f>Tabela5[[#This Row],[nasc %/mil pess./ano2]]-Tabela5[[#This Row],[mortes %/mil pess./ano]]</f>
        <v>0</v>
      </c>
      <c r="AB81">
        <f t="shared" si="6"/>
        <v>2030</v>
      </c>
      <c r="AH81" s="3">
        <v>47848</v>
      </c>
      <c r="AI81" s="12">
        <v>51152046</v>
      </c>
      <c r="AL81">
        <f t="shared" si="3"/>
        <v>51300956.766763479</v>
      </c>
    </row>
    <row r="82" spans="1:38">
      <c r="A82" s="2">
        <v>48213</v>
      </c>
      <c r="B82" s="4">
        <v>51084909</v>
      </c>
      <c r="C82">
        <f t="shared" si="4"/>
        <v>-77656</v>
      </c>
      <c r="H82" s="13">
        <f>Tabela5[[#This Row],[nasc %/mil pess./ano2]]-Tabela5[[#This Row],[mortes %/mil pess./ano]]</f>
        <v>0</v>
      </c>
      <c r="AB82">
        <f t="shared" si="6"/>
        <v>2031</v>
      </c>
      <c r="AH82" s="2">
        <v>48213</v>
      </c>
      <c r="AI82" s="11">
        <v>51084909</v>
      </c>
      <c r="AL82">
        <f t="shared" si="3"/>
        <v>51246572.628013887</v>
      </c>
    </row>
    <row r="83" spans="1:38">
      <c r="A83" s="3">
        <v>48579</v>
      </c>
      <c r="B83" s="5">
        <v>51007253</v>
      </c>
      <c r="C83">
        <f t="shared" si="4"/>
        <v>-90582</v>
      </c>
      <c r="H83" s="13">
        <f>Tabela5[[#This Row],[nasc %/mil pess./ano2]]-Tabela5[[#This Row],[mortes %/mil pess./ano]]</f>
        <v>0</v>
      </c>
      <c r="AB83">
        <f t="shared" si="6"/>
        <v>2032</v>
      </c>
      <c r="AH83" s="3">
        <v>48579</v>
      </c>
      <c r="AI83" s="12">
        <v>51007253</v>
      </c>
      <c r="AL83">
        <f t="shared" si="3"/>
        <v>51182741.249461718</v>
      </c>
    </row>
    <row r="84" spans="1:38">
      <c r="A84" s="2">
        <v>48944</v>
      </c>
      <c r="B84" s="4">
        <v>50916671</v>
      </c>
      <c r="C84">
        <f t="shared" si="4"/>
        <v>-106643</v>
      </c>
      <c r="H84" s="13">
        <f>Tabela5[[#This Row],[nasc %/mil pess./ano2]]-Tabela5[[#This Row],[mortes %/mil pess./ano]]</f>
        <v>0</v>
      </c>
      <c r="AB84">
        <f t="shared" si="6"/>
        <v>2033</v>
      </c>
      <c r="AH84" s="2">
        <v>48944</v>
      </c>
      <c r="AI84" s="11">
        <v>50916671</v>
      </c>
      <c r="AL84">
        <f t="shared" si="3"/>
        <v>51108897.550393991</v>
      </c>
    </row>
    <row r="85" spans="1:38">
      <c r="A85" s="3">
        <v>49309</v>
      </c>
      <c r="B85" s="5">
        <v>50810028</v>
      </c>
      <c r="C85">
        <f t="shared" si="4"/>
        <v>-125022</v>
      </c>
      <c r="H85" s="13">
        <f>Tabela5[[#This Row],[nasc %/mil pess./ano2]]-Tabela5[[#This Row],[mortes %/mil pess./ano]]</f>
        <v>0</v>
      </c>
      <c r="AB85">
        <f t="shared" si="6"/>
        <v>2034</v>
      </c>
      <c r="AH85" s="3">
        <v>49309</v>
      </c>
      <c r="AI85" s="12">
        <v>50810028</v>
      </c>
      <c r="AL85">
        <f t="shared" si="3"/>
        <v>51022747.177277759</v>
      </c>
    </row>
    <row r="86" spans="1:38">
      <c r="A86" s="2">
        <v>49674</v>
      </c>
      <c r="B86" s="4">
        <v>50685006</v>
      </c>
      <c r="C86">
        <f t="shared" si="4"/>
        <v>-144278</v>
      </c>
      <c r="H86" s="13">
        <f>Tabela5[[#This Row],[nasc %/mil pess./ano2]]-Tabela5[[#This Row],[mortes %/mil pess./ano]]</f>
        <v>0</v>
      </c>
      <c r="AB86">
        <f t="shared" si="6"/>
        <v>2035</v>
      </c>
      <c r="AH86" s="2">
        <v>49674</v>
      </c>
      <c r="AI86" s="11">
        <v>50685006</v>
      </c>
      <c r="AL86">
        <f t="shared" si="3"/>
        <v>50921300.53863921</v>
      </c>
    </row>
    <row r="87" spans="1:38">
      <c r="A87" s="3">
        <v>50040</v>
      </c>
      <c r="B87" s="5">
        <v>50540728</v>
      </c>
      <c r="C87">
        <f t="shared" si="4"/>
        <v>-163114</v>
      </c>
      <c r="H87" s="13">
        <f>Tabela5[[#This Row],[nasc %/mil pess./ano2]]-Tabela5[[#This Row],[mortes %/mil pess./ano]]</f>
        <v>0</v>
      </c>
      <c r="AB87">
        <f t="shared" si="6"/>
        <v>2036</v>
      </c>
      <c r="AH87" s="3">
        <v>50040</v>
      </c>
      <c r="AI87" s="12">
        <v>50540728</v>
      </c>
      <c r="AL87">
        <f t="shared" si="3"/>
        <v>50802341.484779969</v>
      </c>
    </row>
    <row r="88" spans="1:38">
      <c r="A88" s="2">
        <v>50405</v>
      </c>
      <c r="B88" s="4">
        <v>50377614</v>
      </c>
      <c r="C88">
        <f t="shared" si="4"/>
        <v>-181314</v>
      </c>
      <c r="H88" s="13">
        <f>Tabela5[[#This Row],[nasc %/mil pess./ano2]]-Tabela5[[#This Row],[mortes %/mil pess./ano]]</f>
        <v>0</v>
      </c>
      <c r="AB88">
        <f t="shared" si="6"/>
        <v>2037</v>
      </c>
      <c r="AH88" s="2">
        <v>50405</v>
      </c>
      <c r="AI88" s="11">
        <v>50377614</v>
      </c>
      <c r="AL88">
        <f t="shared" si="3"/>
        <v>50665021.397230014</v>
      </c>
    </row>
    <row r="89" spans="1:38">
      <c r="A89" s="3">
        <v>50770</v>
      </c>
      <c r="B89" s="5">
        <v>50196300</v>
      </c>
      <c r="C89">
        <f t="shared" si="4"/>
        <v>-198283</v>
      </c>
      <c r="H89" s="13">
        <f>Tabela5[[#This Row],[nasc %/mil pess./ano2]]-Tabela5[[#This Row],[mortes %/mil pess./ano]]</f>
        <v>0</v>
      </c>
      <c r="AB89">
        <f>AB88+1</f>
        <v>2038</v>
      </c>
      <c r="AH89" s="3">
        <v>50770</v>
      </c>
      <c r="AI89" s="12">
        <v>50196300</v>
      </c>
      <c r="AL89">
        <f t="shared" si="3"/>
        <v>50509723.549667008</v>
      </c>
    </row>
    <row r="90" spans="1:38">
      <c r="A90" s="2">
        <v>51135</v>
      </c>
      <c r="B90" s="4">
        <v>49998017</v>
      </c>
      <c r="C90">
        <f t="shared" si="4"/>
        <v>-214283</v>
      </c>
      <c r="H90" s="13">
        <f>Tabela5[[#This Row],[nasc %/mil pess./ano2]]-Tabela5[[#This Row],[mortes %/mil pess./ano]]</f>
        <v>0</v>
      </c>
      <c r="AB90">
        <f t="shared" ref="AB90:AB151" si="7">AB89+1</f>
        <v>2039</v>
      </c>
      <c r="AH90" s="2">
        <v>51135</v>
      </c>
      <c r="AI90" s="11">
        <v>49998017</v>
      </c>
      <c r="AL90">
        <f t="shared" si="3"/>
        <v>50337035.36631</v>
      </c>
    </row>
    <row r="91" spans="1:38">
      <c r="A91" s="3">
        <v>51501</v>
      </c>
      <c r="B91" s="5">
        <v>49783734</v>
      </c>
      <c r="C91">
        <f t="shared" si="4"/>
        <v>-230199</v>
      </c>
      <c r="H91" s="13">
        <f>Tabela5[[#This Row],[nasc %/mil pess./ano2]]-Tabela5[[#This Row],[mortes %/mil pess./ano]]</f>
        <v>0</v>
      </c>
      <c r="AB91">
        <f t="shared" si="7"/>
        <v>2040</v>
      </c>
      <c r="AH91" s="3">
        <v>51501</v>
      </c>
      <c r="AI91" s="12">
        <v>49783734</v>
      </c>
      <c r="AL91">
        <f t="shared" si="3"/>
        <v>50148110.197067708</v>
      </c>
    </row>
    <row r="92" spans="1:38">
      <c r="A92" s="2">
        <v>51866</v>
      </c>
      <c r="B92" s="4">
        <v>49553535</v>
      </c>
      <c r="C92">
        <f t="shared" si="4"/>
        <v>-246215</v>
      </c>
      <c r="H92" s="13">
        <f>Tabela5[[#This Row],[nasc %/mil pess./ano2]]-Tabela5[[#This Row],[mortes %/mil pess./ano]]</f>
        <v>0</v>
      </c>
      <c r="AB92">
        <f t="shared" si="7"/>
        <v>2041</v>
      </c>
      <c r="AH92" s="2">
        <v>51866</v>
      </c>
      <c r="AI92" s="11">
        <v>49553535</v>
      </c>
      <c r="AL92">
        <f t="shared" si="3"/>
        <v>49943851.731017247</v>
      </c>
    </row>
    <row r="93" spans="1:38">
      <c r="A93" s="3">
        <v>52231</v>
      </c>
      <c r="B93" s="5">
        <v>49307320</v>
      </c>
      <c r="C93">
        <f t="shared" si="4"/>
        <v>-261560</v>
      </c>
      <c r="H93" s="13">
        <f>Tabela5[[#This Row],[nasc %/mil pess./ano2]]-Tabela5[[#This Row],[mortes %/mil pess./ano]]</f>
        <v>0</v>
      </c>
      <c r="AB93">
        <f t="shared" si="7"/>
        <v>2042</v>
      </c>
      <c r="AH93" s="3">
        <v>52231</v>
      </c>
      <c r="AI93" s="12">
        <v>49307320</v>
      </c>
      <c r="AL93">
        <f t="shared" si="3"/>
        <v>49724319.524003774</v>
      </c>
    </row>
    <row r="94" spans="1:38">
      <c r="A94" s="2">
        <v>52596</v>
      </c>
      <c r="B94" s="4">
        <v>49045760</v>
      </c>
      <c r="C94">
        <f t="shared" si="4"/>
        <v>-276081</v>
      </c>
      <c r="H94" s="13">
        <f>Tabela5[[#This Row],[nasc %/mil pess./ano2]]-Tabela5[[#This Row],[mortes %/mil pess./ano]]</f>
        <v>0</v>
      </c>
      <c r="AB94">
        <f t="shared" si="7"/>
        <v>2043</v>
      </c>
      <c r="AH94" s="2">
        <v>52596</v>
      </c>
      <c r="AI94" s="11">
        <v>49045760</v>
      </c>
      <c r="AL94">
        <f t="shared" si="3"/>
        <v>49489396.154417604</v>
      </c>
    </row>
    <row r="95" spans="1:38">
      <c r="A95" s="3">
        <v>52962</v>
      </c>
      <c r="B95" s="5">
        <v>48769679</v>
      </c>
      <c r="C95">
        <f t="shared" si="4"/>
        <v>-289955</v>
      </c>
      <c r="H95" s="13">
        <f>Tabela5[[#This Row],[nasc %/mil pess./ano2]]-Tabela5[[#This Row],[mortes %/mil pess./ano]]</f>
        <v>0</v>
      </c>
      <c r="AB95">
        <f t="shared" si="7"/>
        <v>2044</v>
      </c>
      <c r="AH95" s="3">
        <v>52962</v>
      </c>
      <c r="AI95" s="12">
        <v>48769679</v>
      </c>
      <c r="AL95">
        <f t="shared" si="3"/>
        <v>49239698.706022404</v>
      </c>
    </row>
    <row r="96" spans="1:38">
      <c r="A96" s="2">
        <v>53327</v>
      </c>
      <c r="B96" s="4">
        <v>48479724</v>
      </c>
      <c r="C96">
        <f t="shared" si="4"/>
        <v>-303091</v>
      </c>
      <c r="H96" s="13">
        <f>Tabela5[[#This Row],[nasc %/mil pess./ano2]]-Tabela5[[#This Row],[mortes %/mil pess./ano]]</f>
        <v>0</v>
      </c>
      <c r="AB96">
        <f t="shared" si="7"/>
        <v>2045</v>
      </c>
      <c r="AH96" s="2">
        <v>53327</v>
      </c>
      <c r="AI96" s="11">
        <v>48479724</v>
      </c>
      <c r="AL96">
        <f t="shared" si="3"/>
        <v>48975990.397236966</v>
      </c>
    </row>
    <row r="97" spans="1:38">
      <c r="A97" s="3">
        <v>53692</v>
      </c>
      <c r="B97" s="5">
        <v>48176633</v>
      </c>
      <c r="C97">
        <f t="shared" si="4"/>
        <v>-316028</v>
      </c>
      <c r="H97" s="13">
        <f>Tabela5[[#This Row],[nasc %/mil pess./ano2]]-Tabela5[[#This Row],[mortes %/mil pess./ano]]</f>
        <v>0</v>
      </c>
      <c r="AB97">
        <f t="shared" si="7"/>
        <v>2046</v>
      </c>
      <c r="AH97" s="3">
        <v>53692</v>
      </c>
      <c r="AI97" s="12">
        <v>48176633</v>
      </c>
      <c r="AL97">
        <f t="shared" si="3"/>
        <v>48698865.732883826</v>
      </c>
    </row>
    <row r="98" spans="1:38">
      <c r="A98" s="2">
        <v>54057</v>
      </c>
      <c r="B98" s="4">
        <v>47860605</v>
      </c>
      <c r="C98">
        <f t="shared" ref="C98:C129" si="8">B99-B98</f>
        <v>-329367</v>
      </c>
      <c r="H98" s="13">
        <f>Tabela5[[#This Row],[nasc %/mil pess./ano2]]-Tabela5[[#This Row],[mortes %/mil pess./ano]]</f>
        <v>0</v>
      </c>
      <c r="AB98">
        <f t="shared" si="7"/>
        <v>2047</v>
      </c>
      <c r="AH98" s="2">
        <v>54057</v>
      </c>
      <c r="AI98" s="11">
        <v>47860605</v>
      </c>
      <c r="AL98">
        <f t="shared" ref="AL98:AL151" si="9">AI97 + $AJ$2 * AI97 - ($AJ$2 * (AI97)^2)/($AK$2)</f>
        <v>48409006.58178331</v>
      </c>
    </row>
    <row r="99" spans="1:38">
      <c r="A99" s="3">
        <v>54423</v>
      </c>
      <c r="B99" s="5">
        <v>47531238</v>
      </c>
      <c r="C99">
        <f t="shared" si="8"/>
        <v>-343471</v>
      </c>
      <c r="H99" s="13">
        <f>Tabela5[[#This Row],[nasc %/mil pess./ano2]]-Tabela5[[#This Row],[mortes %/mil pess./ano]]</f>
        <v>0</v>
      </c>
      <c r="AB99">
        <f t="shared" si="7"/>
        <v>2048</v>
      </c>
      <c r="AH99" s="3">
        <v>54423</v>
      </c>
      <c r="AI99" s="12">
        <v>47531238</v>
      </c>
      <c r="AL99">
        <f t="shared" si="9"/>
        <v>48106579.554033972</v>
      </c>
    </row>
    <row r="100" spans="1:38">
      <c r="A100" s="2">
        <v>54788</v>
      </c>
      <c r="B100" s="4">
        <v>47187767</v>
      </c>
      <c r="C100">
        <f t="shared" si="8"/>
        <v>-357842</v>
      </c>
      <c r="H100" s="13">
        <f>Tabela5[[#This Row],[nasc %/mil pess./ano2]]-Tabela5[[#This Row],[mortes %/mil pess./ano]]</f>
        <v>0</v>
      </c>
      <c r="AB100">
        <f t="shared" si="7"/>
        <v>2049</v>
      </c>
      <c r="AH100" s="2">
        <v>54788</v>
      </c>
      <c r="AI100" s="11">
        <v>47187767</v>
      </c>
      <c r="AL100">
        <f t="shared" si="9"/>
        <v>47791175.028187357</v>
      </c>
    </row>
    <row r="101" spans="1:38">
      <c r="A101" s="3">
        <v>55153</v>
      </c>
      <c r="B101" s="5">
        <v>46829925</v>
      </c>
      <c r="C101">
        <f t="shared" si="8"/>
        <v>-371739</v>
      </c>
      <c r="H101" s="13">
        <f>Tabela5[[#This Row],[nasc %/mil pess./ano2]]-Tabela5[[#This Row],[mortes %/mil pess./ano]]</f>
        <v>0</v>
      </c>
      <c r="AB101">
        <f t="shared" si="7"/>
        <v>2050</v>
      </c>
      <c r="AH101" s="3">
        <v>55153</v>
      </c>
      <c r="AI101" s="12">
        <v>46829925</v>
      </c>
      <c r="AL101">
        <f t="shared" si="9"/>
        <v>47462033.296553709</v>
      </c>
    </row>
    <row r="102" spans="1:38">
      <c r="A102" s="2">
        <v>55518</v>
      </c>
      <c r="B102" s="4">
        <v>46458186</v>
      </c>
      <c r="C102">
        <f t="shared" si="8"/>
        <v>-384487</v>
      </c>
      <c r="H102" s="13">
        <f>Tabela5[[#This Row],[nasc %/mil pess./ano2]]-Tabela5[[#This Row],[mortes %/mil pess./ano]]</f>
        <v>0</v>
      </c>
      <c r="AB102">
        <f t="shared" si="7"/>
        <v>2051</v>
      </c>
      <c r="AH102" s="2">
        <v>55518</v>
      </c>
      <c r="AI102" s="11">
        <v>46458186</v>
      </c>
      <c r="AL102">
        <f t="shared" si="9"/>
        <v>47118869.149494372</v>
      </c>
    </row>
    <row r="103" spans="1:38">
      <c r="A103" s="3">
        <v>55884</v>
      </c>
      <c r="B103" s="5">
        <v>46073699</v>
      </c>
      <c r="C103">
        <f t="shared" si="8"/>
        <v>-396064</v>
      </c>
      <c r="H103" s="13">
        <f>Tabela5[[#This Row],[nasc %/mil pess./ano2]]-Tabela5[[#This Row],[mortes %/mil pess./ano]]</f>
        <v>0</v>
      </c>
      <c r="AB103">
        <f t="shared" si="7"/>
        <v>2052</v>
      </c>
      <c r="AH103" s="3">
        <v>55884</v>
      </c>
      <c r="AI103" s="12">
        <v>46073699</v>
      </c>
      <c r="AL103">
        <f t="shared" si="9"/>
        <v>46762106.811589405</v>
      </c>
    </row>
    <row r="104" spans="1:38">
      <c r="A104" s="2">
        <v>56249</v>
      </c>
      <c r="B104" s="4">
        <v>45677635</v>
      </c>
      <c r="C104">
        <f t="shared" si="8"/>
        <v>-406143</v>
      </c>
      <c r="H104" s="13">
        <f>Tabela5[[#This Row],[nasc %/mil pess./ano2]]-Tabela5[[#This Row],[mortes %/mil pess./ano]]</f>
        <v>0</v>
      </c>
      <c r="AB104">
        <f t="shared" si="7"/>
        <v>2053</v>
      </c>
      <c r="AH104" s="2">
        <v>56249</v>
      </c>
      <c r="AI104" s="11">
        <v>45677635</v>
      </c>
      <c r="AL104">
        <f t="shared" si="9"/>
        <v>46392819.307457395</v>
      </c>
    </row>
    <row r="105" spans="1:38">
      <c r="A105" s="3">
        <v>56614</v>
      </c>
      <c r="B105" s="5">
        <v>45271492</v>
      </c>
      <c r="C105">
        <f t="shared" si="8"/>
        <v>-414734</v>
      </c>
      <c r="H105" s="13">
        <f>Tabela5[[#This Row],[nasc %/mil pess./ano2]]-Tabela5[[#This Row],[mortes %/mil pess./ano]]</f>
        <v>0</v>
      </c>
      <c r="AB105">
        <f t="shared" si="7"/>
        <v>2054</v>
      </c>
      <c r="AH105" s="3">
        <v>56614</v>
      </c>
      <c r="AI105" s="12">
        <v>45271492</v>
      </c>
      <c r="AL105">
        <f t="shared" si="9"/>
        <v>46012103.315806776</v>
      </c>
    </row>
    <row r="106" spans="1:38">
      <c r="A106" s="2">
        <v>56979</v>
      </c>
      <c r="B106" s="4">
        <v>44856758</v>
      </c>
      <c r="C106">
        <f t="shared" si="8"/>
        <v>-422481</v>
      </c>
      <c r="H106" s="13">
        <f>Tabela5[[#This Row],[nasc %/mil pess./ano2]]-Tabela5[[#This Row],[mortes %/mil pess./ano]]</f>
        <v>0</v>
      </c>
      <c r="AB106">
        <f t="shared" si="7"/>
        <v>2055</v>
      </c>
      <c r="AH106" s="2">
        <v>56979</v>
      </c>
      <c r="AI106" s="11">
        <v>44856758</v>
      </c>
      <c r="AL106">
        <f t="shared" si="9"/>
        <v>45621373.088093936</v>
      </c>
    </row>
    <row r="107" spans="1:38">
      <c r="A107" s="3">
        <v>57345</v>
      </c>
      <c r="B107" s="5">
        <v>44434277</v>
      </c>
      <c r="C107">
        <f t="shared" si="8"/>
        <v>-429064</v>
      </c>
      <c r="H107" s="13">
        <f>Tabela5[[#This Row],[nasc %/mil pess./ano2]]-Tabela5[[#This Row],[mortes %/mil pess./ano]]</f>
        <v>0</v>
      </c>
      <c r="AB107">
        <f t="shared" si="7"/>
        <v>2056</v>
      </c>
      <c r="AH107" s="3">
        <v>57345</v>
      </c>
      <c r="AI107" s="12">
        <v>44434277</v>
      </c>
      <c r="AL107">
        <f t="shared" si="9"/>
        <v>45222037.435729437</v>
      </c>
    </row>
    <row r="108" spans="1:38">
      <c r="A108" s="2">
        <v>57710</v>
      </c>
      <c r="B108" s="4">
        <v>44005213</v>
      </c>
      <c r="C108">
        <f t="shared" si="8"/>
        <v>-433453</v>
      </c>
      <c r="H108" s="13">
        <f>Tabela5[[#This Row],[nasc %/mil pess./ano2]]-Tabela5[[#This Row],[mortes %/mil pess./ano]]</f>
        <v>0</v>
      </c>
      <c r="AB108">
        <f t="shared" si="7"/>
        <v>2057</v>
      </c>
      <c r="AH108" s="2">
        <v>57710</v>
      </c>
      <c r="AI108" s="11">
        <v>44005213</v>
      </c>
      <c r="AL108">
        <f t="shared" si="9"/>
        <v>44814888.708487272</v>
      </c>
    </row>
    <row r="109" spans="1:38">
      <c r="A109" s="3">
        <v>58075</v>
      </c>
      <c r="B109" s="5">
        <v>43571760</v>
      </c>
      <c r="C109">
        <f t="shared" si="8"/>
        <v>-435249</v>
      </c>
      <c r="H109" s="13">
        <f>Tabela5[[#This Row],[nasc %/mil pess./ano2]]-Tabela5[[#This Row],[mortes %/mil pess./ano]]</f>
        <v>0</v>
      </c>
      <c r="AB109">
        <f t="shared" si="7"/>
        <v>2058</v>
      </c>
      <c r="AH109" s="3">
        <v>58075</v>
      </c>
      <c r="AI109" s="12">
        <v>43571760</v>
      </c>
      <c r="AL109">
        <f t="shared" si="9"/>
        <v>44401030.517824627</v>
      </c>
    </row>
    <row r="110" spans="1:38">
      <c r="A110" s="2">
        <v>58440</v>
      </c>
      <c r="B110" s="4">
        <v>43136511</v>
      </c>
      <c r="C110">
        <f t="shared" si="8"/>
        <v>-434911</v>
      </c>
      <c r="H110" s="13">
        <f>Tabela5[[#This Row],[nasc %/mil pess./ano2]]-Tabela5[[#This Row],[mortes %/mil pess./ano]]</f>
        <v>0</v>
      </c>
      <c r="AB110">
        <f t="shared" si="7"/>
        <v>2059</v>
      </c>
      <c r="AH110" s="2">
        <v>58440</v>
      </c>
      <c r="AI110" s="11">
        <v>43136511</v>
      </c>
      <c r="AL110">
        <f t="shared" si="9"/>
        <v>43982565.010502398</v>
      </c>
    </row>
    <row r="111" spans="1:38">
      <c r="A111" s="3">
        <v>58806</v>
      </c>
      <c r="B111" s="5">
        <v>42701600</v>
      </c>
      <c r="C111">
        <f t="shared" si="8"/>
        <v>-433324</v>
      </c>
      <c r="H111" s="13">
        <f>Tabela5[[#This Row],[nasc %/mil pess./ano2]]-Tabela5[[#This Row],[mortes %/mil pess./ano]]</f>
        <v>0</v>
      </c>
      <c r="AB111">
        <f t="shared" si="7"/>
        <v>2060</v>
      </c>
      <c r="AH111" s="3">
        <v>58806</v>
      </c>
      <c r="AI111" s="12">
        <v>42701600</v>
      </c>
      <c r="AL111">
        <f t="shared" si="9"/>
        <v>43561987.501746878</v>
      </c>
    </row>
    <row r="112" spans="1:38">
      <c r="A112" s="2">
        <v>59171</v>
      </c>
      <c r="B112" s="4">
        <v>42268276</v>
      </c>
      <c r="C112">
        <f t="shared" si="8"/>
        <v>-431056</v>
      </c>
      <c r="H112" s="13">
        <f>Tabela5[[#This Row],[nasc %/mil pess./ano2]]-Tabela5[[#This Row],[mortes %/mil pess./ano]]</f>
        <v>0</v>
      </c>
      <c r="AB112">
        <f t="shared" si="7"/>
        <v>2061</v>
      </c>
      <c r="AH112" s="2">
        <v>59171</v>
      </c>
      <c r="AI112" s="11">
        <v>42268276</v>
      </c>
      <c r="AL112">
        <f t="shared" si="9"/>
        <v>43141358.157439999</v>
      </c>
    </row>
    <row r="113" spans="1:38">
      <c r="A113" s="3">
        <v>59536</v>
      </c>
      <c r="B113" s="5">
        <v>41837220</v>
      </c>
      <c r="C113">
        <f t="shared" si="8"/>
        <v>-427931</v>
      </c>
      <c r="H113" s="13">
        <f>Tabela5[[#This Row],[nasc %/mil pess./ano2]]-Tabela5[[#This Row],[mortes %/mil pess./ano]]</f>
        <v>0</v>
      </c>
      <c r="AB113">
        <f t="shared" si="7"/>
        <v>2062</v>
      </c>
      <c r="AH113" s="3">
        <v>59536</v>
      </c>
      <c r="AI113" s="12">
        <v>41837220</v>
      </c>
      <c r="AL113">
        <f t="shared" si="9"/>
        <v>42721887.471987821</v>
      </c>
    </row>
    <row r="114" spans="1:38">
      <c r="A114" s="2">
        <v>59901</v>
      </c>
      <c r="B114" s="4">
        <v>41409289</v>
      </c>
      <c r="C114">
        <f t="shared" si="8"/>
        <v>-424183</v>
      </c>
      <c r="H114" s="13">
        <f>Tabela5[[#This Row],[nasc %/mil pess./ano2]]-Tabela5[[#This Row],[mortes %/mil pess./ano]]</f>
        <v>0</v>
      </c>
      <c r="AB114">
        <f t="shared" si="7"/>
        <v>2063</v>
      </c>
      <c r="AH114" s="2">
        <v>59901</v>
      </c>
      <c r="AI114" s="11">
        <v>41409289</v>
      </c>
      <c r="AL114">
        <f t="shared" si="9"/>
        <v>42304239.682671599</v>
      </c>
    </row>
    <row r="115" spans="1:38">
      <c r="A115" s="3">
        <v>60267</v>
      </c>
      <c r="B115" s="5">
        <v>40985106</v>
      </c>
      <c r="C115">
        <f t="shared" si="8"/>
        <v>-419899</v>
      </c>
      <c r="H115" s="13">
        <f>Tabela5[[#This Row],[nasc %/mil pess./ano2]]-Tabela5[[#This Row],[mortes %/mil pess./ano]]</f>
        <v>0</v>
      </c>
      <c r="AB115">
        <f t="shared" si="7"/>
        <v>2064</v>
      </c>
      <c r="AH115" s="3">
        <v>60267</v>
      </c>
      <c r="AI115" s="12">
        <v>40985106</v>
      </c>
      <c r="AL115">
        <f t="shared" si="9"/>
        <v>41889252.101514481</v>
      </c>
    </row>
    <row r="116" spans="1:38">
      <c r="A116" s="2">
        <v>60632</v>
      </c>
      <c r="B116" s="4">
        <v>40565207</v>
      </c>
      <c r="C116">
        <f t="shared" si="8"/>
        <v>-414849</v>
      </c>
      <c r="H116" s="13">
        <f>Tabela5[[#This Row],[nasc %/mil pess./ano2]]-Tabela5[[#This Row],[mortes %/mil pess./ano]]</f>
        <v>0</v>
      </c>
      <c r="AB116">
        <f t="shared" si="7"/>
        <v>2065</v>
      </c>
      <c r="AH116" s="2">
        <v>60632</v>
      </c>
      <c r="AI116" s="11">
        <v>40565207</v>
      </c>
      <c r="AL116">
        <f t="shared" si="9"/>
        <v>41477537.704168767</v>
      </c>
    </row>
    <row r="117" spans="1:38">
      <c r="A117" s="3">
        <v>60997</v>
      </c>
      <c r="B117" s="5">
        <v>40150358</v>
      </c>
      <c r="C117">
        <f t="shared" si="8"/>
        <v>-409276</v>
      </c>
      <c r="H117" s="13">
        <f>Tabela5[[#This Row],[nasc %/mil pess./ano2]]-Tabela5[[#This Row],[mortes %/mil pess./ano]]</f>
        <v>0</v>
      </c>
      <c r="AB117">
        <f t="shared" si="7"/>
        <v>2066</v>
      </c>
      <c r="AH117" s="3">
        <v>60997</v>
      </c>
      <c r="AI117" s="12">
        <v>40150358</v>
      </c>
      <c r="AL117">
        <f t="shared" si="9"/>
        <v>41069626.952047154</v>
      </c>
    </row>
    <row r="118" spans="1:38">
      <c r="A118" s="2">
        <v>61362</v>
      </c>
      <c r="B118" s="4">
        <v>39741082</v>
      </c>
      <c r="C118">
        <f t="shared" si="8"/>
        <v>-403730</v>
      </c>
      <c r="H118" s="13">
        <f>Tabela5[[#This Row],[nasc %/mil pess./ano2]]-Tabela5[[#This Row],[mortes %/mil pess./ano]]</f>
        <v>0</v>
      </c>
      <c r="AB118">
        <f t="shared" si="7"/>
        <v>2067</v>
      </c>
      <c r="AH118" s="2">
        <v>61362</v>
      </c>
      <c r="AI118" s="11">
        <v>39741082</v>
      </c>
      <c r="AL118">
        <f t="shared" si="9"/>
        <v>40666275.726471834</v>
      </c>
    </row>
    <row r="119" spans="1:38">
      <c r="A119" s="3">
        <v>61728</v>
      </c>
      <c r="B119" s="5">
        <v>39337352</v>
      </c>
      <c r="C119">
        <f t="shared" si="8"/>
        <v>-398459</v>
      </c>
      <c r="H119" s="13">
        <f>Tabela5[[#This Row],[nasc %/mil pess./ano2]]-Tabela5[[#This Row],[mortes %/mil pess./ano]]</f>
        <v>0</v>
      </c>
      <c r="AB119">
        <f t="shared" si="7"/>
        <v>2068</v>
      </c>
      <c r="AH119" s="3">
        <v>61728</v>
      </c>
      <c r="AI119" s="12">
        <v>39337352</v>
      </c>
      <c r="AL119">
        <f t="shared" si="9"/>
        <v>40268005.747469276</v>
      </c>
    </row>
    <row r="120" spans="1:38">
      <c r="A120" s="2">
        <v>62093</v>
      </c>
      <c r="B120" s="4">
        <v>38938893</v>
      </c>
      <c r="C120">
        <f t="shared" si="8"/>
        <v>-393335</v>
      </c>
      <c r="H120" s="13">
        <f>Tabela5[[#This Row],[nasc %/mil pess./ano2]]-Tabela5[[#This Row],[mortes %/mil pess./ano]]</f>
        <v>0</v>
      </c>
      <c r="AB120">
        <f t="shared" si="7"/>
        <v>2069</v>
      </c>
      <c r="AH120" s="2">
        <v>62093</v>
      </c>
      <c r="AI120" s="11">
        <v>38938893</v>
      </c>
      <c r="AL120">
        <f t="shared" si="9"/>
        <v>39874804.393628098</v>
      </c>
    </row>
    <row r="121" spans="1:38">
      <c r="A121" s="3">
        <v>62458</v>
      </c>
      <c r="B121" s="5">
        <v>38545558</v>
      </c>
      <c r="C121">
        <f t="shared" si="8"/>
        <v>-388067</v>
      </c>
      <c r="H121" s="13">
        <f>Tabela5[[#This Row],[nasc %/mil pess./ano2]]-Tabela5[[#This Row],[mortes %/mil pess./ano]]</f>
        <v>0</v>
      </c>
      <c r="AB121">
        <f t="shared" si="7"/>
        <v>2070</v>
      </c>
      <c r="AH121" s="3">
        <v>62458</v>
      </c>
      <c r="AI121" s="12">
        <v>38545558</v>
      </c>
      <c r="AL121">
        <f t="shared" si="9"/>
        <v>39486416.940934546</v>
      </c>
    </row>
    <row r="122" spans="1:38">
      <c r="A122" s="2">
        <v>62823</v>
      </c>
      <c r="B122" s="4">
        <v>38157491</v>
      </c>
      <c r="C122">
        <f t="shared" si="8"/>
        <v>-382460</v>
      </c>
      <c r="H122" s="13">
        <f>Tabela5[[#This Row],[nasc %/mil pess./ano2]]-Tabela5[[#This Row],[mortes %/mil pess./ano]]</f>
        <v>0</v>
      </c>
      <c r="AB122">
        <f t="shared" si="7"/>
        <v>2071</v>
      </c>
      <c r="AH122" s="2">
        <v>62823</v>
      </c>
      <c r="AI122" s="11">
        <v>38157491</v>
      </c>
      <c r="AL122">
        <f t="shared" si="9"/>
        <v>39102712.532468639</v>
      </c>
    </row>
    <row r="123" spans="1:38">
      <c r="A123" s="3">
        <v>63189</v>
      </c>
      <c r="B123" s="5">
        <v>37775031</v>
      </c>
      <c r="C123">
        <f t="shared" si="8"/>
        <v>-376659</v>
      </c>
      <c r="H123" s="13">
        <f>Tabela5[[#This Row],[nasc %/mil pess./ano2]]-Tabela5[[#This Row],[mortes %/mil pess./ano]]</f>
        <v>0</v>
      </c>
      <c r="AB123">
        <f t="shared" si="7"/>
        <v>2072</v>
      </c>
      <c r="AH123" s="3">
        <v>63189</v>
      </c>
      <c r="AI123" s="12">
        <v>37775031</v>
      </c>
      <c r="AL123">
        <f t="shared" si="9"/>
        <v>38723843.90358492</v>
      </c>
    </row>
    <row r="124" spans="1:38">
      <c r="A124" s="2">
        <v>63554</v>
      </c>
      <c r="B124" s="4">
        <v>37398372</v>
      </c>
      <c r="C124">
        <f t="shared" si="8"/>
        <v>-370634</v>
      </c>
      <c r="H124" s="13">
        <f>Tabela5[[#This Row],[nasc %/mil pess./ano2]]-Tabela5[[#This Row],[mortes %/mil pess./ano]]</f>
        <v>0</v>
      </c>
      <c r="AB124">
        <f t="shared" si="7"/>
        <v>2073</v>
      </c>
      <c r="AH124" s="2">
        <v>63554</v>
      </c>
      <c r="AI124" s="11">
        <v>37398372</v>
      </c>
      <c r="AL124">
        <f t="shared" si="9"/>
        <v>38350154.675949037</v>
      </c>
    </row>
    <row r="125" spans="1:38">
      <c r="A125" s="3">
        <v>63919</v>
      </c>
      <c r="B125" s="5">
        <v>37027738</v>
      </c>
      <c r="C125">
        <f t="shared" si="8"/>
        <v>-364433</v>
      </c>
      <c r="H125" s="13">
        <f>Tabela5[[#This Row],[nasc %/mil pess./ano2]]-Tabela5[[#This Row],[mortes %/mil pess./ano]]</f>
        <v>0</v>
      </c>
      <c r="AB125">
        <f t="shared" si="7"/>
        <v>2074</v>
      </c>
      <c r="AH125" s="3">
        <v>63919</v>
      </c>
      <c r="AI125" s="12">
        <v>37027738</v>
      </c>
      <c r="AL125">
        <f t="shared" si="9"/>
        <v>37981847.487749614</v>
      </c>
    </row>
    <row r="126" spans="1:38">
      <c r="A126" s="2">
        <v>64284</v>
      </c>
      <c r="B126" s="4">
        <v>36663305</v>
      </c>
      <c r="C126">
        <f t="shared" si="8"/>
        <v>-358147</v>
      </c>
      <c r="H126" s="13">
        <f>Tabela5[[#This Row],[nasc %/mil pess./ano2]]-Tabela5[[#This Row],[mortes %/mil pess./ano]]</f>
        <v>0</v>
      </c>
      <c r="AB126">
        <f t="shared" si="7"/>
        <v>2075</v>
      </c>
      <c r="AH126" s="2">
        <v>64284</v>
      </c>
      <c r="AI126" s="11">
        <v>36663305</v>
      </c>
      <c r="AL126">
        <f t="shared" si="9"/>
        <v>37619154.732603356</v>
      </c>
    </row>
    <row r="127" spans="1:38">
      <c r="A127" s="3">
        <v>64650</v>
      </c>
      <c r="B127" s="5">
        <v>36305158</v>
      </c>
      <c r="C127">
        <f t="shared" si="8"/>
        <v>-351853</v>
      </c>
      <c r="H127" s="13">
        <f>Tabela5[[#This Row],[nasc %/mil pess./ano2]]-Tabela5[[#This Row],[mortes %/mil pess./ano]]</f>
        <v>0</v>
      </c>
      <c r="AB127">
        <f t="shared" si="7"/>
        <v>2076</v>
      </c>
      <c r="AH127" s="3">
        <v>64650</v>
      </c>
      <c r="AI127" s="12">
        <v>36305158</v>
      </c>
      <c r="AL127">
        <f t="shared" si="9"/>
        <v>37262262.231476977</v>
      </c>
    </row>
    <row r="128" spans="1:38">
      <c r="A128" s="2">
        <v>65015</v>
      </c>
      <c r="B128" s="4">
        <v>35953305</v>
      </c>
      <c r="C128">
        <f t="shared" si="8"/>
        <v>-345644</v>
      </c>
      <c r="H128" s="13">
        <f>Tabela5[[#This Row],[nasc %/mil pess./ano2]]-Tabela5[[#This Row],[mortes %/mil pess./ano]]</f>
        <v>0</v>
      </c>
      <c r="AB128">
        <f t="shared" si="7"/>
        <v>2077</v>
      </c>
      <c r="AH128" s="2">
        <v>65015</v>
      </c>
      <c r="AI128" s="11">
        <v>35953305</v>
      </c>
      <c r="AL128">
        <f t="shared" si="9"/>
        <v>36911266.876595035</v>
      </c>
    </row>
    <row r="129" spans="1:38">
      <c r="A129" s="3">
        <v>65380</v>
      </c>
      <c r="B129" s="5">
        <v>35607661</v>
      </c>
      <c r="C129">
        <f t="shared" si="8"/>
        <v>-339585</v>
      </c>
      <c r="H129" s="13">
        <f>Tabela5[[#This Row],[nasc %/mil pess./ano2]]-Tabela5[[#This Row],[mortes %/mil pess./ano]]</f>
        <v>0</v>
      </c>
      <c r="AB129">
        <f t="shared" si="7"/>
        <v>2078</v>
      </c>
      <c r="AH129" s="3">
        <v>65380</v>
      </c>
      <c r="AI129" s="12">
        <v>35607661</v>
      </c>
      <c r="AL129">
        <f t="shared" si="9"/>
        <v>36566190.024576977</v>
      </c>
    </row>
    <row r="130" spans="1:38">
      <c r="A130" s="2">
        <v>65745</v>
      </c>
      <c r="B130" s="4">
        <v>35268076</v>
      </c>
      <c r="C130">
        <f t="shared" ref="C130:C151" si="10">B131-B130</f>
        <v>-333649</v>
      </c>
      <c r="H130" s="13">
        <f>Tabela5[[#This Row],[nasc %/mil pess./ano2]]-Tabela5[[#This Row],[mortes %/mil pess./ano]]</f>
        <v>0</v>
      </c>
      <c r="AB130">
        <f t="shared" si="7"/>
        <v>2079</v>
      </c>
      <c r="AH130" s="2">
        <v>65745</v>
      </c>
      <c r="AI130" s="11">
        <v>35268076</v>
      </c>
      <c r="AL130">
        <f t="shared" si="9"/>
        <v>36226961.511109076</v>
      </c>
    </row>
    <row r="131" spans="1:38">
      <c r="A131" s="3">
        <v>66111</v>
      </c>
      <c r="B131" s="5">
        <v>34934427</v>
      </c>
      <c r="C131">
        <f t="shared" si="10"/>
        <v>-327726</v>
      </c>
      <c r="H131" s="13">
        <f>Tabela5[[#This Row],[nasc %/mil pess./ano2]]-Tabela5[[#This Row],[mortes %/mil pess./ano]]</f>
        <v>0</v>
      </c>
      <c r="AB131">
        <f t="shared" si="7"/>
        <v>2080</v>
      </c>
      <c r="AH131" s="3">
        <v>66111</v>
      </c>
      <c r="AI131" s="12">
        <v>34934427</v>
      </c>
      <c r="AL131">
        <f t="shared" si="9"/>
        <v>35893446.843258224</v>
      </c>
    </row>
    <row r="132" spans="1:38">
      <c r="A132" s="2">
        <v>66476</v>
      </c>
      <c r="B132" s="4">
        <v>34606701</v>
      </c>
      <c r="C132">
        <f t="shared" si="10"/>
        <v>-321787</v>
      </c>
      <c r="H132" s="13">
        <f>Tabela5[[#This Row],[nasc %/mil pess./ano2]]-Tabela5[[#This Row],[mortes %/mil pess./ano]]</f>
        <v>0</v>
      </c>
      <c r="AB132">
        <f t="shared" si="7"/>
        <v>2081</v>
      </c>
      <c r="AH132" s="2">
        <v>66476</v>
      </c>
      <c r="AI132" s="11">
        <v>34606701</v>
      </c>
      <c r="AL132">
        <f t="shared" si="9"/>
        <v>35565537.441181667</v>
      </c>
    </row>
    <row r="133" spans="1:38">
      <c r="A133" s="3">
        <v>66841</v>
      </c>
      <c r="B133" s="5">
        <v>34284914</v>
      </c>
      <c r="C133">
        <f t="shared" si="10"/>
        <v>-315911</v>
      </c>
      <c r="H133" s="13">
        <f>Tabela5[[#This Row],[nasc %/mil pess./ano2]]-Tabela5[[#This Row],[mortes %/mil pess./ano]]</f>
        <v>0</v>
      </c>
      <c r="AB133">
        <f t="shared" si="7"/>
        <v>2082</v>
      </c>
      <c r="AH133" s="3">
        <v>66841</v>
      </c>
      <c r="AI133" s="12">
        <v>34284914</v>
      </c>
      <c r="AL133">
        <f t="shared" si="9"/>
        <v>35243232.398896597</v>
      </c>
    </row>
    <row r="134" spans="1:38">
      <c r="A134" s="2">
        <v>67206</v>
      </c>
      <c r="B134" s="4">
        <v>33969003</v>
      </c>
      <c r="C134">
        <f t="shared" si="10"/>
        <v>-310107</v>
      </c>
      <c r="H134" s="13">
        <f>Tabela5[[#This Row],[nasc %/mil pess./ano2]]-Tabela5[[#This Row],[mortes %/mil pess./ano]]</f>
        <v>0</v>
      </c>
      <c r="AB134">
        <f t="shared" si="7"/>
        <v>2083</v>
      </c>
      <c r="AH134" s="2">
        <v>67206</v>
      </c>
      <c r="AI134" s="11">
        <v>33969003</v>
      </c>
      <c r="AL134">
        <f t="shared" si="9"/>
        <v>34926559.114012606</v>
      </c>
    </row>
    <row r="135" spans="1:38">
      <c r="A135" s="3">
        <v>67572</v>
      </c>
      <c r="B135" s="5">
        <v>33658896</v>
      </c>
      <c r="C135">
        <f t="shared" si="10"/>
        <v>-304378</v>
      </c>
      <c r="H135" s="13">
        <f>Tabela5[[#This Row],[nasc %/mil pess./ano2]]-Tabela5[[#This Row],[mortes %/mil pess./ano]]</f>
        <v>0</v>
      </c>
      <c r="AB135">
        <f t="shared" si="7"/>
        <v>2084</v>
      </c>
      <c r="AH135" s="3">
        <v>67572</v>
      </c>
      <c r="AI135" s="12">
        <v>33658896</v>
      </c>
      <c r="AL135">
        <f t="shared" si="9"/>
        <v>34615466.994185992</v>
      </c>
    </row>
    <row r="136" spans="1:38">
      <c r="A136" s="2">
        <v>67937</v>
      </c>
      <c r="B136" s="4">
        <v>33354518</v>
      </c>
      <c r="C136">
        <f t="shared" si="10"/>
        <v>-298483</v>
      </c>
      <c r="H136" s="13">
        <f>Tabela5[[#This Row],[nasc %/mil pess./ano2]]-Tabela5[[#This Row],[mortes %/mil pess./ano]]</f>
        <v>0</v>
      </c>
      <c r="AB136">
        <f t="shared" si="7"/>
        <v>2085</v>
      </c>
      <c r="AH136" s="2">
        <v>67937</v>
      </c>
      <c r="AI136" s="11">
        <v>33354518</v>
      </c>
      <c r="AL136">
        <f t="shared" si="9"/>
        <v>34309896.208061181</v>
      </c>
    </row>
    <row r="137" spans="1:38">
      <c r="A137" s="3">
        <v>68302</v>
      </c>
      <c r="B137" s="5">
        <v>33056035</v>
      </c>
      <c r="C137">
        <f t="shared" si="10"/>
        <v>-292566</v>
      </c>
      <c r="H137" s="13">
        <f>Tabela5[[#This Row],[nasc %/mil pess./ano2]]-Tabela5[[#This Row],[mortes %/mil pess./ano]]</f>
        <v>0</v>
      </c>
      <c r="AB137">
        <f t="shared" si="7"/>
        <v>2086</v>
      </c>
      <c r="AH137" s="3">
        <v>68302</v>
      </c>
      <c r="AI137" s="12">
        <v>33056035</v>
      </c>
      <c r="AL137">
        <f t="shared" si="9"/>
        <v>34009783.582987674</v>
      </c>
    </row>
    <row r="138" spans="1:38">
      <c r="A138" s="2">
        <v>68667</v>
      </c>
      <c r="B138" s="4">
        <v>32763469</v>
      </c>
      <c r="C138">
        <f t="shared" si="10"/>
        <v>-286934</v>
      </c>
      <c r="H138" s="13">
        <f>Tabela5[[#This Row],[nasc %/mil pess./ano2]]-Tabela5[[#This Row],[mortes %/mil pess./ano]]</f>
        <v>0</v>
      </c>
      <c r="AB138">
        <f t="shared" si="7"/>
        <v>2087</v>
      </c>
      <c r="AH138" s="2">
        <v>68667</v>
      </c>
      <c r="AI138" s="11">
        <v>32763469</v>
      </c>
      <c r="AL138">
        <f t="shared" si="9"/>
        <v>33715303.405078769</v>
      </c>
    </row>
    <row r="139" spans="1:38">
      <c r="A139" s="3">
        <v>69033</v>
      </c>
      <c r="B139" s="5">
        <v>32476535</v>
      </c>
      <c r="C139">
        <f t="shared" si="10"/>
        <v>-281721</v>
      </c>
      <c r="H139" s="13">
        <f>Tabela5[[#This Row],[nasc %/mil pess./ano2]]-Tabela5[[#This Row],[mortes %/mil pess./ano]]</f>
        <v>0</v>
      </c>
      <c r="AB139">
        <f t="shared" si="7"/>
        <v>2088</v>
      </c>
      <c r="AH139" s="3">
        <v>69033</v>
      </c>
      <c r="AI139" s="12">
        <v>32476535</v>
      </c>
      <c r="AL139">
        <f t="shared" si="9"/>
        <v>33426487.95608604</v>
      </c>
    </row>
    <row r="140" spans="1:38">
      <c r="A140" s="2">
        <v>69398</v>
      </c>
      <c r="B140" s="4">
        <v>32194814</v>
      </c>
      <c r="C140">
        <f t="shared" si="10"/>
        <v>-276666</v>
      </c>
      <c r="H140" s="13">
        <f>Tabela5[[#This Row],[nasc %/mil pess./ano2]]-Tabela5[[#This Row],[mortes %/mil pess./ano]]</f>
        <v>0</v>
      </c>
      <c r="AB140">
        <f t="shared" si="7"/>
        <v>2089</v>
      </c>
      <c r="AH140" s="2">
        <v>69398</v>
      </c>
      <c r="AI140" s="11">
        <v>32194814</v>
      </c>
      <c r="AL140">
        <f t="shared" si="9"/>
        <v>33143066.029393774</v>
      </c>
    </row>
    <row r="141" spans="1:38">
      <c r="A141" s="3">
        <v>69763</v>
      </c>
      <c r="B141" s="5">
        <v>31918148</v>
      </c>
      <c r="C141">
        <f t="shared" si="10"/>
        <v>-271478</v>
      </c>
      <c r="H141" s="13">
        <f>Tabela5[[#This Row],[nasc %/mil pess./ano2]]-Tabela5[[#This Row],[mortes %/mil pess./ano]]</f>
        <v>0</v>
      </c>
      <c r="AB141">
        <f t="shared" si="7"/>
        <v>2090</v>
      </c>
      <c r="AH141" s="3">
        <v>69763</v>
      </c>
      <c r="AI141" s="12">
        <v>31918148</v>
      </c>
      <c r="AL141">
        <f t="shared" si="9"/>
        <v>32864633.093505401</v>
      </c>
    </row>
    <row r="142" spans="1:38">
      <c r="A142" s="2">
        <v>70128</v>
      </c>
      <c r="B142" s="4">
        <v>31646670</v>
      </c>
      <c r="C142">
        <f t="shared" si="10"/>
        <v>-265819</v>
      </c>
      <c r="H142" s="13">
        <f>Tabela5[[#This Row],[nasc %/mil pess./ano2]]-Tabela5[[#This Row],[mortes %/mil pess./ano]]</f>
        <v>0</v>
      </c>
      <c r="AB142">
        <f t="shared" si="7"/>
        <v>2091</v>
      </c>
      <c r="AH142" s="2">
        <v>70128</v>
      </c>
      <c r="AI142" s="11">
        <v>31646670</v>
      </c>
      <c r="AL142">
        <f t="shared" si="9"/>
        <v>32591041.672250092</v>
      </c>
    </row>
    <row r="143" spans="1:38">
      <c r="A143" s="3">
        <v>70494</v>
      </c>
      <c r="B143" s="5">
        <v>31380851</v>
      </c>
      <c r="C143">
        <f t="shared" si="10"/>
        <v>-259515</v>
      </c>
      <c r="H143" s="13">
        <f>Tabela5[[#This Row],[nasc %/mil pess./ano2]]-Tabela5[[#This Row],[mortes %/mil pess./ano]]</f>
        <v>0</v>
      </c>
      <c r="AB143">
        <f t="shared" si="7"/>
        <v>2092</v>
      </c>
      <c r="AH143" s="3">
        <v>70494</v>
      </c>
      <c r="AI143" s="12">
        <v>31380851</v>
      </c>
      <c r="AL143">
        <f t="shared" si="9"/>
        <v>32322431.787911102</v>
      </c>
    </row>
    <row r="144" spans="1:38">
      <c r="A144" s="2">
        <v>70859</v>
      </c>
      <c r="B144" s="4">
        <v>31121336</v>
      </c>
      <c r="C144">
        <f t="shared" si="10"/>
        <v>-252440</v>
      </c>
      <c r="H144" s="13">
        <f>Tabela5[[#This Row],[nasc %/mil pess./ano2]]-Tabela5[[#This Row],[mortes %/mil pess./ano]]</f>
        <v>0</v>
      </c>
      <c r="AB144">
        <f t="shared" si="7"/>
        <v>2093</v>
      </c>
      <c r="AH144" s="2">
        <v>70859</v>
      </c>
      <c r="AI144" s="11">
        <v>31121336</v>
      </c>
      <c r="AL144">
        <f t="shared" si="9"/>
        <v>32059278.293515798</v>
      </c>
    </row>
    <row r="145" spans="1:38">
      <c r="A145" s="3">
        <v>71224</v>
      </c>
      <c r="B145" s="5">
        <v>30868896</v>
      </c>
      <c r="C145">
        <f t="shared" si="10"/>
        <v>-244627</v>
      </c>
      <c r="H145" s="13">
        <f>Tabela5[[#This Row],[nasc %/mil pess./ano2]]-Tabela5[[#This Row],[mortes %/mil pess./ano]]</f>
        <v>0</v>
      </c>
      <c r="AB145">
        <f t="shared" si="7"/>
        <v>2094</v>
      </c>
      <c r="AH145" s="3">
        <v>71224</v>
      </c>
      <c r="AI145" s="12">
        <v>30868896</v>
      </c>
      <c r="AL145">
        <f t="shared" si="9"/>
        <v>31802229.253575101</v>
      </c>
    </row>
    <row r="146" spans="1:38">
      <c r="A146" s="2">
        <v>71589</v>
      </c>
      <c r="B146" s="4">
        <v>30624269</v>
      </c>
      <c r="C146">
        <f t="shared" si="10"/>
        <v>-236072</v>
      </c>
      <c r="H146" s="13">
        <f>Tabela5[[#This Row],[nasc %/mil pess./ano2]]-Tabela5[[#This Row],[mortes %/mil pess./ano]]</f>
        <v>0</v>
      </c>
      <c r="AB146">
        <f t="shared" si="7"/>
        <v>2095</v>
      </c>
      <c r="AH146" s="2">
        <v>71589</v>
      </c>
      <c r="AI146" s="11">
        <v>30624269</v>
      </c>
      <c r="AL146">
        <f t="shared" si="9"/>
        <v>31552058.747741181</v>
      </c>
    </row>
    <row r="147" spans="1:38">
      <c r="A147" s="3">
        <v>71955</v>
      </c>
      <c r="B147" s="5">
        <v>30388197</v>
      </c>
      <c r="C147">
        <f t="shared" si="10"/>
        <v>-226858</v>
      </c>
      <c r="H147" s="13">
        <f>Tabela5[[#This Row],[nasc %/mil pess./ano2]]-Tabela5[[#This Row],[mortes %/mil pess./ano]]</f>
        <v>0</v>
      </c>
      <c r="AB147">
        <f t="shared" si="7"/>
        <v>2096</v>
      </c>
      <c r="AH147" s="3">
        <v>71955</v>
      </c>
      <c r="AI147" s="12">
        <v>30388197</v>
      </c>
      <c r="AL147">
        <f t="shared" si="9"/>
        <v>31309509.40521564</v>
      </c>
    </row>
    <row r="148" spans="1:38">
      <c r="A148" s="2">
        <v>72320</v>
      </c>
      <c r="B148" s="4">
        <v>30161339</v>
      </c>
      <c r="C148">
        <f t="shared" si="10"/>
        <v>-217032</v>
      </c>
      <c r="H148" s="13">
        <f>Tabela5[[#This Row],[nasc %/mil pess./ano2]]-Tabela5[[#This Row],[mortes %/mil pess./ano]]</f>
        <v>0</v>
      </c>
      <c r="AB148">
        <f t="shared" si="7"/>
        <v>2097</v>
      </c>
      <c r="AH148" s="2">
        <v>72320</v>
      </c>
      <c r="AI148" s="11">
        <v>30161339</v>
      </c>
      <c r="AL148">
        <f t="shared" si="9"/>
        <v>31075328.92408919</v>
      </c>
    </row>
    <row r="149" spans="1:38">
      <c r="A149" s="3">
        <v>72685</v>
      </c>
      <c r="B149" s="5">
        <v>29944307</v>
      </c>
      <c r="C149">
        <f t="shared" si="10"/>
        <v>-206628</v>
      </c>
      <c r="H149" s="13">
        <f>Tabela5[[#This Row],[nasc %/mil pess./ano2]]-Tabela5[[#This Row],[mortes %/mil pess./ano]]</f>
        <v>0</v>
      </c>
      <c r="AB149">
        <f t="shared" si="7"/>
        <v>2098</v>
      </c>
      <c r="AH149" s="3">
        <v>72685</v>
      </c>
      <c r="AI149" s="12">
        <v>29944307</v>
      </c>
      <c r="AL149">
        <f t="shared" si="9"/>
        <v>30850183.596727081</v>
      </c>
    </row>
    <row r="150" spans="1:38">
      <c r="A150" s="2">
        <v>73050</v>
      </c>
      <c r="B150" s="4">
        <v>29737679</v>
      </c>
      <c r="C150">
        <f t="shared" si="10"/>
        <v>-195726</v>
      </c>
      <c r="H150" s="13">
        <f>Tabela5[[#This Row],[nasc %/mil pess./ano2]]-Tabela5[[#This Row],[mortes %/mil pess./ano]]</f>
        <v>0</v>
      </c>
      <c r="AB150">
        <f t="shared" si="7"/>
        <v>2099</v>
      </c>
      <c r="AH150" s="2">
        <v>73050</v>
      </c>
      <c r="AI150" s="11">
        <v>29737679</v>
      </c>
      <c r="AL150">
        <f t="shared" si="9"/>
        <v>30634693.749289751</v>
      </c>
    </row>
    <row r="151" spans="1:38">
      <c r="A151" s="6">
        <v>73415</v>
      </c>
      <c r="B151" s="7">
        <v>29541953</v>
      </c>
      <c r="C151">
        <f t="shared" si="10"/>
        <v>-29541953</v>
      </c>
      <c r="H151" s="13">
        <f>Tabela5[[#This Row],[nasc %/mil pess./ano2]]-Tabela5[[#This Row],[mortes %/mil pess./ano]]</f>
        <v>0</v>
      </c>
      <c r="AB151">
        <f t="shared" si="7"/>
        <v>2100</v>
      </c>
      <c r="AH151" s="3">
        <v>73415</v>
      </c>
      <c r="AI151" s="12">
        <v>29541953</v>
      </c>
      <c r="AL151">
        <f t="shared" si="9"/>
        <v>30429446.43469296</v>
      </c>
    </row>
    <row r="152" spans="1:38">
      <c r="H152" s="13">
        <f>Tabela5[[#This Row],[nasc %/mil pess./ano2]]-Tabela5[[#This Row],[mortes %/mil pess./ano]]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dell</cp:lastModifiedBy>
  <dcterms:created xsi:type="dcterms:W3CDTF">2021-03-10T21:22:01Z</dcterms:created>
  <dcterms:modified xsi:type="dcterms:W3CDTF">2021-03-22T13:13:12Z</dcterms:modified>
</cp:coreProperties>
</file>