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lissaDeAndradeLima\Desktop\"/>
    </mc:Choice>
  </mc:AlternateContent>
  <xr:revisionPtr revIDLastSave="0" documentId="8_{2F3CA70E-1F55-4387-9F7C-DA19E039BE00}" xr6:coauthVersionLast="47" xr6:coauthVersionMax="47" xr10:uidLastSave="{00000000-0000-0000-0000-000000000000}"/>
  <bookViews>
    <workbookView xWindow="-120" yWindow="-120" windowWidth="29040" windowHeight="15840" firstSheet="3" activeTab="3" xr2:uid="{4E8823C9-3E0A-4865-B79D-46986E35200E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H14" i="5"/>
  <c r="I14" i="5" s="1"/>
  <c r="H13" i="5"/>
  <c r="I13" i="5" s="1"/>
  <c r="H12" i="5"/>
  <c r="H11" i="5"/>
  <c r="H10" i="5"/>
  <c r="H9" i="5"/>
  <c r="I9" i="5" s="1"/>
  <c r="H8" i="5"/>
  <c r="H7" i="5"/>
  <c r="I7" i="5" s="1"/>
  <c r="G14" i="5"/>
  <c r="G13" i="5"/>
  <c r="G12" i="5"/>
  <c r="G11" i="5"/>
  <c r="G10" i="5"/>
  <c r="G9" i="5"/>
  <c r="G8" i="5"/>
  <c r="G7" i="5"/>
  <c r="H19" i="4"/>
  <c r="G19" i="4"/>
  <c r="F19" i="4"/>
  <c r="D19" i="4"/>
  <c r="C19" i="4"/>
  <c r="H17" i="4"/>
  <c r="G17" i="4"/>
  <c r="F17" i="4"/>
  <c r="E17" i="4"/>
  <c r="E19" i="4" s="1"/>
  <c r="D17" i="4"/>
  <c r="C17" i="4"/>
  <c r="F6" i="1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D9" i="3"/>
  <c r="E9" i="3"/>
  <c r="F9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D21" i="3"/>
  <c r="E21" i="3"/>
  <c r="F21" i="3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D19" i="2"/>
  <c r="E19" i="2"/>
  <c r="F19" i="2"/>
  <c r="G19" i="2"/>
  <c r="H19" i="2"/>
  <c r="I19" i="2"/>
  <c r="C19" i="2"/>
  <c r="I15" i="2"/>
  <c r="I14" i="2"/>
  <c r="I13" i="2"/>
  <c r="I12" i="2"/>
  <c r="I11" i="2"/>
  <c r="I10" i="2"/>
  <c r="I9" i="2"/>
  <c r="I8" i="2"/>
  <c r="I7" i="2"/>
  <c r="I5" i="2"/>
  <c r="I6" i="2"/>
  <c r="I4" i="2"/>
  <c r="I3" i="2"/>
  <c r="F4" i="1"/>
  <c r="F5" i="1"/>
  <c r="F9" i="1"/>
  <c r="F8" i="1"/>
  <c r="F7" i="1"/>
  <c r="F3" i="1"/>
  <c r="I8" i="5" l="1"/>
  <c r="I10" i="5"/>
  <c r="I11" i="5"/>
  <c r="I12" i="5"/>
  <c r="I21" i="3"/>
  <c r="H9" i="3"/>
  <c r="H21" i="3"/>
  <c r="G9" i="3"/>
  <c r="G21" i="3"/>
  <c r="I9" i="3"/>
  <c r="J9" i="3"/>
  <c r="J21" i="3"/>
  <c r="D22" i="3" l="1"/>
</calcChain>
</file>

<file path=xl/sharedStrings.xml><?xml version="1.0" encoding="utf-8"?>
<sst xmlns="http://schemas.openxmlformats.org/spreadsheetml/2006/main" count="151" uniqueCount="104">
  <si>
    <t>Coluna1</t>
  </si>
  <si>
    <t>Coluna2</t>
  </si>
  <si>
    <t>Coluna3</t>
  </si>
  <si>
    <t>Coluna4</t>
  </si>
  <si>
    <t>Coluna5</t>
  </si>
  <si>
    <t>produto</t>
  </si>
  <si>
    <t>valor</t>
  </si>
  <si>
    <t>soma</t>
  </si>
  <si>
    <t>maça</t>
  </si>
  <si>
    <t>subtração</t>
  </si>
  <si>
    <t>banana</t>
  </si>
  <si>
    <t>multiplicação</t>
  </si>
  <si>
    <t>arroz</t>
  </si>
  <si>
    <t>divisão</t>
  </si>
  <si>
    <t>feijão</t>
  </si>
  <si>
    <t>media</t>
  </si>
  <si>
    <t>pipoca</t>
  </si>
  <si>
    <t>maximo</t>
  </si>
  <si>
    <t>macarrão</t>
  </si>
  <si>
    <t>minimo</t>
  </si>
  <si>
    <t>VENDEDORES</t>
  </si>
  <si>
    <t>JANEIRO</t>
  </si>
  <si>
    <t>FEVEREIRO</t>
  </si>
  <si>
    <t>MARÇO</t>
  </si>
  <si>
    <t>ABRIL</t>
  </si>
  <si>
    <t>MAIO</t>
  </si>
  <si>
    <t>JUNHO</t>
  </si>
  <si>
    <t>TOTAL</t>
  </si>
  <si>
    <t>ADRIANA GOMES</t>
  </si>
  <si>
    <t>ALICE SILVA</t>
  </si>
  <si>
    <t>ANA CRISTINA</t>
  </si>
  <si>
    <t>LAVINIA SÁ</t>
  </si>
  <si>
    <t xml:space="preserve">VITORRIA SARQUES </t>
  </si>
  <si>
    <t>JULLYA VICTORIA</t>
  </si>
  <si>
    <t xml:space="preserve">      GABRIELLY HENRIQUE</t>
  </si>
  <si>
    <t>ANANDA VIEIRA</t>
  </si>
  <si>
    <t>CAROLINE PALMEN</t>
  </si>
  <si>
    <t>FABIO BORGES</t>
  </si>
  <si>
    <t>HALLANA VITORIA</t>
  </si>
  <si>
    <t>ESTER DE SANTANA</t>
  </si>
  <si>
    <t>JHENIFER BRAGA</t>
  </si>
  <si>
    <t>CÓDIGO</t>
  </si>
  <si>
    <t>PRODUTO</t>
  </si>
  <si>
    <t>JAN</t>
  </si>
  <si>
    <t>FEV</t>
  </si>
  <si>
    <t>MAR</t>
  </si>
  <si>
    <t>TOTAL 1°TRIM.</t>
  </si>
  <si>
    <t>MAXIMO</t>
  </si>
  <si>
    <t>MINIMO</t>
  </si>
  <si>
    <t>MEDIA</t>
  </si>
  <si>
    <t>PORCA</t>
  </si>
  <si>
    <t>PARAFUSO</t>
  </si>
  <si>
    <t>ARRUELA</t>
  </si>
  <si>
    <t>PREGA</t>
  </si>
  <si>
    <t>ALICATE</t>
  </si>
  <si>
    <t>MARTELO</t>
  </si>
  <si>
    <t>TOTAIS</t>
  </si>
  <si>
    <t>ABRIR</t>
  </si>
  <si>
    <t>TOTAL 2°TRIM.</t>
  </si>
  <si>
    <t>TOTAL DO SEMESTRE</t>
  </si>
  <si>
    <t>CONTAS A PAGAR</t>
  </si>
  <si>
    <t>Coluna6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</si>
  <si>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</si>
  <si>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</si>
  <si>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</si>
  <si>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</si>
  <si>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</si>
  <si>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</si>
  <si>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</si>
  <si>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</si>
  <si>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</si>
  <si>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</si>
  <si>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</si>
  <si>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</si>
  <si>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ARARAS INFORMÁTICA - HARDWARE E SOFTWARE RUA SÃO FRANCISCODE ASSIS, 123 - ARARAS SP</t>
  </si>
  <si>
    <t>N°</t>
  </si>
  <si>
    <t>NOME</t>
  </si>
  <si>
    <t>SALÁRIO BRUTO</t>
  </si>
  <si>
    <t>INSS</t>
  </si>
  <si>
    <t>GRATIFICAÇÃO</t>
  </si>
  <si>
    <t>INSSR$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</si>
  <si>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</si>
  <si>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</si>
  <si>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</si>
  <si>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</si>
  <si>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</si>
  <si>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</si>
  <si>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</si>
  <si>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</si>
  <si>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</si>
  <si>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</si>
  <si>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 xml:space="preserve">VALOR DO DÓLAR </t>
  </si>
  <si>
    <t>PAPELARIA PAPEL BRANCO</t>
  </si>
  <si>
    <t>QUANTIDADE</t>
  </si>
  <si>
    <t>PREÇO UNI.</t>
  </si>
  <si>
    <t>TOTAL R$</t>
  </si>
  <si>
    <t>TOTAL US$</t>
  </si>
  <si>
    <t>CANETA AZUL</t>
  </si>
  <si>
    <t>CANETA VERMERLHA</t>
  </si>
  <si>
    <t>CADERNO</t>
  </si>
  <si>
    <t>RÉGUA</t>
  </si>
  <si>
    <t>LÁPIS</t>
  </si>
  <si>
    <t>PAPEL SULFITE</t>
  </si>
  <si>
    <t>TINTA NANQUIM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</si>
</sst>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2" xfId="1" applyNumberFormat="1" applyFont="1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/>
    </xf>
    <xf numFmtId="44" fontId="0" fillId="0" borderId="2" xfId="1" applyFont="1" applyBorder="1"/>
    <xf numFmtId="0" fontId="0" fillId="0" borderId="7" xfId="0" applyBorder="1"/>
    <xf numFmtId="164" fontId="0" fillId="0" borderId="0" xfId="1" applyNumberFormat="1" applyFont="1" applyBorder="1"/>
    <xf numFmtId="44" fontId="0" fillId="0" borderId="0" xfId="1" applyFont="1" applyBorder="1"/>
    <xf numFmtId="164" fontId="0" fillId="0" borderId="8" xfId="1" applyNumberFormat="1" applyFont="1" applyBorder="1"/>
    <xf numFmtId="4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44" fontId="0" fillId="0" borderId="7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164" fontId="0" fillId="0" borderId="3" xfId="0" applyNumberFormat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horizontal="center"/>
    </xf>
    <xf numFmtId="0" fontId="2" fillId="0" borderId="5" xfId="0" applyFont="1" applyBorder="1"/>
    <xf numFmtId="10" fontId="0" fillId="0" borderId="0" xfId="0" applyNumberFormat="1"/>
    <xf numFmtId="0" fontId="0" fillId="2" borderId="2" xfId="0" applyFill="1" applyBorder="1"/>
    <xf numFmtId="44" fontId="0" fillId="2" borderId="2" xfId="1" applyFont="1" applyFill="1" applyBorder="1"/>
    <xf numFmtId="44" fontId="0" fillId="2" borderId="2" xfId="0" applyNumberFormat="1" applyFill="1" applyBorder="1"/>
    <xf numFmtId="165" fontId="0" fillId="2" borderId="2" xfId="0" applyNumberFormat="1" applyFill="1" applyBorder="1"/>
    <xf numFmtId="8" fontId="2" fillId="2" borderId="7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7" xfId="0" applyFont="1" applyFill="1" applyBorder="1"/>
    <xf numFmtId="0" fontId="2" fillId="4" borderId="2" xfId="0" applyFont="1" applyFill="1" applyBorder="1" applyAlignment="1">
      <alignment horizontal="center"/>
    </xf>
    <xf numFmtId="0" fontId="0" fillId="5" borderId="2" xfId="0" applyFill="1" applyBorder="1"/>
    <xf numFmtId="164" fontId="0" fillId="5" borderId="2" xfId="0" applyNumberFormat="1" applyFill="1" applyBorder="1"/>
    <xf numFmtId="10" fontId="0" fillId="5" borderId="2" xfId="2" applyNumberFormat="1" applyFont="1" applyFill="1" applyBorder="1"/>
    <xf numFmtId="44" fontId="0" fillId="5" borderId="2" xfId="1" applyFont="1" applyFill="1" applyBorder="1"/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E6E44D-9C33-4682-8E8A-B94C685B2F68}" name="Tabela5" displayName="Tabela5" ref="B2:F9" totalsRowShown="0" headerRowDxfId="32" tableBorderDxfId="31">
  <autoFilter ref="B2:F9" xr:uid="{86E6E44D-9C33-4682-8E8A-B94C685B2F68}"/>
  <tableColumns count="5">
    <tableColumn id="1" xr3:uid="{5CD31E1F-1E9F-4300-AF7A-4E03B4E61A48}" name="Coluna1" dataDxfId="30"/>
    <tableColumn id="2" xr3:uid="{7133B231-DB25-4848-A2BC-C9D120D76AE6}" name="Coluna2" dataDxfId="29"/>
    <tableColumn id="3" xr3:uid="{425F2053-9D6B-4FF8-ACDE-98826251F1F2}" name="Coluna3" dataDxfId="28"/>
    <tableColumn id="4" xr3:uid="{852771E3-F2A8-4272-AC19-96032D83AD2E}" name="Coluna4" dataDxfId="27"/>
    <tableColumn id="5" xr3:uid="{D47AAA50-A914-42EF-93AC-069EB6986B8E}" name="Coluna5" dataDxfId="26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1810BC-A6F8-41CE-AE74-FF4F6D79DD1B}" name="Tabela4" displayName="Tabela4" ref="B2:I31" totalsRowShown="0" headerRowDxfId="25" headerRowBorderDxfId="24" tableBorderDxfId="23">
  <autoFilter ref="B2:I31" xr:uid="{751810BC-A6F8-41CE-AE74-FF4F6D79DD1B}"/>
  <tableColumns count="8">
    <tableColumn id="1" xr3:uid="{2852913B-ACB1-4EDB-AFBD-6C4AB7CC14AD}" name="VENDEDORES" dataDxfId="22"/>
    <tableColumn id="2" xr3:uid="{0B366A3D-57DA-4330-98F4-2FE9E13CECFA}" name="JANEIRO" dataDxfId="21"/>
    <tableColumn id="3" xr3:uid="{3D77EE7D-AC76-4916-819A-C206F39FB268}" name="FEVEREIRO" dataDxfId="20"/>
    <tableColumn id="4" xr3:uid="{FB5E875D-B7A8-4918-BEF3-B30F25F91AE3}" name="MARÇO" dataDxfId="19"/>
    <tableColumn id="5" xr3:uid="{88913A56-CB7C-4593-96AC-48E81DB4DFFF}" name="ABRIL" dataDxfId="18"/>
    <tableColumn id="6" xr3:uid="{FE7D98EA-2DD2-4AA2-AAF9-2CB9CCDDCA65}" name="MAIO" dataDxfId="17"/>
    <tableColumn id="7" xr3:uid="{EDC17E92-79D1-49FF-85E4-649A0B273EE6}" name="JUNHO" dataDxfId="16"/>
    <tableColumn id="8" xr3:uid="{88D4B3A0-FD81-4E3F-99CA-C47AD9AA229E}" name="TOTAL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E6DDB7-8F72-4A9B-8E7D-E44838DFE748}" name="Tabela3" displayName="Tabela3" ref="B2:J22" totalsRowShown="0" headerRowDxfId="14" headerRowBorderDxfId="13" tableBorderDxfId="12">
  <autoFilter ref="B2:J22" xr:uid="{41E6DDB7-8F72-4A9B-8E7D-E44838DFE748}"/>
  <tableColumns count="9">
    <tableColumn id="1" xr3:uid="{0679DA2C-A769-489F-999D-52BB2928A6EC}" name="CÓDIGO" dataDxfId="11"/>
    <tableColumn id="2" xr3:uid="{0AD95B29-5AA1-4575-8CE3-C08EBDB80ACD}" name="PRODUTO" dataDxfId="10"/>
    <tableColumn id="3" xr3:uid="{BC9C2E31-4930-4657-8582-5965BFC9888B}" name="JAN" dataDxfId="9"/>
    <tableColumn id="4" xr3:uid="{C637B2CB-5117-4C46-B60E-9BFDAFF6FC89}" name="FEV" dataDxfId="8"/>
    <tableColumn id="5" xr3:uid="{FAD84273-1A59-4150-AA54-A48F1E5B825C}" name="MAR" dataDxfId="7"/>
    <tableColumn id="6" xr3:uid="{FB0370DB-7A9C-498E-81FB-34B51B6891A1}" name="TOTAL 1°TRIM." dataDxfId="6"/>
    <tableColumn id="7" xr3:uid="{4D4F8C8B-018A-4092-9EE8-AF48260043FD}" name="MAXIMO" dataDxfId="5"/>
    <tableColumn id="8" xr3:uid="{B438522A-03EF-4A30-BDD4-C13F0583A86A}" name="MINIMO" dataDxfId="4"/>
    <tableColumn id="9" xr3:uid="{9847806F-B225-48C0-ABE1-7F470EEE9032}" name="MEDIA" dataDxfId="3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D3A1CF-CD44-41E0-935B-C0F1DD259031}" name="Tabela2" displayName="Tabela2" ref="B2:H19" totalsRowShown="0" headerRowDxfId="2" tableBorderDxfId="1">
  <autoFilter ref="B2:H19" xr:uid="{ACD3A1CF-CD44-41E0-935B-C0F1DD259031}"/>
  <tableColumns count="7">
    <tableColumn id="1" xr3:uid="{6EAD5203-7A76-43E6-8C08-4D01CCF5F7EE}" name="CONTAS A PAGAR" dataDxfId="0"/>
    <tableColumn id="2" xr3:uid="{0BD2E4BD-68E0-4D57-BDD9-A1B722926B3E}" name="Coluna1"/>
    <tableColumn id="3" xr3:uid="{4F863BAE-126A-4A4A-B243-CC35385E4F72}" name="Coluna2"/>
    <tableColumn id="4" xr3:uid="{B364D99A-2B0B-40BF-87BA-EE9AA155CD1D}" name="Coluna3"/>
    <tableColumn id="5" xr3:uid="{875F0029-FC1E-4AA5-A2C0-7945F5045813}" name="Coluna4"/>
    <tableColumn id="6" xr3:uid="{FD5FB573-7EEB-4D26-B34A-7BCF333F2F79}" name="Coluna5"/>
    <tableColumn id="7" xr3:uid="{11053D23-A22F-493B-A6F9-34CA344542F7}" name="Coluna6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E213-B468-4200-8019-F60013560319}">
  <dimension ref="B2:F9"/>
  <sheetViews>
    <sheetView workbookViewId="0">
      <selection activeCell="F3" sqref="F3"/>
    </sheetView>
  </sheetViews>
  <sheetFormatPr defaultRowHeight="15" x14ac:dyDescent="0.25"/>
  <cols>
    <col min="2" max="2" width="9.28515625" customWidth="1"/>
    <col min="3" max="3" width="9.42578125" bestFit="1" customWidth="1"/>
    <col min="4" max="4" width="9.42578125" customWidth="1"/>
    <col min="5" max="5" width="11.140625" customWidth="1"/>
    <col min="6" max="6" width="10.7109375" customWidth="1"/>
  </cols>
  <sheetData>
    <row r="2" spans="2:6" x14ac:dyDescent="0.25">
      <c r="B2" s="30" t="s">
        <v>0</v>
      </c>
      <c r="C2" s="2" t="s">
        <v>1</v>
      </c>
      <c r="D2" t="s">
        <v>2</v>
      </c>
      <c r="E2" s="2" t="s">
        <v>3</v>
      </c>
      <c r="F2" s="25" t="s">
        <v>4</v>
      </c>
    </row>
    <row r="3" spans="2:6" x14ac:dyDescent="0.25">
      <c r="B3" s="30" t="s">
        <v>5</v>
      </c>
      <c r="C3" s="2" t="s">
        <v>6</v>
      </c>
      <c r="E3" s="2" t="s">
        <v>7</v>
      </c>
      <c r="F3" s="25">
        <f>SUM(C4:C9)</f>
        <v>152</v>
      </c>
    </row>
    <row r="4" spans="2:6" x14ac:dyDescent="0.25">
      <c r="B4" s="9" t="s">
        <v>8</v>
      </c>
      <c r="C4" s="4">
        <v>22</v>
      </c>
      <c r="E4" s="2" t="s">
        <v>9</v>
      </c>
      <c r="F4" s="25">
        <f>C4-C5</f>
        <v>-11</v>
      </c>
    </row>
    <row r="5" spans="2:6" x14ac:dyDescent="0.25">
      <c r="B5" s="9" t="s">
        <v>10</v>
      </c>
      <c r="C5" s="4">
        <v>33</v>
      </c>
      <c r="E5" s="2" t="s">
        <v>11</v>
      </c>
      <c r="F5" s="8">
        <f>C4*C5</f>
        <v>726</v>
      </c>
    </row>
    <row r="6" spans="2:6" x14ac:dyDescent="0.25">
      <c r="B6" s="9" t="s">
        <v>12</v>
      </c>
      <c r="C6" s="4">
        <v>15</v>
      </c>
      <c r="E6" s="2" t="s">
        <v>13</v>
      </c>
      <c r="F6" s="8">
        <f>ROUND(C4/C5,1)</f>
        <v>0.7</v>
      </c>
    </row>
    <row r="7" spans="2:6" x14ac:dyDescent="0.25">
      <c r="B7" s="9" t="s">
        <v>14</v>
      </c>
      <c r="C7" s="4">
        <v>20</v>
      </c>
      <c r="E7" s="2" t="s">
        <v>15</v>
      </c>
      <c r="F7" s="25">
        <f>MEDIAN(C4:C9)</f>
        <v>21</v>
      </c>
    </row>
    <row r="8" spans="2:6" x14ac:dyDescent="0.25">
      <c r="B8" s="9" t="s">
        <v>16</v>
      </c>
      <c r="C8" s="4">
        <v>50</v>
      </c>
      <c r="E8" s="2" t="s">
        <v>17</v>
      </c>
      <c r="F8" s="25">
        <f>MAX(C4:C9)</f>
        <v>50</v>
      </c>
    </row>
    <row r="9" spans="2:6" x14ac:dyDescent="0.25">
      <c r="B9" s="9" t="s">
        <v>18</v>
      </c>
      <c r="C9" s="4">
        <v>12</v>
      </c>
      <c r="E9" s="2" t="s">
        <v>19</v>
      </c>
      <c r="F9" s="25">
        <f>MIN(C4:C9)</f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E77E-2C72-4F0F-BC71-24517B56E554}">
  <dimension ref="B2:I31"/>
  <sheetViews>
    <sheetView workbookViewId="0">
      <selection activeCell="K24" sqref="K24"/>
    </sheetView>
  </sheetViews>
  <sheetFormatPr defaultRowHeight="15" x14ac:dyDescent="0.25"/>
  <cols>
    <col min="1" max="1" width="1.42578125" customWidth="1"/>
    <col min="2" max="2" width="19" customWidth="1"/>
    <col min="3" max="3" width="13.5703125" customWidth="1"/>
    <col min="4" max="4" width="12.28515625" bestFit="1" customWidth="1"/>
    <col min="5" max="5" width="11.7109375" customWidth="1"/>
    <col min="6" max="6" width="13.85546875" customWidth="1"/>
    <col min="7" max="7" width="14.85546875" customWidth="1"/>
    <col min="8" max="9" width="12.28515625" bestFit="1" customWidth="1"/>
  </cols>
  <sheetData>
    <row r="2" spans="2:9" x14ac:dyDescent="0.25">
      <c r="B2" s="24" t="s">
        <v>20</v>
      </c>
      <c r="C2" s="24" t="s">
        <v>21</v>
      </c>
      <c r="D2" s="24" t="s">
        <v>22</v>
      </c>
      <c r="E2" s="24" t="s">
        <v>23</v>
      </c>
      <c r="F2" s="24" t="s">
        <v>24</v>
      </c>
      <c r="G2" s="24" t="s">
        <v>25</v>
      </c>
      <c r="H2" s="24" t="s">
        <v>26</v>
      </c>
      <c r="I2" s="24" t="s">
        <v>27</v>
      </c>
    </row>
    <row r="3" spans="2:9" x14ac:dyDescent="0.25">
      <c r="B3" s="5" t="s">
        <v>28</v>
      </c>
      <c r="C3" s="3">
        <v>6346276</v>
      </c>
      <c r="D3" s="3">
        <v>486486486</v>
      </c>
      <c r="E3" s="3">
        <v>45645615</v>
      </c>
      <c r="F3" s="3">
        <v>516165651</v>
      </c>
      <c r="G3" s="3">
        <v>11161</v>
      </c>
      <c r="H3" s="3">
        <v>451154145</v>
      </c>
      <c r="I3" s="3">
        <f t="shared" ref="I3:I15" si="0">SUM(C3:H3)</f>
        <v>1505809334</v>
      </c>
    </row>
    <row r="4" spans="2:9" x14ac:dyDescent="0.25">
      <c r="B4" s="5" t="s">
        <v>29</v>
      </c>
      <c r="C4" s="3">
        <v>672161</v>
      </c>
      <c r="D4" s="3">
        <v>846486486</v>
      </c>
      <c r="E4" s="3">
        <v>56151651</v>
      </c>
      <c r="F4" s="3">
        <v>561516165</v>
      </c>
      <c r="G4" s="3">
        <v>515161</v>
      </c>
      <c r="H4" s="3">
        <v>451451145</v>
      </c>
      <c r="I4" s="3">
        <f t="shared" si="0"/>
        <v>1916792769</v>
      </c>
    </row>
    <row r="5" spans="2:9" x14ac:dyDescent="0.25">
      <c r="B5" s="5" t="s">
        <v>30</v>
      </c>
      <c r="C5" s="3">
        <v>2654865465</v>
      </c>
      <c r="D5" s="3">
        <v>4454564516</v>
      </c>
      <c r="E5" s="3">
        <v>5161515</v>
      </c>
      <c r="F5" s="3">
        <v>651156561</v>
      </c>
      <c r="G5" s="3">
        <v>51615615</v>
      </c>
      <c r="H5" s="3">
        <v>451415451</v>
      </c>
      <c r="I5" s="3">
        <f t="shared" si="0"/>
        <v>8268779123</v>
      </c>
    </row>
    <row r="6" spans="2:9" x14ac:dyDescent="0.25">
      <c r="B6" s="5" t="s">
        <v>31</v>
      </c>
      <c r="C6" s="3">
        <v>515616</v>
      </c>
      <c r="D6" s="3">
        <v>846846867</v>
      </c>
      <c r="E6" s="3">
        <v>56115151</v>
      </c>
      <c r="F6" s="3">
        <v>156516561</v>
      </c>
      <c r="G6" s="3">
        <v>1561551156</v>
      </c>
      <c r="H6" s="3">
        <v>451451415</v>
      </c>
      <c r="I6">
        <f t="shared" si="0"/>
        <v>3072996766</v>
      </c>
    </row>
    <row r="7" spans="2:9" x14ac:dyDescent="0.25">
      <c r="B7" s="5" t="s">
        <v>32</v>
      </c>
      <c r="C7" s="3">
        <v>56651165</v>
      </c>
      <c r="D7" s="3">
        <v>84686684</v>
      </c>
      <c r="E7" s="3">
        <v>651561516</v>
      </c>
      <c r="F7" s="3">
        <v>561156615</v>
      </c>
      <c r="G7" s="3">
        <v>61111561</v>
      </c>
      <c r="H7" s="3">
        <v>415415454</v>
      </c>
      <c r="I7" s="3">
        <f t="shared" si="0"/>
        <v>1830582995</v>
      </c>
    </row>
    <row r="8" spans="2:9" x14ac:dyDescent="0.25">
      <c r="B8" s="5" t="s">
        <v>33</v>
      </c>
      <c r="C8" s="3">
        <v>561516156</v>
      </c>
      <c r="D8" s="3">
        <v>486867</v>
      </c>
      <c r="E8" s="3">
        <v>516561156</v>
      </c>
      <c r="F8" s="3">
        <v>516156156</v>
      </c>
      <c r="G8" s="3">
        <v>45145141</v>
      </c>
      <c r="H8" s="3">
        <v>4511451</v>
      </c>
      <c r="I8" s="3">
        <f t="shared" si="0"/>
        <v>1644376927</v>
      </c>
    </row>
    <row r="9" spans="2:9" x14ac:dyDescent="0.25">
      <c r="B9" s="5" t="s">
        <v>34</v>
      </c>
      <c r="C9" s="3">
        <v>651516</v>
      </c>
      <c r="D9" s="3">
        <v>561654684</v>
      </c>
      <c r="E9" s="3">
        <v>561165</v>
      </c>
      <c r="F9" s="3">
        <v>516516156</v>
      </c>
      <c r="G9" s="3">
        <v>451415415</v>
      </c>
      <c r="H9" s="3">
        <v>54252453243</v>
      </c>
      <c r="I9" s="3">
        <f t="shared" si="0"/>
        <v>55783252179</v>
      </c>
    </row>
    <row r="10" spans="2:9" x14ac:dyDescent="0.25">
      <c r="B10" s="5" t="s">
        <v>35</v>
      </c>
      <c r="C10" s="3">
        <v>564465</v>
      </c>
      <c r="D10" s="3">
        <v>8464848516</v>
      </c>
      <c r="E10" s="3">
        <v>165151165</v>
      </c>
      <c r="F10" s="3">
        <v>516516561</v>
      </c>
      <c r="G10" s="3">
        <v>14514511465</v>
      </c>
      <c r="H10" s="3">
        <v>45141554145</v>
      </c>
      <c r="I10" s="3">
        <f t="shared" si="0"/>
        <v>68803146317</v>
      </c>
    </row>
    <row r="11" spans="2:9" x14ac:dyDescent="0.25">
      <c r="B11" s="5" t="s">
        <v>36</v>
      </c>
      <c r="C11" s="3">
        <v>56156156</v>
      </c>
      <c r="D11" s="3">
        <v>84948948</v>
      </c>
      <c r="E11" s="3">
        <v>561156156</v>
      </c>
      <c r="F11" s="3">
        <v>51651615661</v>
      </c>
      <c r="G11" s="3">
        <v>1456141</v>
      </c>
      <c r="H11" s="3">
        <v>45454534</v>
      </c>
      <c r="I11" s="3">
        <f t="shared" si="0"/>
        <v>52400787596</v>
      </c>
    </row>
    <row r="12" spans="2:9" x14ac:dyDescent="0.25">
      <c r="B12" s="5" t="s">
        <v>37</v>
      </c>
      <c r="C12" s="3">
        <v>7555578587</v>
      </c>
      <c r="D12" s="3">
        <v>84948948</v>
      </c>
      <c r="E12" s="3">
        <v>1515616</v>
      </c>
      <c r="F12" s="3">
        <v>56151651165</v>
      </c>
      <c r="G12" s="3">
        <v>41514514</v>
      </c>
      <c r="H12" s="3">
        <v>414541415</v>
      </c>
      <c r="I12" s="3">
        <f t="shared" si="0"/>
        <v>64249750245</v>
      </c>
    </row>
    <row r="13" spans="2:9" x14ac:dyDescent="0.25">
      <c r="B13" s="5" t="s">
        <v>38</v>
      </c>
      <c r="C13" s="3">
        <v>84848684</v>
      </c>
      <c r="D13" s="3">
        <v>894849498</v>
      </c>
      <c r="E13" s="3">
        <v>516165156</v>
      </c>
      <c r="F13" s="3">
        <v>15615651</v>
      </c>
      <c r="G13" s="3">
        <v>145111</v>
      </c>
      <c r="H13" s="3">
        <v>41541514145</v>
      </c>
      <c r="I13" s="3">
        <f t="shared" si="0"/>
        <v>43053138245</v>
      </c>
    </row>
    <row r="14" spans="2:9" x14ac:dyDescent="0.25">
      <c r="B14" s="5" t="s">
        <v>39</v>
      </c>
      <c r="C14" s="3">
        <v>456456456</v>
      </c>
      <c r="D14" s="3">
        <v>561156156465</v>
      </c>
      <c r="E14" s="3">
        <v>51616156</v>
      </c>
      <c r="F14" s="3">
        <v>1565115156</v>
      </c>
      <c r="G14" s="3">
        <v>145145165</v>
      </c>
      <c r="H14" s="3">
        <v>451145145</v>
      </c>
      <c r="I14" s="3">
        <f t="shared" si="0"/>
        <v>563825634543</v>
      </c>
    </row>
    <row r="15" spans="2:9" x14ac:dyDescent="0.25">
      <c r="B15" s="5" t="s">
        <v>40</v>
      </c>
      <c r="C15" s="3">
        <v>2316151451</v>
      </c>
      <c r="D15" s="3">
        <v>15146516</v>
      </c>
      <c r="E15" s="3">
        <v>16551651</v>
      </c>
      <c r="F15" s="3">
        <v>51651615</v>
      </c>
      <c r="G15" s="3">
        <v>14514511</v>
      </c>
      <c r="H15" s="3">
        <v>1451451451</v>
      </c>
      <c r="I15" s="3">
        <f t="shared" si="0"/>
        <v>3865467195</v>
      </c>
    </row>
    <row r="18" spans="2:9" x14ac:dyDescent="0.25"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  <c r="G18" s="2" t="s">
        <v>25</v>
      </c>
      <c r="H18" s="2" t="s">
        <v>26</v>
      </c>
      <c r="I18" s="2" t="s">
        <v>27</v>
      </c>
    </row>
    <row r="19" spans="2:9" x14ac:dyDescent="0.25">
      <c r="B19" s="5" t="s">
        <v>28</v>
      </c>
      <c r="C19" s="3">
        <f>C3</f>
        <v>6346276</v>
      </c>
      <c r="D19" s="3">
        <f t="shared" ref="D19:I19" si="1">D3</f>
        <v>486486486</v>
      </c>
      <c r="E19" s="3">
        <f t="shared" si="1"/>
        <v>45645615</v>
      </c>
      <c r="F19" s="3">
        <f t="shared" si="1"/>
        <v>516165651</v>
      </c>
      <c r="G19" s="3">
        <f t="shared" si="1"/>
        <v>11161</v>
      </c>
      <c r="H19" s="3">
        <f t="shared" si="1"/>
        <v>451154145</v>
      </c>
      <c r="I19" s="3">
        <f t="shared" si="1"/>
        <v>1505809334</v>
      </c>
    </row>
    <row r="20" spans="2:9" x14ac:dyDescent="0.25">
      <c r="B20" s="5" t="s">
        <v>29</v>
      </c>
      <c r="C20" s="3">
        <f t="shared" ref="C20:I20" si="2">C4</f>
        <v>672161</v>
      </c>
      <c r="D20" s="3">
        <f t="shared" si="2"/>
        <v>846486486</v>
      </c>
      <c r="E20" s="3">
        <f t="shared" si="2"/>
        <v>56151651</v>
      </c>
      <c r="F20" s="3">
        <f t="shared" si="2"/>
        <v>561516165</v>
      </c>
      <c r="G20" s="3">
        <f t="shared" si="2"/>
        <v>515161</v>
      </c>
      <c r="H20" s="3">
        <f t="shared" si="2"/>
        <v>451451145</v>
      </c>
      <c r="I20" s="3">
        <f t="shared" si="2"/>
        <v>1916792769</v>
      </c>
    </row>
    <row r="21" spans="2:9" x14ac:dyDescent="0.25">
      <c r="B21" s="5" t="s">
        <v>30</v>
      </c>
      <c r="C21" s="3">
        <f t="shared" ref="C21:I21" si="3">C5</f>
        <v>2654865465</v>
      </c>
      <c r="D21" s="3">
        <f t="shared" si="3"/>
        <v>4454564516</v>
      </c>
      <c r="E21" s="3">
        <f t="shared" si="3"/>
        <v>5161515</v>
      </c>
      <c r="F21" s="3">
        <f t="shared" si="3"/>
        <v>651156561</v>
      </c>
      <c r="G21" s="3">
        <f t="shared" si="3"/>
        <v>51615615</v>
      </c>
      <c r="H21" s="3">
        <f t="shared" si="3"/>
        <v>451415451</v>
      </c>
      <c r="I21" s="3">
        <f t="shared" si="3"/>
        <v>8268779123</v>
      </c>
    </row>
    <row r="22" spans="2:9" x14ac:dyDescent="0.25">
      <c r="B22" s="5" t="s">
        <v>31</v>
      </c>
      <c r="C22" s="3">
        <f t="shared" ref="C22:I22" si="4">C6</f>
        <v>515616</v>
      </c>
      <c r="D22" s="3">
        <f t="shared" si="4"/>
        <v>846846867</v>
      </c>
      <c r="E22" s="3">
        <f t="shared" si="4"/>
        <v>56115151</v>
      </c>
      <c r="F22" s="3">
        <f t="shared" si="4"/>
        <v>156516561</v>
      </c>
      <c r="G22" s="3">
        <f t="shared" si="4"/>
        <v>1561551156</v>
      </c>
      <c r="H22" s="3">
        <f t="shared" si="4"/>
        <v>451451415</v>
      </c>
      <c r="I22" s="3">
        <f t="shared" si="4"/>
        <v>3072996766</v>
      </c>
    </row>
    <row r="23" spans="2:9" x14ac:dyDescent="0.25">
      <c r="B23" s="5" t="s">
        <v>32</v>
      </c>
      <c r="C23" s="3">
        <f t="shared" ref="C23:I23" si="5">C7</f>
        <v>56651165</v>
      </c>
      <c r="D23" s="3">
        <f t="shared" si="5"/>
        <v>84686684</v>
      </c>
      <c r="E23" s="3">
        <f t="shared" si="5"/>
        <v>651561516</v>
      </c>
      <c r="F23" s="3">
        <f t="shared" si="5"/>
        <v>561156615</v>
      </c>
      <c r="G23" s="3">
        <f t="shared" si="5"/>
        <v>61111561</v>
      </c>
      <c r="H23" s="3">
        <f t="shared" si="5"/>
        <v>415415454</v>
      </c>
      <c r="I23" s="3">
        <f t="shared" si="5"/>
        <v>1830582995</v>
      </c>
    </row>
    <row r="24" spans="2:9" x14ac:dyDescent="0.25">
      <c r="B24" s="5" t="s">
        <v>33</v>
      </c>
      <c r="C24" s="3">
        <f t="shared" ref="C24:I24" si="6">C8</f>
        <v>561516156</v>
      </c>
      <c r="D24" s="3">
        <f t="shared" si="6"/>
        <v>486867</v>
      </c>
      <c r="E24" s="3">
        <f t="shared" si="6"/>
        <v>516561156</v>
      </c>
      <c r="F24" s="3">
        <f t="shared" si="6"/>
        <v>516156156</v>
      </c>
      <c r="G24" s="3">
        <f t="shared" si="6"/>
        <v>45145141</v>
      </c>
      <c r="H24" s="3">
        <f t="shared" si="6"/>
        <v>4511451</v>
      </c>
      <c r="I24" s="3">
        <f t="shared" si="6"/>
        <v>1644376927</v>
      </c>
    </row>
    <row r="25" spans="2:9" x14ac:dyDescent="0.25">
      <c r="B25" s="5" t="s">
        <v>34</v>
      </c>
      <c r="C25" s="3">
        <f t="shared" ref="C25:I25" si="7">C9</f>
        <v>651516</v>
      </c>
      <c r="D25" s="3">
        <f t="shared" si="7"/>
        <v>561654684</v>
      </c>
      <c r="E25" s="3">
        <f t="shared" si="7"/>
        <v>561165</v>
      </c>
      <c r="F25" s="3">
        <f t="shared" si="7"/>
        <v>516516156</v>
      </c>
      <c r="G25" s="3">
        <f t="shared" si="7"/>
        <v>451415415</v>
      </c>
      <c r="H25" s="3">
        <f t="shared" si="7"/>
        <v>54252453243</v>
      </c>
      <c r="I25" s="3">
        <f t="shared" si="7"/>
        <v>55783252179</v>
      </c>
    </row>
    <row r="26" spans="2:9" x14ac:dyDescent="0.25">
      <c r="B26" s="5" t="s">
        <v>35</v>
      </c>
      <c r="C26" s="3">
        <f t="shared" ref="C26:I26" si="8">C10</f>
        <v>564465</v>
      </c>
      <c r="D26" s="3">
        <f t="shared" si="8"/>
        <v>8464848516</v>
      </c>
      <c r="E26" s="3">
        <f t="shared" si="8"/>
        <v>165151165</v>
      </c>
      <c r="F26" s="3">
        <f t="shared" si="8"/>
        <v>516516561</v>
      </c>
      <c r="G26" s="3">
        <f t="shared" si="8"/>
        <v>14514511465</v>
      </c>
      <c r="H26" s="3">
        <f t="shared" si="8"/>
        <v>45141554145</v>
      </c>
      <c r="I26" s="3">
        <f t="shared" si="8"/>
        <v>68803146317</v>
      </c>
    </row>
    <row r="27" spans="2:9" x14ac:dyDescent="0.25">
      <c r="B27" s="5" t="s">
        <v>36</v>
      </c>
      <c r="C27" s="3">
        <f t="shared" ref="C27:I27" si="9">C11</f>
        <v>56156156</v>
      </c>
      <c r="D27" s="3">
        <f t="shared" si="9"/>
        <v>84948948</v>
      </c>
      <c r="E27" s="3">
        <f t="shared" si="9"/>
        <v>561156156</v>
      </c>
      <c r="F27" s="3">
        <f t="shared" si="9"/>
        <v>51651615661</v>
      </c>
      <c r="G27" s="3">
        <f t="shared" si="9"/>
        <v>1456141</v>
      </c>
      <c r="H27" s="3">
        <f t="shared" si="9"/>
        <v>45454534</v>
      </c>
      <c r="I27" s="3">
        <f t="shared" si="9"/>
        <v>52400787596</v>
      </c>
    </row>
    <row r="28" spans="2:9" x14ac:dyDescent="0.25">
      <c r="B28" s="5" t="s">
        <v>37</v>
      </c>
      <c r="C28" s="3">
        <f t="shared" ref="C28:I28" si="10">C12</f>
        <v>7555578587</v>
      </c>
      <c r="D28" s="3">
        <f t="shared" si="10"/>
        <v>84948948</v>
      </c>
      <c r="E28" s="3">
        <f t="shared" si="10"/>
        <v>1515616</v>
      </c>
      <c r="F28" s="3">
        <f t="shared" si="10"/>
        <v>56151651165</v>
      </c>
      <c r="G28" s="3">
        <f t="shared" si="10"/>
        <v>41514514</v>
      </c>
      <c r="H28" s="3">
        <f t="shared" si="10"/>
        <v>414541415</v>
      </c>
      <c r="I28" s="3">
        <f t="shared" si="10"/>
        <v>64249750245</v>
      </c>
    </row>
    <row r="29" spans="2:9" x14ac:dyDescent="0.25">
      <c r="B29" s="5" t="s">
        <v>38</v>
      </c>
      <c r="C29" s="3">
        <f t="shared" ref="C29:I29" si="11">C13</f>
        <v>84848684</v>
      </c>
      <c r="D29" s="3">
        <f t="shared" si="11"/>
        <v>894849498</v>
      </c>
      <c r="E29" s="3">
        <f t="shared" si="11"/>
        <v>516165156</v>
      </c>
      <c r="F29" s="3">
        <f t="shared" si="11"/>
        <v>15615651</v>
      </c>
      <c r="G29" s="3">
        <f t="shared" si="11"/>
        <v>145111</v>
      </c>
      <c r="H29" s="3">
        <f t="shared" si="11"/>
        <v>41541514145</v>
      </c>
      <c r="I29" s="3">
        <f t="shared" si="11"/>
        <v>43053138245</v>
      </c>
    </row>
    <row r="30" spans="2:9" x14ac:dyDescent="0.25">
      <c r="B30" s="5" t="s">
        <v>39</v>
      </c>
      <c r="C30" s="3">
        <f t="shared" ref="C30:I30" si="12">C14</f>
        <v>456456456</v>
      </c>
      <c r="D30" s="3">
        <f t="shared" si="12"/>
        <v>561156156465</v>
      </c>
      <c r="E30" s="3">
        <f t="shared" si="12"/>
        <v>51616156</v>
      </c>
      <c r="F30" s="3">
        <f t="shared" si="12"/>
        <v>1565115156</v>
      </c>
      <c r="G30" s="3">
        <f t="shared" si="12"/>
        <v>145145165</v>
      </c>
      <c r="H30" s="3">
        <f t="shared" si="12"/>
        <v>451145145</v>
      </c>
      <c r="I30" s="3">
        <f t="shared" si="12"/>
        <v>563825634543</v>
      </c>
    </row>
    <row r="31" spans="2:9" x14ac:dyDescent="0.25">
      <c r="B31" s="29" t="s">
        <v>40</v>
      </c>
      <c r="C31" s="12">
        <f t="shared" ref="C31:I31" si="13">C15</f>
        <v>2316151451</v>
      </c>
      <c r="D31" s="12">
        <f t="shared" si="13"/>
        <v>15146516</v>
      </c>
      <c r="E31" s="12">
        <f t="shared" si="13"/>
        <v>16551651</v>
      </c>
      <c r="F31" s="12">
        <f t="shared" si="13"/>
        <v>51651615</v>
      </c>
      <c r="G31" s="12">
        <f t="shared" si="13"/>
        <v>14514511</v>
      </c>
      <c r="H31" s="12">
        <f t="shared" si="13"/>
        <v>1451451451</v>
      </c>
      <c r="I31" s="12">
        <f t="shared" si="13"/>
        <v>3865467195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BC74-E21A-4D0B-9DAE-D6B31710BF07}">
  <dimension ref="B2:J26"/>
  <sheetViews>
    <sheetView workbookViewId="0">
      <selection activeCell="F26" sqref="F26"/>
    </sheetView>
  </sheetViews>
  <sheetFormatPr defaultRowHeight="15" x14ac:dyDescent="0.25"/>
  <cols>
    <col min="2" max="2" width="9.42578125" customWidth="1"/>
    <col min="3" max="3" width="10.5703125" customWidth="1"/>
    <col min="4" max="4" width="14.140625" bestFit="1" customWidth="1"/>
    <col min="5" max="5" width="15.5703125" bestFit="1" customWidth="1"/>
    <col min="6" max="6" width="13.140625" bestFit="1" customWidth="1"/>
    <col min="7" max="7" width="14.42578125" customWidth="1"/>
    <col min="8" max="10" width="13.140625" bestFit="1" customWidth="1"/>
  </cols>
  <sheetData>
    <row r="2" spans="2:10" x14ac:dyDescent="0.25">
      <c r="B2" s="24" t="s">
        <v>41</v>
      </c>
      <c r="C2" s="24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</row>
    <row r="3" spans="2:10" x14ac:dyDescent="0.25">
      <c r="B3" s="6">
        <v>1</v>
      </c>
      <c r="C3" s="3" t="s">
        <v>50</v>
      </c>
      <c r="D3" s="7">
        <v>4500</v>
      </c>
      <c r="E3" s="4">
        <v>5040</v>
      </c>
      <c r="F3" s="4">
        <v>5696</v>
      </c>
      <c r="G3" s="4">
        <f t="shared" ref="G3:G8" si="0">SUM(D3:F3)</f>
        <v>15236</v>
      </c>
      <c r="H3" s="4">
        <f t="shared" ref="H3:H8" si="1">MAX(D3:F3)</f>
        <v>5696</v>
      </c>
      <c r="I3" s="4">
        <f t="shared" ref="I3:I8" si="2">MIN(D3:F3)</f>
        <v>4500</v>
      </c>
      <c r="J3" s="4">
        <f t="shared" ref="J3:J8" si="3">AVERAGE(D3:F3)</f>
        <v>5078.666666666667</v>
      </c>
    </row>
    <row r="4" spans="2:10" x14ac:dyDescent="0.25">
      <c r="B4" s="6">
        <v>2</v>
      </c>
      <c r="C4" s="3" t="s">
        <v>51</v>
      </c>
      <c r="D4" s="4">
        <v>6250</v>
      </c>
      <c r="E4" s="4">
        <v>10000</v>
      </c>
      <c r="F4" s="4">
        <v>7910</v>
      </c>
      <c r="G4" s="4">
        <f t="shared" si="0"/>
        <v>24160</v>
      </c>
      <c r="H4" s="4">
        <f t="shared" si="1"/>
        <v>10000</v>
      </c>
      <c r="I4" s="4">
        <f t="shared" si="2"/>
        <v>6250</v>
      </c>
      <c r="J4" s="4">
        <f t="shared" si="3"/>
        <v>8053.333333333333</v>
      </c>
    </row>
    <row r="5" spans="2:10" x14ac:dyDescent="0.25">
      <c r="B5" s="6">
        <v>3</v>
      </c>
      <c r="C5" s="3" t="s">
        <v>52</v>
      </c>
      <c r="D5" s="4">
        <v>3300</v>
      </c>
      <c r="E5" s="4">
        <v>7000</v>
      </c>
      <c r="F5" s="4">
        <v>4176</v>
      </c>
      <c r="G5" s="4">
        <f t="shared" si="0"/>
        <v>14476</v>
      </c>
      <c r="H5" s="4">
        <f t="shared" si="1"/>
        <v>7000</v>
      </c>
      <c r="I5" s="4">
        <f t="shared" si="2"/>
        <v>3300</v>
      </c>
      <c r="J5" s="4">
        <f t="shared" si="3"/>
        <v>4825.333333333333</v>
      </c>
    </row>
    <row r="6" spans="2:10" x14ac:dyDescent="0.25">
      <c r="B6" s="6">
        <v>4</v>
      </c>
      <c r="C6" s="3" t="s">
        <v>53</v>
      </c>
      <c r="D6" s="4">
        <v>8000</v>
      </c>
      <c r="E6" s="4">
        <v>8690</v>
      </c>
      <c r="F6" s="4">
        <v>10125</v>
      </c>
      <c r="G6" s="4">
        <f t="shared" si="0"/>
        <v>26815</v>
      </c>
      <c r="H6" s="4">
        <f t="shared" si="1"/>
        <v>10125</v>
      </c>
      <c r="I6" s="4">
        <f t="shared" si="2"/>
        <v>8000</v>
      </c>
      <c r="J6" s="4">
        <f t="shared" si="3"/>
        <v>8938.3333333333339</v>
      </c>
    </row>
    <row r="7" spans="2:10" x14ac:dyDescent="0.25">
      <c r="B7" s="6">
        <v>5</v>
      </c>
      <c r="C7" s="3" t="s">
        <v>54</v>
      </c>
      <c r="D7" s="4">
        <v>4557</v>
      </c>
      <c r="E7" s="4">
        <v>5104</v>
      </c>
      <c r="F7" s="4">
        <v>5676</v>
      </c>
      <c r="G7" s="4">
        <f t="shared" si="0"/>
        <v>15337</v>
      </c>
      <c r="H7" s="4">
        <f t="shared" si="1"/>
        <v>5676</v>
      </c>
      <c r="I7" s="4">
        <f t="shared" si="2"/>
        <v>4557</v>
      </c>
      <c r="J7" s="4">
        <f t="shared" si="3"/>
        <v>5112.333333333333</v>
      </c>
    </row>
    <row r="8" spans="2:10" x14ac:dyDescent="0.25">
      <c r="B8" s="6">
        <v>6</v>
      </c>
      <c r="C8" s="3" t="s">
        <v>55</v>
      </c>
      <c r="D8" s="4">
        <v>3260</v>
      </c>
      <c r="E8" s="4">
        <v>3640</v>
      </c>
      <c r="F8" s="4">
        <v>4113</v>
      </c>
      <c r="G8" s="4">
        <f t="shared" si="0"/>
        <v>11013</v>
      </c>
      <c r="H8" s="4">
        <f t="shared" si="1"/>
        <v>4113</v>
      </c>
      <c r="I8" s="4">
        <f t="shared" si="2"/>
        <v>3260</v>
      </c>
      <c r="J8" s="4">
        <f t="shared" si="3"/>
        <v>3671</v>
      </c>
    </row>
    <row r="9" spans="2:10" x14ac:dyDescent="0.25">
      <c r="B9" s="22" t="s">
        <v>56</v>
      </c>
      <c r="C9" s="23"/>
      <c r="D9" s="4">
        <f t="shared" ref="D9:J9" si="4">SUM(D3:D8)</f>
        <v>29867</v>
      </c>
      <c r="E9" s="4">
        <f t="shared" si="4"/>
        <v>39474</v>
      </c>
      <c r="F9" s="4">
        <f t="shared" si="4"/>
        <v>37696</v>
      </c>
      <c r="G9" s="4">
        <f t="shared" si="4"/>
        <v>107037</v>
      </c>
      <c r="H9" s="4">
        <f t="shared" si="4"/>
        <v>42610</v>
      </c>
      <c r="I9" s="4">
        <f t="shared" si="4"/>
        <v>29867</v>
      </c>
      <c r="J9" s="4">
        <f t="shared" si="4"/>
        <v>35679</v>
      </c>
    </row>
    <row r="10" spans="2:10" x14ac:dyDescent="0.25">
      <c r="B10" s="22"/>
      <c r="C10" s="23"/>
      <c r="D10" s="4"/>
      <c r="E10" s="4"/>
      <c r="F10" s="4"/>
      <c r="G10" s="4"/>
      <c r="H10" s="4"/>
      <c r="I10" s="4"/>
      <c r="J10" s="4"/>
    </row>
    <row r="11" spans="2:10" x14ac:dyDescent="0.25">
      <c r="B11" s="22"/>
      <c r="C11" s="23"/>
      <c r="D11" s="4"/>
      <c r="E11" s="4"/>
      <c r="F11" s="4"/>
      <c r="G11" s="4"/>
      <c r="H11" s="4"/>
      <c r="I11" s="4"/>
      <c r="J11" s="4"/>
    </row>
    <row r="12" spans="2:10" x14ac:dyDescent="0.25">
      <c r="B12" s="22"/>
      <c r="C12" s="23"/>
      <c r="D12" s="4"/>
      <c r="E12" s="4"/>
      <c r="F12" s="4"/>
      <c r="G12" s="4"/>
      <c r="H12" s="4"/>
      <c r="I12" s="4"/>
      <c r="J12" s="4"/>
    </row>
    <row r="13" spans="2:10" x14ac:dyDescent="0.25">
      <c r="B13" s="22"/>
      <c r="C13" s="23"/>
      <c r="D13" s="4"/>
      <c r="E13" s="4"/>
      <c r="F13" s="4"/>
      <c r="G13" s="4"/>
      <c r="H13" s="4"/>
      <c r="I13" s="4"/>
      <c r="J13" s="4"/>
    </row>
    <row r="14" spans="2:10" x14ac:dyDescent="0.25">
      <c r="B14" s="2" t="s">
        <v>41</v>
      </c>
      <c r="C14" s="2" t="s">
        <v>42</v>
      </c>
      <c r="D14" s="2" t="s">
        <v>57</v>
      </c>
      <c r="E14" s="2" t="s">
        <v>25</v>
      </c>
      <c r="F14" s="2" t="s">
        <v>26</v>
      </c>
      <c r="G14" s="2" t="s">
        <v>58</v>
      </c>
      <c r="H14" s="2" t="s">
        <v>47</v>
      </c>
      <c r="I14" s="2" t="s">
        <v>48</v>
      </c>
      <c r="J14" s="2" t="s">
        <v>49</v>
      </c>
    </row>
    <row r="15" spans="2:10" x14ac:dyDescent="0.25">
      <c r="B15" s="6">
        <v>1</v>
      </c>
      <c r="C15" s="3" t="s">
        <v>50</v>
      </c>
      <c r="D15" s="7">
        <v>6265</v>
      </c>
      <c r="E15" s="4">
        <v>6954</v>
      </c>
      <c r="F15" s="4">
        <v>7858</v>
      </c>
      <c r="G15" s="4">
        <f t="shared" ref="G15:G20" si="5">SUM(D15:F15)</f>
        <v>21077</v>
      </c>
      <c r="H15" s="4">
        <f t="shared" ref="H15:H20" si="6">MAX(D15:F15)</f>
        <v>7858</v>
      </c>
      <c r="I15" s="4">
        <f t="shared" ref="I15:I20" si="7">MIN(D15:F15)</f>
        <v>6265</v>
      </c>
      <c r="J15" s="4">
        <f t="shared" ref="J15:J20" si="8">AVERAGE(D15:F15)</f>
        <v>7025.666666666667</v>
      </c>
    </row>
    <row r="16" spans="2:10" x14ac:dyDescent="0.25">
      <c r="B16" s="6">
        <v>2</v>
      </c>
      <c r="C16" s="3" t="s">
        <v>51</v>
      </c>
      <c r="D16" s="4">
        <v>8701</v>
      </c>
      <c r="E16" s="4">
        <v>9658</v>
      </c>
      <c r="F16" s="4">
        <v>10197</v>
      </c>
      <c r="G16" s="4">
        <f t="shared" si="5"/>
        <v>28556</v>
      </c>
      <c r="H16" s="4">
        <f t="shared" si="6"/>
        <v>10197</v>
      </c>
      <c r="I16" s="4">
        <f t="shared" si="7"/>
        <v>8701</v>
      </c>
      <c r="J16" s="4">
        <f t="shared" si="8"/>
        <v>9518.6666666666661</v>
      </c>
    </row>
    <row r="17" spans="2:10" x14ac:dyDescent="0.25">
      <c r="B17" s="6">
        <v>3</v>
      </c>
      <c r="C17" s="3" t="s">
        <v>52</v>
      </c>
      <c r="D17" s="4">
        <v>4569</v>
      </c>
      <c r="E17" s="4">
        <v>5099</v>
      </c>
      <c r="F17" s="4">
        <v>5769</v>
      </c>
      <c r="G17" s="4">
        <f t="shared" si="5"/>
        <v>15437</v>
      </c>
      <c r="H17" s="4">
        <f t="shared" si="6"/>
        <v>5769</v>
      </c>
      <c r="I17" s="4">
        <f t="shared" si="7"/>
        <v>4569</v>
      </c>
      <c r="J17" s="4">
        <f t="shared" si="8"/>
        <v>5145.666666666667</v>
      </c>
    </row>
    <row r="18" spans="2:10" x14ac:dyDescent="0.25">
      <c r="B18" s="6">
        <v>4</v>
      </c>
      <c r="C18" s="3" t="s">
        <v>53</v>
      </c>
      <c r="D18" s="4">
        <v>12341</v>
      </c>
      <c r="E18" s="4">
        <v>12365</v>
      </c>
      <c r="F18" s="4">
        <v>13969</v>
      </c>
      <c r="G18" s="4">
        <f t="shared" si="5"/>
        <v>38675</v>
      </c>
      <c r="H18" s="4">
        <f t="shared" si="6"/>
        <v>13969</v>
      </c>
      <c r="I18" s="4">
        <f t="shared" si="7"/>
        <v>12341</v>
      </c>
      <c r="J18" s="4">
        <f t="shared" si="8"/>
        <v>12891.666666666666</v>
      </c>
    </row>
    <row r="19" spans="2:10" x14ac:dyDescent="0.25">
      <c r="B19" s="6">
        <v>5</v>
      </c>
      <c r="C19" s="3" t="s">
        <v>54</v>
      </c>
      <c r="D19" s="4">
        <v>6344</v>
      </c>
      <c r="E19" s="4">
        <v>7042</v>
      </c>
      <c r="F19" s="4">
        <v>7957</v>
      </c>
      <c r="G19" s="4">
        <f t="shared" si="5"/>
        <v>21343</v>
      </c>
      <c r="H19" s="4">
        <f t="shared" si="6"/>
        <v>7957</v>
      </c>
      <c r="I19" s="4">
        <f t="shared" si="7"/>
        <v>6344</v>
      </c>
      <c r="J19" s="4">
        <f t="shared" si="8"/>
        <v>7114.333333333333</v>
      </c>
    </row>
    <row r="20" spans="2:10" x14ac:dyDescent="0.25">
      <c r="B20" s="6">
        <v>6</v>
      </c>
      <c r="C20" s="3" t="s">
        <v>55</v>
      </c>
      <c r="D20" s="4">
        <v>4525</v>
      </c>
      <c r="E20" s="4">
        <v>5022</v>
      </c>
      <c r="F20" s="4">
        <v>5671</v>
      </c>
      <c r="G20" s="4">
        <f t="shared" si="5"/>
        <v>15218</v>
      </c>
      <c r="H20" s="4">
        <f t="shared" si="6"/>
        <v>5671</v>
      </c>
      <c r="I20" s="4">
        <f t="shared" si="7"/>
        <v>4525</v>
      </c>
      <c r="J20" s="4">
        <f t="shared" si="8"/>
        <v>5072.666666666667</v>
      </c>
    </row>
    <row r="21" spans="2:10" x14ac:dyDescent="0.25">
      <c r="B21" s="22" t="s">
        <v>56</v>
      </c>
      <c r="C21" s="23"/>
      <c r="D21" s="4">
        <f t="shared" ref="D21:J21" si="9">SUM(D15:D20)</f>
        <v>42745</v>
      </c>
      <c r="E21" s="4">
        <f t="shared" si="9"/>
        <v>46140</v>
      </c>
      <c r="F21" s="4">
        <f t="shared" si="9"/>
        <v>51421</v>
      </c>
      <c r="G21" s="4">
        <f t="shared" si="9"/>
        <v>140306</v>
      </c>
      <c r="H21" s="4">
        <f t="shared" si="9"/>
        <v>51421</v>
      </c>
      <c r="I21" s="4">
        <f t="shared" si="9"/>
        <v>42745</v>
      </c>
      <c r="J21" s="4">
        <f t="shared" si="9"/>
        <v>46768.666666666664</v>
      </c>
    </row>
    <row r="22" spans="2:10" x14ac:dyDescent="0.25">
      <c r="B22" s="2" t="s">
        <v>59</v>
      </c>
      <c r="C22" s="2"/>
      <c r="D22" s="4">
        <f>SUM(G9,G21)</f>
        <v>247343</v>
      </c>
      <c r="E22" s="26"/>
      <c r="F22" s="28"/>
      <c r="G22" s="28"/>
      <c r="H22" s="28"/>
      <c r="I22" s="28"/>
      <c r="J22" s="27"/>
    </row>
    <row r="26" spans="2:10" x14ac:dyDescent="0.25">
      <c r="F26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8999-4B93-4CC0-AB5F-C1654A04ABD3}">
  <dimension ref="B2:H19"/>
  <sheetViews>
    <sheetView tabSelected="1" workbookViewId="0">
      <selection activeCell="C40" sqref="C40"/>
    </sheetView>
  </sheetViews>
  <sheetFormatPr defaultRowHeight="15" x14ac:dyDescent="0.25"/>
  <cols>
    <col min="2" max="2" width="18.7109375" customWidth="1"/>
    <col min="3" max="8" width="10.42578125" bestFit="1" customWidth="1"/>
  </cols>
  <sheetData>
    <row r="2" spans="2:8" x14ac:dyDescent="0.25">
      <c r="B2" s="10" t="s">
        <v>60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61</v>
      </c>
    </row>
    <row r="3" spans="2:8" x14ac:dyDescent="0.25"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</row>
    <row r="4" spans="2:8" x14ac:dyDescent="0.25">
      <c r="B4" s="3" t="s">
        <v>62</v>
      </c>
      <c r="C4" s="7">
        <v>500</v>
      </c>
      <c r="D4" s="7">
        <v>750</v>
      </c>
      <c r="E4" s="7">
        <v>800</v>
      </c>
      <c r="F4" s="7">
        <v>700</v>
      </c>
      <c r="G4" s="7">
        <v>654</v>
      </c>
      <c r="H4" s="11">
        <v>700</v>
      </c>
    </row>
    <row r="5" spans="2:8" x14ac:dyDescent="0.25">
      <c r="C5" s="15"/>
      <c r="D5" s="15"/>
      <c r="E5" s="15"/>
      <c r="F5" s="13"/>
      <c r="G5" s="13"/>
      <c r="H5" s="14"/>
    </row>
    <row r="6" spans="2:8" x14ac:dyDescent="0.25">
      <c r="C6" s="1"/>
      <c r="D6" s="1"/>
      <c r="E6" s="1"/>
    </row>
    <row r="7" spans="2:8" x14ac:dyDescent="0.25">
      <c r="B7" s="17" t="s">
        <v>63</v>
      </c>
      <c r="C7" s="18"/>
      <c r="D7" s="18"/>
      <c r="E7" s="18"/>
      <c r="F7" s="18"/>
      <c r="G7" s="18"/>
      <c r="H7" s="19"/>
    </row>
    <row r="8" spans="2:8" x14ac:dyDescent="0.25">
      <c r="B8" s="3" t="s">
        <v>64</v>
      </c>
      <c r="C8" s="11">
        <v>10</v>
      </c>
      <c r="D8" s="11">
        <v>15</v>
      </c>
      <c r="E8" s="11">
        <v>15</v>
      </c>
      <c r="F8" s="11">
        <v>12</v>
      </c>
      <c r="G8" s="11">
        <v>12</v>
      </c>
      <c r="H8" s="11">
        <v>11</v>
      </c>
    </row>
    <row r="9" spans="2:8" x14ac:dyDescent="0.25">
      <c r="B9" s="3" t="s">
        <v>65</v>
      </c>
      <c r="C9" s="11">
        <v>50</v>
      </c>
      <c r="D9" s="11">
        <v>60</v>
      </c>
      <c r="E9" s="11">
        <v>54</v>
      </c>
      <c r="F9" s="11">
        <v>55</v>
      </c>
      <c r="G9" s="11">
        <v>54</v>
      </c>
      <c r="H9" s="11">
        <v>56</v>
      </c>
    </row>
    <row r="10" spans="2:8" x14ac:dyDescent="0.25">
      <c r="B10" s="3" t="s">
        <v>66</v>
      </c>
      <c r="C10" s="11">
        <v>300</v>
      </c>
      <c r="D10" s="11">
        <v>250</v>
      </c>
      <c r="E10" s="11">
        <v>300</v>
      </c>
      <c r="F10" s="11">
        <v>300</v>
      </c>
      <c r="G10" s="11">
        <v>200</v>
      </c>
      <c r="H10" s="11">
        <v>200</v>
      </c>
    </row>
    <row r="11" spans="2:8" x14ac:dyDescent="0.25">
      <c r="B11" s="3" t="s">
        <v>67</v>
      </c>
      <c r="C11" s="11">
        <v>40</v>
      </c>
      <c r="D11" s="11">
        <v>40</v>
      </c>
      <c r="E11" s="11">
        <v>40</v>
      </c>
      <c r="F11" s="11">
        <v>40</v>
      </c>
      <c r="G11" s="11">
        <v>40</v>
      </c>
      <c r="H11" s="11">
        <v>40</v>
      </c>
    </row>
    <row r="12" spans="2:8" x14ac:dyDescent="0.25">
      <c r="B12" s="3" t="s">
        <v>68</v>
      </c>
      <c r="C12" s="11">
        <v>10</v>
      </c>
      <c r="D12" s="11">
        <v>15</v>
      </c>
      <c r="E12" s="11">
        <v>14</v>
      </c>
      <c r="F12" s="11">
        <v>15</v>
      </c>
      <c r="G12" s="11">
        <v>20</v>
      </c>
      <c r="H12" s="11">
        <v>31</v>
      </c>
    </row>
    <row r="13" spans="2:8" x14ac:dyDescent="0.25">
      <c r="B13" s="3" t="s">
        <v>69</v>
      </c>
      <c r="C13" s="11">
        <v>120</v>
      </c>
      <c r="D13" s="11">
        <v>150</v>
      </c>
      <c r="E13" s="11">
        <v>130</v>
      </c>
      <c r="F13" s="11">
        <v>200</v>
      </c>
      <c r="G13" s="11">
        <v>150</v>
      </c>
      <c r="H13" s="11">
        <v>190</v>
      </c>
    </row>
    <row r="14" spans="2:8" x14ac:dyDescent="0.25">
      <c r="B14" s="3" t="s">
        <v>70</v>
      </c>
      <c r="C14" s="11">
        <v>50</v>
      </c>
      <c r="D14" s="11">
        <v>60</v>
      </c>
      <c r="E14" s="11">
        <v>65</v>
      </c>
      <c r="F14" s="11">
        <v>70</v>
      </c>
      <c r="G14" s="11">
        <v>65</v>
      </c>
      <c r="H14" s="11">
        <v>85</v>
      </c>
    </row>
    <row r="15" spans="2:8" x14ac:dyDescent="0.25">
      <c r="B15" s="3" t="s">
        <v>71</v>
      </c>
      <c r="C15" s="11">
        <v>145</v>
      </c>
      <c r="D15" s="11">
        <v>145</v>
      </c>
      <c r="E15" s="11">
        <v>145</v>
      </c>
      <c r="F15" s="11">
        <v>145</v>
      </c>
      <c r="G15" s="11">
        <v>100</v>
      </c>
      <c r="H15" s="11">
        <v>145</v>
      </c>
    </row>
    <row r="17" spans="2:8" x14ac:dyDescent="0.25">
      <c r="B17" s="3" t="s">
        <v>72</v>
      </c>
      <c r="C17" s="16">
        <f t="shared" ref="C17:H17" si="0">SUM(C8:C15)</f>
        <v>725</v>
      </c>
      <c r="D17" s="16">
        <f t="shared" si="0"/>
        <v>735</v>
      </c>
      <c r="E17" s="16">
        <f t="shared" si="0"/>
        <v>763</v>
      </c>
      <c r="F17" s="16">
        <f t="shared" si="0"/>
        <v>837</v>
      </c>
      <c r="G17" s="16">
        <f t="shared" si="0"/>
        <v>641</v>
      </c>
      <c r="H17" s="16">
        <f t="shared" si="0"/>
        <v>758</v>
      </c>
    </row>
    <row r="19" spans="2:8" x14ac:dyDescent="0.25">
      <c r="B19" s="12" t="s">
        <v>73</v>
      </c>
      <c r="C19" s="20">
        <f t="shared" ref="C19:H19" si="1">C4-C17</f>
        <v>-225</v>
      </c>
      <c r="D19" s="20">
        <f t="shared" si="1"/>
        <v>15</v>
      </c>
      <c r="E19" s="20">
        <f t="shared" si="1"/>
        <v>37</v>
      </c>
      <c r="F19" s="20">
        <f t="shared" si="1"/>
        <v>-137</v>
      </c>
      <c r="G19" s="20">
        <f t="shared" si="1"/>
        <v>13</v>
      </c>
      <c r="H19" s="21">
        <f t="shared" si="1"/>
        <v>-58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195A-8AAA-4402-88A2-FC3327AFA7B0}">
  <dimension ref="B4:J15"/>
  <sheetViews>
    <sheetView workbookViewId="0">
      <selection activeCell="J26" sqref="J26"/>
    </sheetView>
  </sheetViews>
  <sheetFormatPr defaultRowHeight="15" x14ac:dyDescent="0.25"/>
  <cols>
    <col min="2" max="2" width="5.28515625" customWidth="1"/>
    <col min="4" max="4" width="15.28515625" customWidth="1"/>
    <col min="6" max="6" width="13.42578125" customWidth="1"/>
    <col min="7" max="7" width="9.42578125" bestFit="1" customWidth="1"/>
    <col min="8" max="8" width="17.28515625" customWidth="1"/>
    <col min="9" max="9" width="16.7109375" customWidth="1"/>
  </cols>
  <sheetData>
    <row r="4" spans="2:10" x14ac:dyDescent="0.25">
      <c r="B4" s="45" t="s">
        <v>74</v>
      </c>
      <c r="C4" s="45"/>
      <c r="D4" s="45"/>
      <c r="E4" s="45"/>
      <c r="F4" s="45"/>
      <c r="G4" s="45"/>
      <c r="H4" s="45"/>
      <c r="I4" s="45"/>
    </row>
    <row r="5" spans="2:10" x14ac:dyDescent="0.25">
      <c r="B5" s="45"/>
      <c r="C5" s="45"/>
      <c r="D5" s="45"/>
      <c r="E5" s="45"/>
      <c r="F5" s="45"/>
      <c r="G5" s="45"/>
      <c r="H5" s="45"/>
      <c r="I5" s="45"/>
    </row>
    <row r="6" spans="2:10" x14ac:dyDescent="0.25">
      <c r="B6" s="40" t="s">
        <v>75</v>
      </c>
      <c r="C6" s="40" t="s">
        <v>76</v>
      </c>
      <c r="D6" s="40" t="s">
        <v>77</v>
      </c>
      <c r="E6" s="40" t="s">
        <v>78</v>
      </c>
      <c r="F6" s="40" t="s">
        <v>79</v>
      </c>
      <c r="G6" s="40" t="s">
        <v>80</v>
      </c>
      <c r="H6" s="40" t="s">
        <v>81</v>
      </c>
      <c r="I6" s="40" t="s">
        <v>82</v>
      </c>
      <c r="J6" s="10"/>
    </row>
    <row r="7" spans="2:10" x14ac:dyDescent="0.25">
      <c r="B7" s="40">
        <v>1</v>
      </c>
      <c r="C7" s="41" t="s">
        <v>83</v>
      </c>
      <c r="D7" s="42">
        <v>853</v>
      </c>
      <c r="E7" s="43">
        <v>0.1</v>
      </c>
      <c r="F7" s="43">
        <v>0.09</v>
      </c>
      <c r="G7" s="44">
        <f t="shared" ref="G7:G14" si="0">D7*E7</f>
        <v>85.300000000000011</v>
      </c>
      <c r="H7" s="42">
        <f t="shared" ref="H7:H14" si="1">D7*F7</f>
        <v>76.77</v>
      </c>
      <c r="I7" s="42">
        <f t="shared" ref="I7:I14" si="2">SUM(D7,H7-G7)</f>
        <v>844.47</v>
      </c>
    </row>
    <row r="8" spans="2:10" x14ac:dyDescent="0.25">
      <c r="B8" s="40">
        <v>2</v>
      </c>
      <c r="C8" s="41" t="s">
        <v>84</v>
      </c>
      <c r="D8" s="42">
        <v>951</v>
      </c>
      <c r="E8" s="43">
        <v>9.9900000000000003E-2</v>
      </c>
      <c r="F8" s="43">
        <v>0.08</v>
      </c>
      <c r="G8" s="44">
        <f t="shared" si="0"/>
        <v>95.004900000000006</v>
      </c>
      <c r="H8" s="42">
        <f t="shared" si="1"/>
        <v>76.08</v>
      </c>
      <c r="I8" s="42">
        <f t="shared" si="2"/>
        <v>932.07510000000002</v>
      </c>
    </row>
    <row r="9" spans="2:10" x14ac:dyDescent="0.25">
      <c r="B9" s="40">
        <v>3</v>
      </c>
      <c r="C9" s="41" t="s">
        <v>85</v>
      </c>
      <c r="D9" s="42">
        <v>456</v>
      </c>
      <c r="E9" s="43">
        <v>8.6400000000000005E-2</v>
      </c>
      <c r="F9" s="43">
        <v>0.06</v>
      </c>
      <c r="G9" s="44">
        <f t="shared" si="0"/>
        <v>39.398400000000002</v>
      </c>
      <c r="H9" s="42">
        <f t="shared" si="1"/>
        <v>27.36</v>
      </c>
      <c r="I9" s="42">
        <f t="shared" si="2"/>
        <v>443.96159999999998</v>
      </c>
    </row>
    <row r="10" spans="2:10" x14ac:dyDescent="0.25">
      <c r="B10" s="40">
        <v>4</v>
      </c>
      <c r="C10" s="41" t="s">
        <v>86</v>
      </c>
      <c r="D10" s="42">
        <v>500</v>
      </c>
      <c r="E10" s="43">
        <v>8.5000000000000006E-2</v>
      </c>
      <c r="F10" s="43">
        <v>0.06</v>
      </c>
      <c r="G10" s="44">
        <f t="shared" si="0"/>
        <v>42.5</v>
      </c>
      <c r="H10" s="42">
        <f t="shared" si="1"/>
        <v>30</v>
      </c>
      <c r="I10" s="42">
        <f t="shared" si="2"/>
        <v>487.5</v>
      </c>
    </row>
    <row r="11" spans="2:10" x14ac:dyDescent="0.25">
      <c r="B11" s="40">
        <v>5</v>
      </c>
      <c r="C11" s="41" t="s">
        <v>87</v>
      </c>
      <c r="D11" s="42">
        <v>850</v>
      </c>
      <c r="E11" s="43">
        <v>8.9899999999999994E-2</v>
      </c>
      <c r="F11" s="43">
        <v>7.0000000000000007E-2</v>
      </c>
      <c r="G11" s="44">
        <f t="shared" si="0"/>
        <v>76.414999999999992</v>
      </c>
      <c r="H11" s="42">
        <f t="shared" si="1"/>
        <v>59.500000000000007</v>
      </c>
      <c r="I11" s="42">
        <f t="shared" si="2"/>
        <v>833.08500000000004</v>
      </c>
    </row>
    <row r="12" spans="2:10" x14ac:dyDescent="0.25">
      <c r="B12" s="40">
        <v>6</v>
      </c>
      <c r="C12" s="41" t="s">
        <v>88</v>
      </c>
      <c r="D12" s="42">
        <v>459</v>
      </c>
      <c r="E12" s="43">
        <v>6.25E-2</v>
      </c>
      <c r="F12" s="43">
        <v>0.05</v>
      </c>
      <c r="G12" s="44">
        <f t="shared" si="0"/>
        <v>28.6875</v>
      </c>
      <c r="H12" s="42">
        <f t="shared" si="1"/>
        <v>22.950000000000003</v>
      </c>
      <c r="I12" s="42">
        <f t="shared" si="2"/>
        <v>453.26249999999999</v>
      </c>
    </row>
    <row r="13" spans="2:10" x14ac:dyDescent="0.25">
      <c r="B13" s="40">
        <v>7</v>
      </c>
      <c r="C13" s="41" t="s">
        <v>89</v>
      </c>
      <c r="D13" s="42">
        <v>478</v>
      </c>
      <c r="E13" s="43">
        <v>7.1199999999999999E-2</v>
      </c>
      <c r="F13" s="43">
        <v>0.05</v>
      </c>
      <c r="G13" s="44">
        <f t="shared" si="0"/>
        <v>34.0336</v>
      </c>
      <c r="H13" s="42">
        <f t="shared" si="1"/>
        <v>23.900000000000002</v>
      </c>
      <c r="I13" s="42">
        <f t="shared" si="2"/>
        <v>467.8664</v>
      </c>
    </row>
    <row r="14" spans="2:10" x14ac:dyDescent="0.25">
      <c r="B14" s="40">
        <v>8</v>
      </c>
      <c r="C14" s="41" t="s">
        <v>90</v>
      </c>
      <c r="D14" s="42">
        <v>658</v>
      </c>
      <c r="E14" s="43">
        <v>5.9900000000000002E-2</v>
      </c>
      <c r="F14" s="43">
        <v>0.04</v>
      </c>
      <c r="G14" s="44">
        <f t="shared" si="0"/>
        <v>39.414200000000001</v>
      </c>
      <c r="H14" s="42">
        <f t="shared" si="1"/>
        <v>26.32</v>
      </c>
      <c r="I14" s="42">
        <f t="shared" si="2"/>
        <v>644.9058</v>
      </c>
    </row>
    <row r="15" spans="2:10" x14ac:dyDescent="0.25">
      <c r="F15" s="31"/>
    </row>
  </sheetData>
  <mergeCells count="1">
    <mergeCell ref="B4:I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27AB-7257-4478-845F-F52BF17B4F0B}">
  <dimension ref="B3:F13"/>
  <sheetViews>
    <sheetView workbookViewId="0">
      <selection activeCell="J8" sqref="J8"/>
    </sheetView>
  </sheetViews>
  <sheetFormatPr defaultRowHeight="15" x14ac:dyDescent="0.25"/>
  <cols>
    <col min="2" max="2" width="19" customWidth="1"/>
    <col min="3" max="3" width="12.7109375" customWidth="1"/>
    <col min="4" max="4" width="10.85546875" customWidth="1"/>
    <col min="5" max="5" width="12" bestFit="1" customWidth="1"/>
    <col min="6" max="6" width="10.7109375" bestFit="1" customWidth="1"/>
  </cols>
  <sheetData>
    <row r="3" spans="2:6" x14ac:dyDescent="0.25">
      <c r="B3" s="39" t="s">
        <v>91</v>
      </c>
      <c r="C3" s="36">
        <v>2.94</v>
      </c>
    </row>
    <row r="4" spans="2:6" ht="15" customHeight="1" x14ac:dyDescent="0.25">
      <c r="B4" s="46" t="s">
        <v>92</v>
      </c>
      <c r="C4" s="46"/>
      <c r="D4" s="46"/>
      <c r="E4" s="46"/>
      <c r="F4" s="46"/>
    </row>
    <row r="5" spans="2:6" ht="15" customHeight="1" x14ac:dyDescent="0.25">
      <c r="B5" s="46"/>
      <c r="C5" s="46"/>
      <c r="D5" s="46"/>
      <c r="E5" s="46"/>
      <c r="F5" s="46"/>
    </row>
    <row r="6" spans="2:6" x14ac:dyDescent="0.25">
      <c r="B6" s="37" t="s">
        <v>42</v>
      </c>
      <c r="C6" s="38" t="s">
        <v>93</v>
      </c>
      <c r="D6" s="38" t="s">
        <v>94</v>
      </c>
      <c r="E6" s="37" t="s">
        <v>95</v>
      </c>
      <c r="F6" s="38" t="s">
        <v>96</v>
      </c>
    </row>
    <row r="7" spans="2:6" x14ac:dyDescent="0.25">
      <c r="B7" s="32" t="s">
        <v>97</v>
      </c>
      <c r="C7" s="32">
        <v>500</v>
      </c>
      <c r="D7" s="33">
        <v>0.15</v>
      </c>
      <c r="E7" s="34">
        <f t="shared" ref="E7:E13" si="0">C7*D7</f>
        <v>75</v>
      </c>
      <c r="F7" s="35">
        <f>E7/C3</f>
        <v>25.510204081632654</v>
      </c>
    </row>
    <row r="8" spans="2:6" x14ac:dyDescent="0.25">
      <c r="B8" s="32" t="s">
        <v>98</v>
      </c>
      <c r="C8" s="32">
        <v>750</v>
      </c>
      <c r="D8" s="33">
        <v>0.15</v>
      </c>
      <c r="E8" s="34">
        <f t="shared" si="0"/>
        <v>112.5</v>
      </c>
      <c r="F8" s="35">
        <f>E8/C3</f>
        <v>38.265306122448983</v>
      </c>
    </row>
    <row r="9" spans="2:6" x14ac:dyDescent="0.25">
      <c r="B9" s="32" t="s">
        <v>99</v>
      </c>
      <c r="C9" s="32">
        <v>250</v>
      </c>
      <c r="D9" s="33">
        <v>10</v>
      </c>
      <c r="E9" s="34">
        <f t="shared" si="0"/>
        <v>2500</v>
      </c>
      <c r="F9" s="35">
        <f>E9/C3</f>
        <v>850.34013605442181</v>
      </c>
    </row>
    <row r="10" spans="2:6" x14ac:dyDescent="0.25">
      <c r="B10" s="32" t="s">
        <v>100</v>
      </c>
      <c r="C10" s="32">
        <v>310</v>
      </c>
      <c r="D10" s="33">
        <v>0.5</v>
      </c>
      <c r="E10" s="34">
        <f t="shared" si="0"/>
        <v>155</v>
      </c>
      <c r="F10" s="35">
        <f>E10/C3</f>
        <v>52.721088435374149</v>
      </c>
    </row>
    <row r="11" spans="2:6" x14ac:dyDescent="0.25">
      <c r="B11" s="32" t="s">
        <v>101</v>
      </c>
      <c r="C11" s="32">
        <v>500</v>
      </c>
      <c r="D11" s="33">
        <v>0.1</v>
      </c>
      <c r="E11" s="34">
        <f t="shared" si="0"/>
        <v>50</v>
      </c>
      <c r="F11" s="35">
        <f>E11/C3</f>
        <v>17.006802721088437</v>
      </c>
    </row>
    <row r="12" spans="2:6" x14ac:dyDescent="0.25">
      <c r="B12" s="32" t="s">
        <v>102</v>
      </c>
      <c r="C12" s="32">
        <v>1500</v>
      </c>
      <c r="D12" s="33">
        <v>2.5</v>
      </c>
      <c r="E12" s="34">
        <f t="shared" si="0"/>
        <v>3750</v>
      </c>
      <c r="F12" s="35">
        <f>E12/C3</f>
        <v>1275.5102040816328</v>
      </c>
    </row>
    <row r="13" spans="2:6" x14ac:dyDescent="0.25">
      <c r="B13" s="32" t="s">
        <v>103</v>
      </c>
      <c r="C13" s="32">
        <v>190</v>
      </c>
      <c r="D13" s="33">
        <v>6</v>
      </c>
      <c r="E13" s="34">
        <f t="shared" si="0"/>
        <v>1140</v>
      </c>
      <c r="F13" s="35">
        <f>E13/C3</f>
        <v>387.75510204081633</v>
      </c>
    </row>
  </sheetData>
  <mergeCells count="1">
    <mergeCell ref="B4:F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650296CA56640BC7336479F4A4EFC" ma:contentTypeVersion="5" ma:contentTypeDescription="Crie um novo documento." ma:contentTypeScope="" ma:versionID="031a0c5ece83d449f028e6e3402cf0e8">
  <xsd:schema xmlns:xsd="http://www.w3.org/2001/XMLSchema" xmlns:xs="http://www.w3.org/2001/XMLSchema" xmlns:p="http://schemas.microsoft.com/office/2006/metadata/properties" xmlns:ns3="9e6928d2-af74-42bb-88e4-7e59962dc673" targetNamespace="http://schemas.microsoft.com/office/2006/metadata/properties" ma:root="true" ma:fieldsID="dce370efc6f2083d45c9a51d6f21f195" ns3:_="">
    <xsd:import namespace="9e6928d2-af74-42bb-88e4-7e59962dc6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928d2-af74-42bb-88e4-7e59962dc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6928d2-af74-42bb-88e4-7e59962dc673" xsi:nil="true"/>
  </documentManagement>
</p:properties>
</file>

<file path=customXml/itemProps1.xml><?xml version="1.0" encoding="utf-8"?>
<ds:datastoreItem xmlns:ds="http://schemas.openxmlformats.org/officeDocument/2006/customXml" ds:itemID="{51759D83-1ECC-406C-8DBA-0F2682A51D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188E11-89D7-4C0A-B39C-2781FC36E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928d2-af74-42bb-88e4-7e59962dc6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66E28-169E-4193-AA91-72640A01EF7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9e6928d2-af74-42bb-88e4-7e59962dc67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De Andrade Lima</dc:creator>
  <cp:keywords/>
  <dc:description/>
  <cp:lastModifiedBy>Melissa De Andrade Lima</cp:lastModifiedBy>
  <cp:revision/>
  <dcterms:created xsi:type="dcterms:W3CDTF">2024-04-18T10:09:55Z</dcterms:created>
  <dcterms:modified xsi:type="dcterms:W3CDTF">2024-04-18T15:04:26Z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0x0101003DB650296CA56640BC7336479F4A4EFC</vt:lpwstr>
  </property>
</Properties>
</file>