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lisa\OneDrive - Universidad CES\Documents\CES\Práctica\Code\"/>
    </mc:Choice>
  </mc:AlternateContent>
  <xr:revisionPtr revIDLastSave="0" documentId="13_ncr:1_{E8FCE130-0495-484C-BF42-EC5EE9B02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21" sheetId="1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PoWuBP/FHCGSIUKeWKEHZ9R+gvA=="/>
    </ext>
  </extLst>
</workbook>
</file>

<file path=xl/calcChain.xml><?xml version="1.0" encoding="utf-8"?>
<calcChain xmlns="http://schemas.openxmlformats.org/spreadsheetml/2006/main">
  <c r="AR5" i="17" l="1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4" i="17"/>
  <c r="AN5" i="17"/>
  <c r="AO5" i="17"/>
  <c r="AP5" i="17"/>
  <c r="AQ5" i="17"/>
  <c r="AK5" i="17" s="1"/>
  <c r="AN6" i="17"/>
  <c r="AO6" i="17"/>
  <c r="AP6" i="17"/>
  <c r="AQ6" i="17"/>
  <c r="AK6" i="17" s="1"/>
  <c r="AN7" i="17"/>
  <c r="AO7" i="17"/>
  <c r="AP7" i="17"/>
  <c r="AQ7" i="17"/>
  <c r="AN8" i="17"/>
  <c r="AO8" i="17"/>
  <c r="AP8" i="17"/>
  <c r="AQ8" i="17"/>
  <c r="AK8" i="17" s="1"/>
  <c r="AN9" i="17"/>
  <c r="AO9" i="17"/>
  <c r="AP9" i="17"/>
  <c r="AQ9" i="17"/>
  <c r="AK9" i="17" s="1"/>
  <c r="AN10" i="17"/>
  <c r="AO10" i="17"/>
  <c r="AP10" i="17"/>
  <c r="AQ10" i="17"/>
  <c r="AK10" i="17" s="1"/>
  <c r="AN11" i="17"/>
  <c r="AO11" i="17"/>
  <c r="AP11" i="17"/>
  <c r="AQ11" i="17"/>
  <c r="AN12" i="17"/>
  <c r="AO12" i="17"/>
  <c r="AP12" i="17"/>
  <c r="AQ12" i="17"/>
  <c r="AK12" i="17" s="1"/>
  <c r="AN13" i="17"/>
  <c r="AO13" i="17"/>
  <c r="AP13" i="17"/>
  <c r="AQ13" i="17"/>
  <c r="AK13" i="17" s="1"/>
  <c r="AN14" i="17"/>
  <c r="AO14" i="17"/>
  <c r="AP14" i="17"/>
  <c r="AQ14" i="17"/>
  <c r="AK14" i="17" s="1"/>
  <c r="AN15" i="17"/>
  <c r="AO15" i="17"/>
  <c r="AP15" i="17"/>
  <c r="AQ15" i="17"/>
  <c r="AN16" i="17"/>
  <c r="AO16" i="17"/>
  <c r="AP16" i="17"/>
  <c r="AQ16" i="17"/>
  <c r="AK16" i="17" s="1"/>
  <c r="AN17" i="17"/>
  <c r="AO17" i="17"/>
  <c r="AP17" i="17"/>
  <c r="AQ17" i="17"/>
  <c r="AK17" i="17" s="1"/>
  <c r="AN18" i="17"/>
  <c r="AO18" i="17"/>
  <c r="AP18" i="17"/>
  <c r="AQ18" i="17"/>
  <c r="AK18" i="17" s="1"/>
  <c r="AQ4" i="17"/>
  <c r="AP4" i="17"/>
  <c r="AO4" i="17"/>
  <c r="AN4" i="17"/>
  <c r="AM24" i="17"/>
  <c r="AM25" i="17"/>
  <c r="AM26" i="17"/>
  <c r="AM23" i="17"/>
  <c r="AK2" i="17"/>
  <c r="AL8" i="17" s="1"/>
  <c r="AK7" i="17"/>
  <c r="AK11" i="17"/>
  <c r="AK15" i="17"/>
  <c r="AD23" i="17"/>
  <c r="AC23" i="17"/>
  <c r="AB23" i="17"/>
  <c r="AA23" i="17"/>
  <c r="AC22" i="17"/>
  <c r="AB22" i="17"/>
  <c r="AA22" i="17"/>
  <c r="Z22" i="17"/>
  <c r="N22" i="17" s="1"/>
  <c r="AR19" i="17" l="1"/>
  <c r="AL12" i="17"/>
  <c r="AM12" i="17" s="1"/>
  <c r="AL6" i="17"/>
  <c r="AM6" i="17" s="1"/>
  <c r="AL13" i="17"/>
  <c r="AM13" i="17" s="1"/>
  <c r="AL9" i="17"/>
  <c r="AM9" i="17" s="1"/>
  <c r="AL11" i="17"/>
  <c r="AM11" i="17" s="1"/>
  <c r="AL10" i="17"/>
  <c r="AM10" i="17" s="1"/>
  <c r="AL18" i="17"/>
  <c r="AM18" i="17" s="1"/>
  <c r="AL4" i="17"/>
  <c r="AL7" i="17"/>
  <c r="AM7" i="17" s="1"/>
  <c r="AL17" i="17"/>
  <c r="AM17" i="17" s="1"/>
  <c r="AL5" i="17"/>
  <c r="AM5" i="17" s="1"/>
  <c r="AL16" i="17"/>
  <c r="AM16" i="17" s="1"/>
  <c r="AL15" i="17"/>
  <c r="AM15" i="17" s="1"/>
  <c r="AL14" i="17"/>
  <c r="AM14" i="17" s="1"/>
  <c r="N23" i="17"/>
  <c r="AN19" i="17"/>
  <c r="AM8" i="17"/>
  <c r="AL19" i="17" l="1"/>
  <c r="AO19" i="17"/>
  <c r="AQ19" i="17"/>
  <c r="AP19" i="17"/>
  <c r="AK4" i="17"/>
  <c r="AM4" i="17" s="1"/>
  <c r="AM19" i="17" s="1"/>
  <c r="AK19" i="17" l="1"/>
</calcChain>
</file>

<file path=xl/sharedStrings.xml><?xml version="1.0" encoding="utf-8"?>
<sst xmlns="http://schemas.openxmlformats.org/spreadsheetml/2006/main" count="186" uniqueCount="64">
  <si>
    <t>ERIKA ZUMAQUE</t>
  </si>
  <si>
    <t>LUISA URIBE</t>
  </si>
  <si>
    <t>ANDREA SIERRA</t>
  </si>
  <si>
    <t>CAMILA SALAZAR</t>
  </si>
  <si>
    <t>LUISA RAMIREZ</t>
  </si>
  <si>
    <t>JUAN N DALLOS</t>
  </si>
  <si>
    <t>LAURA BOTERO</t>
  </si>
  <si>
    <t>W</t>
  </si>
  <si>
    <t>J</t>
  </si>
  <si>
    <t>V</t>
  </si>
  <si>
    <t>S</t>
  </si>
  <si>
    <t>D</t>
  </si>
  <si>
    <t>L</t>
  </si>
  <si>
    <t>M</t>
  </si>
  <si>
    <t>TRABAJADAS</t>
  </si>
  <si>
    <t>CONTRATO</t>
  </si>
  <si>
    <t>BALANCE</t>
  </si>
  <si>
    <t>NOCHES</t>
  </si>
  <si>
    <t>CORRIDOS</t>
  </si>
  <si>
    <t>LIBRES</t>
  </si>
  <si>
    <t>PT</t>
  </si>
  <si>
    <t>T</t>
  </si>
  <si>
    <t>C2</t>
  </si>
  <si>
    <t>N2</t>
  </si>
  <si>
    <t>N3</t>
  </si>
  <si>
    <t>PT*</t>
  </si>
  <si>
    <t>NS</t>
  </si>
  <si>
    <t>NAF</t>
  </si>
  <si>
    <t>NF-L</t>
  </si>
  <si>
    <t>NF-LF</t>
  </si>
  <si>
    <t>CF</t>
  </si>
  <si>
    <t>C: CORRIDO 7 A 19</t>
  </si>
  <si>
    <t>N: NOCHE 19 A 7</t>
  </si>
  <si>
    <t>Nocturnas</t>
  </si>
  <si>
    <t>004</t>
  </si>
  <si>
    <t>PT: POSTURNO</t>
  </si>
  <si>
    <t>Festivas</t>
  </si>
  <si>
    <t>005</t>
  </si>
  <si>
    <t>T: TARDE 13 A 19</t>
  </si>
  <si>
    <t>Extras</t>
  </si>
  <si>
    <t>036</t>
  </si>
  <si>
    <t>INC: INCAPACIDAD</t>
  </si>
  <si>
    <t># HORAS</t>
  </si>
  <si>
    <t>N1</t>
  </si>
  <si>
    <t>C1</t>
  </si>
  <si>
    <t>ANA M SANCHEZ</t>
  </si>
  <si>
    <t>C3</t>
  </si>
  <si>
    <t>L*</t>
  </si>
  <si>
    <t>HRS</t>
  </si>
  <si>
    <t>V: VACACIONES</t>
  </si>
  <si>
    <t>TARDE</t>
  </si>
  <si>
    <t>FT</t>
  </si>
  <si>
    <t>SANTIAGO RESTREPO</t>
  </si>
  <si>
    <t>DUBÁN ARISTIZABAL</t>
  </si>
  <si>
    <t>FASTRACK</t>
  </si>
  <si>
    <t>JUAN C ZULUAGA</t>
  </si>
  <si>
    <t>VERONICA GLEZ</t>
  </si>
  <si>
    <t>SEBASTIAN PEREZ</t>
  </si>
  <si>
    <t>N</t>
  </si>
  <si>
    <t>ALEJANDRO DUQUE</t>
  </si>
  <si>
    <t>JESUS D CARO</t>
  </si>
  <si>
    <t>NL</t>
  </si>
  <si>
    <t>N*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</si>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</sst>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Inconsolata"/>
    </font>
    <font>
      <sz val="11"/>
      <color rgb="FF000000"/>
      <name val="Calibri"/>
    </font>
    <font>
      <sz val="11"/>
      <name val="Arial"/>
    </font>
    <font>
      <sz val="10"/>
      <color rgb="FF000000"/>
      <name val="Calibri"/>
    </font>
    <font>
      <sz val="11"/>
      <color theme="1"/>
      <name val="Calibri"/>
    </font>
    <font>
      <sz val="11"/>
      <color rgb="FF11A9CC"/>
      <name val="Inconsolata"/>
    </font>
    <font>
      <sz val="12"/>
      <color rgb="FF212121"/>
      <name val="HelveticaNeue"/>
    </font>
    <font>
      <sz val="11"/>
      <color rgb="FF212121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FF99"/>
        <bgColor rgb="FFFFFF99"/>
      </patternFill>
    </fill>
    <fill>
      <patternFill patternType="solid">
        <fgColor rgb="FFAEAAAA"/>
        <bgColor rgb="FFAEAAAA"/>
      </patternFill>
    </fill>
    <fill>
      <patternFill patternType="solid">
        <fgColor rgb="FFA6A6A6"/>
        <bgColor rgb="FFA6A6A6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3" xfId="0" applyFont="1" applyBorder="1"/>
    <xf numFmtId="0" fontId="5" fillId="0" borderId="3" xfId="0" applyFont="1" applyBorder="1" applyAlignment="1">
      <alignment horizontal="right" vertical="center"/>
    </xf>
    <xf numFmtId="0" fontId="1" fillId="7" borderId="9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5" borderId="7" xfId="0" applyFont="1" applyFill="1" applyBorder="1" applyAlignment="1">
      <alignment horizontal="center"/>
    </xf>
    <xf numFmtId="3" fontId="7" fillId="2" borderId="1" xfId="0" applyNumberFormat="1" applyFont="1" applyFill="1" applyBorder="1"/>
    <xf numFmtId="0" fontId="6" fillId="0" borderId="0" xfId="0" applyFont="1" applyAlignment="1"/>
    <xf numFmtId="0" fontId="3" fillId="10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18" xfId="0" applyFont="1" applyBorder="1"/>
    <xf numFmtId="0" fontId="10" fillId="11" borderId="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1" fillId="7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1" fillId="9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4" fillId="0" borderId="3" xfId="0" applyFont="1" applyBorder="1" applyAlignment="1"/>
    <xf numFmtId="0" fontId="4" fillId="0" borderId="9" xfId="0" applyFont="1" applyBorder="1" applyAlignment="1"/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/>
    <xf numFmtId="0" fontId="1" fillId="6" borderId="11" xfId="0" applyFont="1" applyFill="1" applyBorder="1" applyAlignment="1">
      <alignment horizontal="center" vertical="center"/>
    </xf>
    <xf numFmtId="0" fontId="4" fillId="0" borderId="14" xfId="0" applyFont="1" applyBorder="1" applyAlignment="1"/>
    <xf numFmtId="0" fontId="1" fillId="6" borderId="12" xfId="0" applyFont="1" applyFill="1" applyBorder="1" applyAlignment="1">
      <alignment horizontal="center" vertical="center"/>
    </xf>
    <xf numFmtId="0" fontId="4" fillId="0" borderId="15" xfId="0" applyFont="1" applyBorder="1" applyAlignment="1"/>
    <xf numFmtId="0" fontId="1" fillId="6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8" fillId="0" borderId="4" xfId="0" applyFont="1" applyFill="1" applyBorder="1" applyAlignment="1"/>
    <xf numFmtId="0" fontId="9" fillId="0" borderId="4" xfId="0" applyFont="1" applyFill="1" applyBorder="1"/>
    <xf numFmtId="0" fontId="0" fillId="0" borderId="4" xfId="0" applyFont="1" applyFill="1" applyBorder="1" applyAlignment="1"/>
    <xf numFmtId="0" fontId="0" fillId="0" borderId="0" xfId="0" applyFont="1" applyFill="1" applyAlignment="1"/>
  </cellXfs>
  <cellStyles count="1">
    <cellStyle name="Normal" xfId="0" builtinId="0"/>
  </cellStyles>
  <dxfs count="14"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R33"/>
  <sheetViews>
    <sheetView tabSelected="1" topLeftCell="B1" workbookViewId="0">
      <selection activeCell="AR4" sqref="AR4:AR18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6" width="3.875" customWidth="1"/>
    <col min="37" max="37" width="10.375" customWidth="1"/>
    <col min="38" max="38" width="9.125" customWidth="1"/>
    <col min="39" max="39" width="8.125" customWidth="1"/>
    <col min="40" max="43" width="10.75" customWidth="1"/>
  </cols>
  <sheetData>
    <row r="1" spans="1:44">
      <c r="A1" s="62" t="s">
        <v>63</v>
      </c>
      <c r="B1" s="64" t="s">
        <v>42</v>
      </c>
      <c r="C1" s="54" t="s">
        <v>12</v>
      </c>
      <c r="D1" s="54" t="s">
        <v>13</v>
      </c>
      <c r="E1" s="54" t="s">
        <v>7</v>
      </c>
      <c r="F1" s="32" t="s">
        <v>8</v>
      </c>
      <c r="G1" s="32" t="s">
        <v>9</v>
      </c>
      <c r="H1" s="31" t="s">
        <v>10</v>
      </c>
      <c r="I1" s="31" t="s">
        <v>11</v>
      </c>
      <c r="J1" s="31" t="s">
        <v>12</v>
      </c>
      <c r="K1" s="32" t="s">
        <v>13</v>
      </c>
      <c r="L1" s="32" t="s">
        <v>7</v>
      </c>
      <c r="M1" s="32" t="s">
        <v>8</v>
      </c>
      <c r="N1" s="32" t="s">
        <v>9</v>
      </c>
      <c r="O1" s="31" t="s">
        <v>10</v>
      </c>
      <c r="P1" s="31" t="s">
        <v>11</v>
      </c>
      <c r="Q1" s="32" t="s">
        <v>12</v>
      </c>
      <c r="R1" s="32" t="s">
        <v>13</v>
      </c>
      <c r="S1" s="32" t="s">
        <v>7</v>
      </c>
      <c r="T1" s="32" t="s">
        <v>8</v>
      </c>
      <c r="U1" s="32" t="s">
        <v>9</v>
      </c>
      <c r="V1" s="31" t="s">
        <v>10</v>
      </c>
      <c r="W1" s="31" t="s">
        <v>11</v>
      </c>
      <c r="X1" s="32" t="s">
        <v>12</v>
      </c>
      <c r="Y1" s="31" t="s">
        <v>13</v>
      </c>
      <c r="Z1" s="32" t="s">
        <v>7</v>
      </c>
      <c r="AA1" s="32" t="s">
        <v>8</v>
      </c>
      <c r="AB1" s="32" t="s">
        <v>9</v>
      </c>
      <c r="AC1" s="31" t="s">
        <v>10</v>
      </c>
      <c r="AD1" s="31" t="s">
        <v>11</v>
      </c>
      <c r="AE1" s="32" t="s">
        <v>12</v>
      </c>
      <c r="AF1" s="32" t="s">
        <v>13</v>
      </c>
      <c r="AG1" s="32" t="s">
        <v>7</v>
      </c>
      <c r="AH1" s="32" t="s">
        <v>8</v>
      </c>
      <c r="AI1" s="32" t="s">
        <v>9</v>
      </c>
      <c r="AJ1" s="33" t="s">
        <v>10</v>
      </c>
      <c r="AK1" s="42"/>
      <c r="AL1" s="42"/>
      <c r="AM1" s="42"/>
      <c r="AN1" s="42"/>
      <c r="AO1" s="2"/>
      <c r="AP1" s="2"/>
      <c r="AQ1" s="2"/>
    </row>
    <row r="2" spans="1:44">
      <c r="A2" s="66"/>
      <c r="B2" s="67"/>
      <c r="C2" s="38"/>
      <c r="D2" s="38"/>
      <c r="E2" s="38"/>
      <c r="F2" s="34"/>
      <c r="G2" s="34"/>
      <c r="H2" s="35"/>
      <c r="I2" s="35" t="s">
        <v>61</v>
      </c>
      <c r="J2" s="35" t="s">
        <v>61</v>
      </c>
      <c r="K2" s="34"/>
      <c r="L2" s="34"/>
      <c r="M2" s="34"/>
      <c r="N2" s="34"/>
      <c r="O2" s="35"/>
      <c r="P2" s="35" t="s">
        <v>61</v>
      </c>
      <c r="Q2" s="34"/>
      <c r="R2" s="34"/>
      <c r="S2" s="34"/>
      <c r="T2" s="34"/>
      <c r="U2" s="34"/>
      <c r="V2" s="35"/>
      <c r="W2" s="35" t="s">
        <v>61</v>
      </c>
      <c r="X2" s="34"/>
      <c r="Y2" s="35" t="s">
        <v>61</v>
      </c>
      <c r="Z2" s="34"/>
      <c r="AA2" s="34"/>
      <c r="AB2" s="34"/>
      <c r="AC2" s="35"/>
      <c r="AD2" s="35" t="s">
        <v>61</v>
      </c>
      <c r="AE2" s="34"/>
      <c r="AF2" s="34"/>
      <c r="AG2" s="34"/>
      <c r="AH2" s="34"/>
      <c r="AI2" s="34"/>
      <c r="AJ2" s="36"/>
      <c r="AK2" s="37">
        <f>COUNTIF(F2:AJ2,"")</f>
        <v>25</v>
      </c>
      <c r="AL2" s="37"/>
      <c r="AM2" s="37"/>
      <c r="AN2" s="37"/>
      <c r="AO2" s="2"/>
      <c r="AP2" s="2"/>
      <c r="AQ2" s="2"/>
    </row>
    <row r="3" spans="1:44">
      <c r="A3" s="63"/>
      <c r="B3" s="65"/>
      <c r="C3" s="39">
        <v>28</v>
      </c>
      <c r="D3" s="39">
        <v>29</v>
      </c>
      <c r="E3" s="39">
        <v>30</v>
      </c>
      <c r="F3" s="25">
        <v>1</v>
      </c>
      <c r="G3" s="25">
        <v>2</v>
      </c>
      <c r="H3" s="24">
        <v>3</v>
      </c>
      <c r="I3" s="24">
        <v>4</v>
      </c>
      <c r="J3" s="24">
        <v>5</v>
      </c>
      <c r="K3" s="25">
        <v>6</v>
      </c>
      <c r="L3" s="25">
        <v>7</v>
      </c>
      <c r="M3" s="25">
        <v>8</v>
      </c>
      <c r="N3" s="25">
        <v>9</v>
      </c>
      <c r="O3" s="24">
        <v>10</v>
      </c>
      <c r="P3" s="24">
        <v>11</v>
      </c>
      <c r="Q3" s="25">
        <v>12</v>
      </c>
      <c r="R3" s="25">
        <v>13</v>
      </c>
      <c r="S3" s="25">
        <v>14</v>
      </c>
      <c r="T3" s="25">
        <v>15</v>
      </c>
      <c r="U3" s="25">
        <v>16</v>
      </c>
      <c r="V3" s="24">
        <v>17</v>
      </c>
      <c r="W3" s="24">
        <v>18</v>
      </c>
      <c r="X3" s="25">
        <v>19</v>
      </c>
      <c r="Y3" s="24">
        <v>20</v>
      </c>
      <c r="Z3" s="25">
        <v>21</v>
      </c>
      <c r="AA3" s="25">
        <v>22</v>
      </c>
      <c r="AB3" s="25">
        <v>23</v>
      </c>
      <c r="AC3" s="24">
        <v>24</v>
      </c>
      <c r="AD3" s="24">
        <v>25</v>
      </c>
      <c r="AE3" s="25">
        <v>26</v>
      </c>
      <c r="AF3" s="25">
        <v>27</v>
      </c>
      <c r="AG3" s="25">
        <v>28</v>
      </c>
      <c r="AH3" s="25">
        <v>29</v>
      </c>
      <c r="AI3" s="25">
        <v>30</v>
      </c>
      <c r="AJ3" s="26">
        <v>31</v>
      </c>
      <c r="AK3" s="43" t="s">
        <v>14</v>
      </c>
      <c r="AL3" s="43" t="s">
        <v>15</v>
      </c>
      <c r="AM3" s="43" t="s">
        <v>16</v>
      </c>
      <c r="AN3" s="43" t="s">
        <v>17</v>
      </c>
      <c r="AO3" s="9" t="s">
        <v>18</v>
      </c>
      <c r="AP3" s="9" t="s">
        <v>50</v>
      </c>
      <c r="AQ3" s="19" t="s">
        <v>54</v>
      </c>
      <c r="AR3" s="19" t="s">
        <v>19</v>
      </c>
    </row>
    <row r="4" spans="1:44">
      <c r="A4" s="28" t="s">
        <v>0</v>
      </c>
      <c r="B4" s="27">
        <v>240</v>
      </c>
      <c r="C4" s="40" t="s">
        <v>12</v>
      </c>
      <c r="D4" s="40" t="s">
        <v>51</v>
      </c>
      <c r="E4" s="40" t="s">
        <v>24</v>
      </c>
      <c r="F4" s="51"/>
      <c r="G4" s="40" t="s">
        <v>47</v>
      </c>
      <c r="H4" s="52" t="s">
        <v>47</v>
      </c>
      <c r="I4" s="52"/>
      <c r="J4" s="52"/>
      <c r="K4" s="40"/>
      <c r="L4" s="40"/>
      <c r="M4" s="40"/>
      <c r="N4" s="40" t="s">
        <v>25</v>
      </c>
      <c r="O4" s="52" t="s">
        <v>12</v>
      </c>
      <c r="P4" s="52" t="s">
        <v>12</v>
      </c>
      <c r="Q4" s="40" t="s">
        <v>12</v>
      </c>
      <c r="R4" s="40"/>
      <c r="S4" s="40"/>
      <c r="T4" s="40"/>
      <c r="U4" s="40" t="s">
        <v>25</v>
      </c>
      <c r="V4" s="52" t="s">
        <v>62</v>
      </c>
      <c r="W4" s="52"/>
      <c r="X4" s="40"/>
      <c r="Y4" s="52"/>
      <c r="Z4" s="40" t="s">
        <v>58</v>
      </c>
      <c r="AA4" s="40"/>
      <c r="AB4" s="40" t="s">
        <v>12</v>
      </c>
      <c r="AC4" s="52" t="s">
        <v>62</v>
      </c>
      <c r="AD4" s="52"/>
      <c r="AE4" s="40"/>
      <c r="AF4" s="40"/>
      <c r="AG4" s="40"/>
      <c r="AH4" s="40"/>
      <c r="AI4" s="40" t="s">
        <v>12</v>
      </c>
      <c r="AJ4" s="40"/>
      <c r="AK4" s="20">
        <f t="shared" ref="AK4:AK19" si="0">((AN4*12)+(AO4*12)+(AP4*6)+(AQ4*12))</f>
        <v>36</v>
      </c>
      <c r="AL4" s="55">
        <f t="shared" ref="AL4:AL18" si="1">(B4/240)*8*$AK$2</f>
        <v>200</v>
      </c>
      <c r="AM4" s="55">
        <f t="shared" ref="AM4:AM18" si="2">AK4-AL4</f>
        <v>-164</v>
      </c>
      <c r="AN4" s="53">
        <f>COUNTIF(F4:AJ4,"N*")</f>
        <v>3</v>
      </c>
      <c r="AO4" s="41">
        <f>COUNTIF(F4:AJ4,"C*")</f>
        <v>0</v>
      </c>
      <c r="AP4" s="41">
        <f>COUNTIF(F4:AJ4,"T*")</f>
        <v>0</v>
      </c>
      <c r="AQ4" s="30">
        <f>COUNTIF(F4:AJ4,"FT*")</f>
        <v>0</v>
      </c>
      <c r="AR4" s="30">
        <f>COUNTIF(G4:AK4,"L*")+COUNTIF(G4:AK4,"PT*")</f>
        <v>9</v>
      </c>
    </row>
    <row r="5" spans="1:44">
      <c r="A5" s="21" t="s">
        <v>57</v>
      </c>
      <c r="B5" s="46">
        <v>200</v>
      </c>
      <c r="C5" s="40"/>
      <c r="D5" s="40"/>
      <c r="E5" s="40" t="s">
        <v>51</v>
      </c>
      <c r="F5" s="51"/>
      <c r="G5" s="40"/>
      <c r="H5" s="52"/>
      <c r="I5" s="52" t="s">
        <v>12</v>
      </c>
      <c r="J5" s="52" t="s">
        <v>12</v>
      </c>
      <c r="K5" s="40"/>
      <c r="L5" s="40"/>
      <c r="M5" s="40"/>
      <c r="N5" s="40"/>
      <c r="O5" s="52" t="s">
        <v>12</v>
      </c>
      <c r="P5" s="52" t="s">
        <v>12</v>
      </c>
      <c r="Q5" s="40"/>
      <c r="R5" s="40"/>
      <c r="S5" s="40"/>
      <c r="T5" s="40"/>
      <c r="U5" s="40"/>
      <c r="V5" s="52"/>
      <c r="W5" s="52"/>
      <c r="X5" s="40"/>
      <c r="Y5" s="52"/>
      <c r="Z5" s="40"/>
      <c r="AA5" s="40"/>
      <c r="AB5" s="40"/>
      <c r="AC5" s="52"/>
      <c r="AD5" s="52"/>
      <c r="AE5" s="40"/>
      <c r="AF5" s="40"/>
      <c r="AG5" s="40"/>
      <c r="AH5" s="40"/>
      <c r="AI5" s="40"/>
      <c r="AJ5" s="40"/>
      <c r="AK5" s="20">
        <f t="shared" si="0"/>
        <v>0</v>
      </c>
      <c r="AL5" s="55">
        <f t="shared" si="1"/>
        <v>166.66666666666669</v>
      </c>
      <c r="AM5" s="55">
        <f t="shared" si="2"/>
        <v>-166.66666666666669</v>
      </c>
      <c r="AN5" s="53">
        <f t="shared" ref="AN5:AN18" si="3">COUNTIF(F5:AJ5,"N*")</f>
        <v>0</v>
      </c>
      <c r="AO5" s="41">
        <f t="shared" ref="AO5:AO18" si="4">COUNTIF(F5:AJ5,"C*")</f>
        <v>0</v>
      </c>
      <c r="AP5" s="41">
        <f t="shared" ref="AP5:AP18" si="5">COUNTIF(F5:AJ5,"T*")</f>
        <v>0</v>
      </c>
      <c r="AQ5" s="30">
        <f t="shared" ref="AQ5:AR18" si="6">COUNTIF(F5:AJ5,"FT*")</f>
        <v>0</v>
      </c>
      <c r="AR5" s="30">
        <f t="shared" ref="AR5:AR18" si="7">COUNTIF(G5:AK5,"L*")+COUNTIF(G5:AK5,"PT*")</f>
        <v>4</v>
      </c>
    </row>
    <row r="6" spans="1:44">
      <c r="A6" s="28" t="s">
        <v>59</v>
      </c>
      <c r="B6" s="27">
        <v>240</v>
      </c>
      <c r="C6" s="40" t="s">
        <v>12</v>
      </c>
      <c r="D6" s="40" t="s">
        <v>44</v>
      </c>
      <c r="E6" s="40" t="s">
        <v>23</v>
      </c>
      <c r="F6" s="51"/>
      <c r="G6" s="40"/>
      <c r="H6" s="52"/>
      <c r="I6" s="52"/>
      <c r="J6" s="52"/>
      <c r="K6" s="40"/>
      <c r="L6" s="40"/>
      <c r="M6" s="40"/>
      <c r="N6" s="40"/>
      <c r="O6" s="52"/>
      <c r="P6" s="52"/>
      <c r="Q6" s="40"/>
      <c r="R6" s="40"/>
      <c r="S6" s="40"/>
      <c r="T6" s="40"/>
      <c r="U6" s="40"/>
      <c r="V6" s="52"/>
      <c r="W6" s="52"/>
      <c r="X6" s="40"/>
      <c r="Y6" s="52"/>
      <c r="Z6" s="40"/>
      <c r="AA6" s="40"/>
      <c r="AB6" s="40"/>
      <c r="AC6" s="52"/>
      <c r="AD6" s="52"/>
      <c r="AE6" s="40"/>
      <c r="AF6" s="40"/>
      <c r="AG6" s="40"/>
      <c r="AH6" s="40"/>
      <c r="AI6" s="40"/>
      <c r="AJ6" s="40"/>
      <c r="AK6" s="20">
        <f t="shared" si="0"/>
        <v>0</v>
      </c>
      <c r="AL6" s="55">
        <f t="shared" si="1"/>
        <v>200</v>
      </c>
      <c r="AM6" s="55">
        <f t="shared" si="2"/>
        <v>-200</v>
      </c>
      <c r="AN6" s="53">
        <f t="shared" si="3"/>
        <v>0</v>
      </c>
      <c r="AO6" s="41">
        <f t="shared" si="4"/>
        <v>0</v>
      </c>
      <c r="AP6" s="41">
        <f t="shared" si="5"/>
        <v>0</v>
      </c>
      <c r="AQ6" s="30">
        <f t="shared" si="6"/>
        <v>0</v>
      </c>
      <c r="AR6" s="30">
        <f t="shared" si="7"/>
        <v>0</v>
      </c>
    </row>
    <row r="7" spans="1:44">
      <c r="A7" s="28" t="s">
        <v>1</v>
      </c>
      <c r="B7" s="27">
        <v>240</v>
      </c>
      <c r="C7" s="40"/>
      <c r="D7" s="40" t="s">
        <v>46</v>
      </c>
      <c r="E7" s="40" t="s">
        <v>43</v>
      </c>
      <c r="F7" s="51"/>
      <c r="G7" s="40"/>
      <c r="H7" s="52"/>
      <c r="I7" s="52"/>
      <c r="J7" s="52"/>
      <c r="K7" s="40"/>
      <c r="L7" s="40"/>
      <c r="M7" s="40"/>
      <c r="N7" s="40"/>
      <c r="O7" s="52"/>
      <c r="P7" s="52"/>
      <c r="Q7" s="40"/>
      <c r="R7" s="40"/>
      <c r="S7" s="40"/>
      <c r="T7" s="40"/>
      <c r="U7" s="40"/>
      <c r="V7" s="52"/>
      <c r="W7" s="52"/>
      <c r="X7" s="40"/>
      <c r="Y7" s="52" t="s">
        <v>12</v>
      </c>
      <c r="Z7" s="40" t="s">
        <v>12</v>
      </c>
      <c r="AA7" s="40" t="s">
        <v>12</v>
      </c>
      <c r="AB7" s="40"/>
      <c r="AC7" s="52"/>
      <c r="AD7" s="52"/>
      <c r="AE7" s="40"/>
      <c r="AF7" s="40"/>
      <c r="AG7" s="40"/>
      <c r="AH7" s="40"/>
      <c r="AI7" s="40" t="s">
        <v>12</v>
      </c>
      <c r="AJ7" s="40" t="s">
        <v>12</v>
      </c>
      <c r="AK7" s="20">
        <f t="shared" si="0"/>
        <v>0</v>
      </c>
      <c r="AL7" s="55">
        <f t="shared" si="1"/>
        <v>200</v>
      </c>
      <c r="AM7" s="55">
        <f t="shared" si="2"/>
        <v>-200</v>
      </c>
      <c r="AN7" s="53">
        <f t="shared" si="3"/>
        <v>0</v>
      </c>
      <c r="AO7" s="41">
        <f t="shared" si="4"/>
        <v>0</v>
      </c>
      <c r="AP7" s="41">
        <f t="shared" si="5"/>
        <v>0</v>
      </c>
      <c r="AQ7" s="30">
        <f t="shared" si="6"/>
        <v>0</v>
      </c>
      <c r="AR7" s="30">
        <f t="shared" si="7"/>
        <v>5</v>
      </c>
    </row>
    <row r="8" spans="1:44">
      <c r="A8" s="21" t="s">
        <v>2</v>
      </c>
      <c r="B8" s="46">
        <v>190</v>
      </c>
      <c r="C8" s="40" t="s">
        <v>20</v>
      </c>
      <c r="D8" s="40" t="s">
        <v>21</v>
      </c>
      <c r="E8" s="40"/>
      <c r="F8" s="51"/>
      <c r="G8" s="40"/>
      <c r="H8" s="52"/>
      <c r="I8" s="52"/>
      <c r="J8" s="52"/>
      <c r="K8" s="40"/>
      <c r="L8" s="40"/>
      <c r="M8" s="40"/>
      <c r="N8" s="40"/>
      <c r="O8" s="52" t="s">
        <v>12</v>
      </c>
      <c r="P8" s="52" t="s">
        <v>12</v>
      </c>
      <c r="Q8" s="40" t="s">
        <v>12</v>
      </c>
      <c r="R8" s="40"/>
      <c r="S8" s="40"/>
      <c r="T8" s="40"/>
      <c r="U8" s="40"/>
      <c r="V8" s="52"/>
      <c r="W8" s="52"/>
      <c r="X8" s="40"/>
      <c r="Y8" s="52"/>
      <c r="Z8" s="40"/>
      <c r="AA8" s="40"/>
      <c r="AB8" s="40" t="s">
        <v>12</v>
      </c>
      <c r="AC8" s="52"/>
      <c r="AD8" s="52"/>
      <c r="AE8" s="40"/>
      <c r="AF8" s="40"/>
      <c r="AG8" s="40"/>
      <c r="AH8" s="40"/>
      <c r="AI8" s="40" t="s">
        <v>12</v>
      </c>
      <c r="AJ8" s="40"/>
      <c r="AK8" s="20">
        <f t="shared" si="0"/>
        <v>0</v>
      </c>
      <c r="AL8" s="55">
        <f t="shared" si="1"/>
        <v>158.33333333333331</v>
      </c>
      <c r="AM8" s="55">
        <f t="shared" si="2"/>
        <v>-158.33333333333331</v>
      </c>
      <c r="AN8" s="53">
        <f t="shared" si="3"/>
        <v>0</v>
      </c>
      <c r="AO8" s="41">
        <f t="shared" si="4"/>
        <v>0</v>
      </c>
      <c r="AP8" s="41">
        <f t="shared" si="5"/>
        <v>0</v>
      </c>
      <c r="AQ8" s="30">
        <f t="shared" si="6"/>
        <v>0</v>
      </c>
      <c r="AR8" s="30">
        <f t="shared" si="7"/>
        <v>5</v>
      </c>
    </row>
    <row r="9" spans="1:44">
      <c r="A9" s="10" t="s">
        <v>3</v>
      </c>
      <c r="B9" s="45">
        <v>160</v>
      </c>
      <c r="C9" s="40"/>
      <c r="D9" s="40" t="s">
        <v>24</v>
      </c>
      <c r="E9" s="40" t="s">
        <v>20</v>
      </c>
      <c r="F9" s="51"/>
      <c r="G9" s="40"/>
      <c r="H9" s="52"/>
      <c r="I9" s="52" t="s">
        <v>12</v>
      </c>
      <c r="J9" s="52" t="s">
        <v>12</v>
      </c>
      <c r="K9" s="40"/>
      <c r="L9" s="40"/>
      <c r="M9" s="40"/>
      <c r="N9" s="40"/>
      <c r="O9" s="52"/>
      <c r="P9" s="52"/>
      <c r="Q9" s="40"/>
      <c r="R9" s="40"/>
      <c r="S9" s="40"/>
      <c r="T9" s="40"/>
      <c r="U9" s="40"/>
      <c r="V9" s="52"/>
      <c r="W9" s="52"/>
      <c r="X9" s="40"/>
      <c r="Y9" s="52"/>
      <c r="Z9" s="40"/>
      <c r="AA9" s="40" t="s">
        <v>12</v>
      </c>
      <c r="AB9" s="40" t="s">
        <v>12</v>
      </c>
      <c r="AC9" s="52" t="s">
        <v>12</v>
      </c>
      <c r="AD9" s="52"/>
      <c r="AE9" s="40"/>
      <c r="AF9" s="40"/>
      <c r="AG9" s="40"/>
      <c r="AH9" s="40"/>
      <c r="AI9" s="40"/>
      <c r="AJ9" s="40"/>
      <c r="AK9" s="20">
        <f t="shared" si="0"/>
        <v>0</v>
      </c>
      <c r="AL9" s="55">
        <f t="shared" si="1"/>
        <v>133.33333333333331</v>
      </c>
      <c r="AM9" s="55">
        <f t="shared" si="2"/>
        <v>-133.33333333333331</v>
      </c>
      <c r="AN9" s="53">
        <f t="shared" si="3"/>
        <v>0</v>
      </c>
      <c r="AO9" s="41">
        <f t="shared" si="4"/>
        <v>0</v>
      </c>
      <c r="AP9" s="41">
        <f t="shared" si="5"/>
        <v>0</v>
      </c>
      <c r="AQ9" s="30">
        <f t="shared" si="6"/>
        <v>0</v>
      </c>
      <c r="AR9" s="30">
        <f t="shared" si="7"/>
        <v>5</v>
      </c>
    </row>
    <row r="10" spans="1:44">
      <c r="A10" s="21" t="s">
        <v>4</v>
      </c>
      <c r="B10" s="46">
        <v>200</v>
      </c>
      <c r="C10" s="40" t="s">
        <v>22</v>
      </c>
      <c r="D10" s="40"/>
      <c r="E10" s="40" t="s">
        <v>44</v>
      </c>
      <c r="F10" s="51" t="s">
        <v>12</v>
      </c>
      <c r="G10" s="40"/>
      <c r="H10" s="52"/>
      <c r="I10" s="52" t="s">
        <v>12</v>
      </c>
      <c r="J10" s="52" t="s">
        <v>12</v>
      </c>
      <c r="K10" s="40" t="s">
        <v>12</v>
      </c>
      <c r="L10" s="40"/>
      <c r="M10" s="40"/>
      <c r="N10" s="40"/>
      <c r="O10" s="52"/>
      <c r="P10" s="52"/>
      <c r="Q10" s="40"/>
      <c r="R10" s="40"/>
      <c r="S10" s="40"/>
      <c r="T10" s="40" t="s">
        <v>12</v>
      </c>
      <c r="U10" s="40"/>
      <c r="V10" s="52"/>
      <c r="W10" s="52"/>
      <c r="X10" s="40"/>
      <c r="Y10" s="52"/>
      <c r="Z10" s="40"/>
      <c r="AA10" s="40"/>
      <c r="AB10" s="40"/>
      <c r="AC10" s="52"/>
      <c r="AD10" s="52"/>
      <c r="AE10" s="40"/>
      <c r="AF10" s="40"/>
      <c r="AG10" s="40"/>
      <c r="AH10" s="40"/>
      <c r="AI10" s="40"/>
      <c r="AJ10" s="40"/>
      <c r="AK10" s="20">
        <f t="shared" si="0"/>
        <v>0</v>
      </c>
      <c r="AL10" s="55">
        <f t="shared" si="1"/>
        <v>166.66666666666669</v>
      </c>
      <c r="AM10" s="55">
        <f t="shared" si="2"/>
        <v>-166.66666666666669</v>
      </c>
      <c r="AN10" s="53">
        <f t="shared" si="3"/>
        <v>0</v>
      </c>
      <c r="AO10" s="41">
        <f t="shared" si="4"/>
        <v>0</v>
      </c>
      <c r="AP10" s="41">
        <f t="shared" si="5"/>
        <v>0</v>
      </c>
      <c r="AQ10" s="30">
        <f t="shared" si="6"/>
        <v>0</v>
      </c>
      <c r="AR10" s="30">
        <f t="shared" si="7"/>
        <v>4</v>
      </c>
    </row>
    <row r="11" spans="1:44">
      <c r="A11" s="47" t="s">
        <v>5</v>
      </c>
      <c r="B11" s="11">
        <v>240</v>
      </c>
      <c r="C11" s="40" t="s">
        <v>46</v>
      </c>
      <c r="D11" s="40" t="s">
        <v>43</v>
      </c>
      <c r="E11" s="40" t="s">
        <v>20</v>
      </c>
      <c r="F11" s="51"/>
      <c r="G11" s="40"/>
      <c r="H11" s="52" t="s">
        <v>12</v>
      </c>
      <c r="I11" s="52" t="s">
        <v>12</v>
      </c>
      <c r="J11" s="52" t="s">
        <v>12</v>
      </c>
      <c r="K11" s="40"/>
      <c r="L11" s="40"/>
      <c r="M11" s="40"/>
      <c r="N11" s="40"/>
      <c r="O11" s="52"/>
      <c r="P11" s="52"/>
      <c r="Q11" s="40" t="s">
        <v>12</v>
      </c>
      <c r="R11" s="40" t="s">
        <v>12</v>
      </c>
      <c r="S11" s="40"/>
      <c r="T11" s="40"/>
      <c r="U11" s="40"/>
      <c r="V11" s="52"/>
      <c r="W11" s="52"/>
      <c r="X11" s="40"/>
      <c r="Y11" s="52"/>
      <c r="Z11" s="40"/>
      <c r="AA11" s="40"/>
      <c r="AB11" s="40"/>
      <c r="AC11" s="52"/>
      <c r="AD11" s="52"/>
      <c r="AE11" s="40"/>
      <c r="AF11" s="40"/>
      <c r="AG11" s="40"/>
      <c r="AH11" s="40"/>
      <c r="AI11" s="40"/>
      <c r="AJ11" s="40"/>
      <c r="AK11" s="20">
        <f t="shared" si="0"/>
        <v>0</v>
      </c>
      <c r="AL11" s="55">
        <f t="shared" si="1"/>
        <v>200</v>
      </c>
      <c r="AM11" s="55">
        <f t="shared" si="2"/>
        <v>-200</v>
      </c>
      <c r="AN11" s="53">
        <f t="shared" si="3"/>
        <v>0</v>
      </c>
      <c r="AO11" s="41">
        <f t="shared" si="4"/>
        <v>0</v>
      </c>
      <c r="AP11" s="41">
        <f t="shared" si="5"/>
        <v>0</v>
      </c>
      <c r="AQ11" s="30">
        <f t="shared" si="6"/>
        <v>0</v>
      </c>
      <c r="AR11" s="30">
        <f t="shared" si="7"/>
        <v>5</v>
      </c>
    </row>
    <row r="12" spans="1:44">
      <c r="A12" s="12" t="s">
        <v>45</v>
      </c>
      <c r="B12" s="13">
        <v>240</v>
      </c>
      <c r="C12" s="40" t="s">
        <v>43</v>
      </c>
      <c r="D12" s="40" t="s">
        <v>20</v>
      </c>
      <c r="E12" s="40" t="s">
        <v>22</v>
      </c>
      <c r="F12" s="51"/>
      <c r="G12" s="40"/>
      <c r="H12" s="52"/>
      <c r="I12" s="52"/>
      <c r="J12" s="52"/>
      <c r="K12" s="40"/>
      <c r="L12" s="40"/>
      <c r="M12" s="40"/>
      <c r="N12" s="40"/>
      <c r="O12" s="52"/>
      <c r="P12" s="52"/>
      <c r="Q12" s="40"/>
      <c r="R12" s="40"/>
      <c r="S12" s="40"/>
      <c r="T12" s="40"/>
      <c r="U12" s="40"/>
      <c r="V12" s="52"/>
      <c r="W12" s="52"/>
      <c r="X12" s="40"/>
      <c r="Y12" s="52"/>
      <c r="Z12" s="40"/>
      <c r="AA12" s="40"/>
      <c r="AB12" s="40"/>
      <c r="AC12" s="52"/>
      <c r="AD12" s="52"/>
      <c r="AE12" s="40"/>
      <c r="AF12" s="40"/>
      <c r="AG12" s="40"/>
      <c r="AH12" s="40"/>
      <c r="AI12" s="40"/>
      <c r="AJ12" s="40"/>
      <c r="AK12" s="20">
        <f t="shared" si="0"/>
        <v>0</v>
      </c>
      <c r="AL12" s="55">
        <f t="shared" si="1"/>
        <v>200</v>
      </c>
      <c r="AM12" s="55">
        <f t="shared" si="2"/>
        <v>-200</v>
      </c>
      <c r="AN12" s="53">
        <f t="shared" si="3"/>
        <v>0</v>
      </c>
      <c r="AO12" s="41">
        <f t="shared" si="4"/>
        <v>0</v>
      </c>
      <c r="AP12" s="41">
        <f t="shared" si="5"/>
        <v>0</v>
      </c>
      <c r="AQ12" s="30">
        <f t="shared" si="6"/>
        <v>0</v>
      </c>
      <c r="AR12" s="30">
        <f t="shared" si="7"/>
        <v>0</v>
      </c>
    </row>
    <row r="13" spans="1:44">
      <c r="A13" s="21" t="s">
        <v>60</v>
      </c>
      <c r="B13" s="46">
        <v>200</v>
      </c>
      <c r="C13" s="40" t="s">
        <v>20</v>
      </c>
      <c r="D13" s="40"/>
      <c r="E13" s="40" t="s">
        <v>46</v>
      </c>
      <c r="F13" s="51"/>
      <c r="G13" s="40"/>
      <c r="H13" s="52"/>
      <c r="I13" s="52"/>
      <c r="J13" s="52"/>
      <c r="K13" s="40"/>
      <c r="L13" s="40"/>
      <c r="M13" s="40"/>
      <c r="N13" s="40"/>
      <c r="O13" s="52"/>
      <c r="P13" s="52"/>
      <c r="Q13" s="40"/>
      <c r="R13" s="40"/>
      <c r="S13" s="40" t="s">
        <v>12</v>
      </c>
      <c r="T13" s="40" t="s">
        <v>12</v>
      </c>
      <c r="U13" s="40" t="s">
        <v>12</v>
      </c>
      <c r="V13" s="52" t="s">
        <v>12</v>
      </c>
      <c r="W13" s="52" t="s">
        <v>12</v>
      </c>
      <c r="X13" s="40"/>
      <c r="Y13" s="52"/>
      <c r="Z13" s="40"/>
      <c r="AA13" s="40"/>
      <c r="AB13" s="40"/>
      <c r="AC13" s="52"/>
      <c r="AD13" s="52"/>
      <c r="AE13" s="40"/>
      <c r="AF13" s="40"/>
      <c r="AG13" s="40"/>
      <c r="AH13" s="40"/>
      <c r="AI13" s="40"/>
      <c r="AJ13" s="40"/>
      <c r="AK13" s="20">
        <f t="shared" si="0"/>
        <v>0</v>
      </c>
      <c r="AL13" s="55">
        <f t="shared" si="1"/>
        <v>166.66666666666669</v>
      </c>
      <c r="AM13" s="55">
        <f t="shared" si="2"/>
        <v>-166.66666666666669</v>
      </c>
      <c r="AN13" s="53">
        <f t="shared" si="3"/>
        <v>0</v>
      </c>
      <c r="AO13" s="41">
        <f t="shared" si="4"/>
        <v>0</v>
      </c>
      <c r="AP13" s="41">
        <f t="shared" si="5"/>
        <v>0</v>
      </c>
      <c r="AQ13" s="30">
        <f t="shared" si="6"/>
        <v>0</v>
      </c>
      <c r="AR13" s="30">
        <f t="shared" si="7"/>
        <v>5</v>
      </c>
    </row>
    <row r="14" spans="1:44">
      <c r="A14" s="10" t="s">
        <v>6</v>
      </c>
      <c r="B14" s="45">
        <v>160</v>
      </c>
      <c r="C14" s="40" t="s">
        <v>21</v>
      </c>
      <c r="D14" s="40" t="s">
        <v>22</v>
      </c>
      <c r="E14" s="40" t="s">
        <v>21</v>
      </c>
      <c r="F14" s="51"/>
      <c r="G14" s="40"/>
      <c r="H14" s="52"/>
      <c r="I14" s="52"/>
      <c r="J14" s="52"/>
      <c r="K14" s="40"/>
      <c r="L14" s="40"/>
      <c r="M14" s="40"/>
      <c r="N14" s="40"/>
      <c r="O14" s="52"/>
      <c r="P14" s="52"/>
      <c r="Q14" s="40"/>
      <c r="R14" s="40"/>
      <c r="S14" s="40"/>
      <c r="T14" s="40"/>
      <c r="U14" s="40"/>
      <c r="V14" s="52"/>
      <c r="W14" s="52"/>
      <c r="X14" s="40"/>
      <c r="Y14" s="52"/>
      <c r="Z14" s="40"/>
      <c r="AA14" s="40"/>
      <c r="AB14" s="40" t="s">
        <v>12</v>
      </c>
      <c r="AC14" s="52" t="s">
        <v>12</v>
      </c>
      <c r="AD14" s="52" t="s">
        <v>12</v>
      </c>
      <c r="AE14" s="40"/>
      <c r="AF14" s="40"/>
      <c r="AG14" s="40"/>
      <c r="AH14" s="40"/>
      <c r="AI14" s="40"/>
      <c r="AJ14" s="40"/>
      <c r="AK14" s="20">
        <f t="shared" si="0"/>
        <v>0</v>
      </c>
      <c r="AL14" s="55">
        <f t="shared" si="1"/>
        <v>133.33333333333331</v>
      </c>
      <c r="AM14" s="55">
        <f t="shared" si="2"/>
        <v>-133.33333333333331</v>
      </c>
      <c r="AN14" s="53">
        <f t="shared" si="3"/>
        <v>0</v>
      </c>
      <c r="AO14" s="41">
        <f t="shared" si="4"/>
        <v>0</v>
      </c>
      <c r="AP14" s="41">
        <f t="shared" si="5"/>
        <v>0</v>
      </c>
      <c r="AQ14" s="30">
        <f t="shared" si="6"/>
        <v>0</v>
      </c>
      <c r="AR14" s="30">
        <f t="shared" si="7"/>
        <v>3</v>
      </c>
    </row>
    <row r="15" spans="1:44">
      <c r="A15" s="17" t="s">
        <v>52</v>
      </c>
      <c r="B15" s="17">
        <v>140</v>
      </c>
      <c r="C15" s="40" t="s">
        <v>24</v>
      </c>
      <c r="D15" s="40" t="s">
        <v>20</v>
      </c>
      <c r="E15" s="40"/>
      <c r="F15" s="51" t="s">
        <v>12</v>
      </c>
      <c r="G15" s="40" t="s">
        <v>12</v>
      </c>
      <c r="H15" s="52" t="s">
        <v>12</v>
      </c>
      <c r="I15" s="52" t="s">
        <v>12</v>
      </c>
      <c r="J15" s="52" t="s">
        <v>12</v>
      </c>
      <c r="K15" s="40" t="s">
        <v>62</v>
      </c>
      <c r="L15" s="40"/>
      <c r="M15" s="40"/>
      <c r="N15" s="40"/>
      <c r="O15" s="52"/>
      <c r="P15" s="52"/>
      <c r="Q15" s="40"/>
      <c r="R15" s="40"/>
      <c r="S15" s="40"/>
      <c r="T15" s="40"/>
      <c r="U15" s="40"/>
      <c r="V15" s="52"/>
      <c r="W15" s="52"/>
      <c r="X15" s="40"/>
      <c r="Y15" s="52"/>
      <c r="Z15" s="40"/>
      <c r="AA15" s="40"/>
      <c r="AB15" s="40"/>
      <c r="AC15" s="52"/>
      <c r="AD15" s="52"/>
      <c r="AE15" s="40"/>
      <c r="AF15" s="40"/>
      <c r="AG15" s="40"/>
      <c r="AH15" s="40"/>
      <c r="AI15" s="40"/>
      <c r="AJ15" s="40"/>
      <c r="AK15" s="20">
        <f t="shared" si="0"/>
        <v>12</v>
      </c>
      <c r="AL15" s="55">
        <f t="shared" si="1"/>
        <v>116.66666666666667</v>
      </c>
      <c r="AM15" s="55">
        <f t="shared" si="2"/>
        <v>-104.66666666666667</v>
      </c>
      <c r="AN15" s="53">
        <f t="shared" si="3"/>
        <v>1</v>
      </c>
      <c r="AO15" s="41">
        <f t="shared" si="4"/>
        <v>0</v>
      </c>
      <c r="AP15" s="41">
        <f t="shared" si="5"/>
        <v>0</v>
      </c>
      <c r="AQ15" s="30">
        <f t="shared" si="6"/>
        <v>0</v>
      </c>
      <c r="AR15" s="30">
        <f t="shared" si="7"/>
        <v>4</v>
      </c>
    </row>
    <row r="16" spans="1:44">
      <c r="A16" s="15" t="s">
        <v>53</v>
      </c>
      <c r="B16" s="15">
        <v>240</v>
      </c>
      <c r="C16" s="40" t="s">
        <v>44</v>
      </c>
      <c r="D16" s="40"/>
      <c r="E16" s="40"/>
      <c r="F16" s="51" t="s">
        <v>12</v>
      </c>
      <c r="G16" s="40" t="s">
        <v>12</v>
      </c>
      <c r="H16" s="52" t="s">
        <v>12</v>
      </c>
      <c r="I16" s="52"/>
      <c r="J16" s="52"/>
      <c r="K16" s="40"/>
      <c r="L16" s="40"/>
      <c r="M16" s="40"/>
      <c r="N16" s="40"/>
      <c r="O16" s="52"/>
      <c r="P16" s="52"/>
      <c r="Q16" s="40"/>
      <c r="R16" s="40"/>
      <c r="S16" s="40"/>
      <c r="T16" s="40"/>
      <c r="U16" s="40"/>
      <c r="V16" s="52"/>
      <c r="W16" s="52"/>
      <c r="X16" s="40"/>
      <c r="Y16" s="52"/>
      <c r="Z16" s="40"/>
      <c r="AA16" s="40"/>
      <c r="AB16" s="40" t="s">
        <v>12</v>
      </c>
      <c r="AC16" s="52" t="s">
        <v>12</v>
      </c>
      <c r="AD16" s="52"/>
      <c r="AE16" s="40"/>
      <c r="AF16" s="40"/>
      <c r="AG16" s="40"/>
      <c r="AH16" s="40"/>
      <c r="AI16" s="40"/>
      <c r="AJ16" s="40"/>
      <c r="AK16" s="20">
        <f t="shared" si="0"/>
        <v>0</v>
      </c>
      <c r="AL16" s="55">
        <f t="shared" si="1"/>
        <v>200</v>
      </c>
      <c r="AM16" s="55">
        <f t="shared" si="2"/>
        <v>-200</v>
      </c>
      <c r="AN16" s="53">
        <f t="shared" si="3"/>
        <v>0</v>
      </c>
      <c r="AO16" s="41">
        <f t="shared" si="4"/>
        <v>0</v>
      </c>
      <c r="AP16" s="41">
        <f t="shared" si="5"/>
        <v>0</v>
      </c>
      <c r="AQ16" s="30">
        <f t="shared" si="6"/>
        <v>0</v>
      </c>
      <c r="AR16" s="30">
        <f t="shared" si="7"/>
        <v>4</v>
      </c>
    </row>
    <row r="17" spans="1:44">
      <c r="A17" s="18" t="s">
        <v>55</v>
      </c>
      <c r="B17" s="18">
        <v>200</v>
      </c>
      <c r="C17" s="40" t="s">
        <v>23</v>
      </c>
      <c r="D17" s="40" t="s">
        <v>20</v>
      </c>
      <c r="E17" s="40"/>
      <c r="F17" s="51"/>
      <c r="G17" s="40"/>
      <c r="H17" s="52"/>
      <c r="I17" s="52"/>
      <c r="J17" s="52"/>
      <c r="K17" s="40"/>
      <c r="L17" s="40"/>
      <c r="M17" s="40"/>
      <c r="N17" s="40"/>
      <c r="O17" s="52"/>
      <c r="P17" s="52"/>
      <c r="Q17" s="40"/>
      <c r="R17" s="40"/>
      <c r="S17" s="40"/>
      <c r="T17" s="40"/>
      <c r="U17" s="40"/>
      <c r="V17" s="52"/>
      <c r="W17" s="52"/>
      <c r="X17" s="40"/>
      <c r="Y17" s="52"/>
      <c r="Z17" s="40"/>
      <c r="AA17" s="40"/>
      <c r="AB17" s="40"/>
      <c r="AC17" s="52"/>
      <c r="AD17" s="52"/>
      <c r="AE17" s="40"/>
      <c r="AF17" s="40"/>
      <c r="AG17" s="40"/>
      <c r="AH17" s="40"/>
      <c r="AI17" s="40"/>
      <c r="AJ17" s="40"/>
      <c r="AK17" s="20">
        <f t="shared" si="0"/>
        <v>0</v>
      </c>
      <c r="AL17" s="55">
        <f t="shared" si="1"/>
        <v>166.66666666666669</v>
      </c>
      <c r="AM17" s="55">
        <f t="shared" si="2"/>
        <v>-166.66666666666669</v>
      </c>
      <c r="AN17" s="53">
        <f t="shared" si="3"/>
        <v>0</v>
      </c>
      <c r="AO17" s="41">
        <f t="shared" si="4"/>
        <v>0</v>
      </c>
      <c r="AP17" s="41">
        <f t="shared" si="5"/>
        <v>0</v>
      </c>
      <c r="AQ17" s="30">
        <f t="shared" si="6"/>
        <v>0</v>
      </c>
      <c r="AR17" s="30">
        <f t="shared" si="7"/>
        <v>0</v>
      </c>
    </row>
    <row r="18" spans="1:44">
      <c r="A18" s="18" t="s">
        <v>56</v>
      </c>
      <c r="B18" s="18">
        <v>200</v>
      </c>
      <c r="C18" s="40" t="s">
        <v>51</v>
      </c>
      <c r="D18" s="40" t="s">
        <v>23</v>
      </c>
      <c r="E18" s="40" t="s">
        <v>20</v>
      </c>
      <c r="F18" s="51"/>
      <c r="G18" s="40"/>
      <c r="H18" s="52"/>
      <c r="I18" s="52"/>
      <c r="J18" s="52"/>
      <c r="K18" s="40"/>
      <c r="L18" s="40"/>
      <c r="M18" s="40"/>
      <c r="N18" s="40" t="s">
        <v>12</v>
      </c>
      <c r="O18" s="52" t="s">
        <v>12</v>
      </c>
      <c r="P18" s="52" t="s">
        <v>12</v>
      </c>
      <c r="Q18" s="40" t="s">
        <v>12</v>
      </c>
      <c r="R18" s="40"/>
      <c r="S18" s="40"/>
      <c r="T18" s="40"/>
      <c r="U18" s="40"/>
      <c r="V18" s="52"/>
      <c r="W18" s="52"/>
      <c r="X18" s="40"/>
      <c r="Y18" s="52"/>
      <c r="Z18" s="40"/>
      <c r="AA18" s="40"/>
      <c r="AB18" s="40"/>
      <c r="AC18" s="52" t="s">
        <v>12</v>
      </c>
      <c r="AD18" s="52"/>
      <c r="AE18" s="40"/>
      <c r="AF18" s="40"/>
      <c r="AG18" s="40"/>
      <c r="AH18" s="40"/>
      <c r="AI18" s="40"/>
      <c r="AJ18" s="40"/>
      <c r="AK18" s="20">
        <f t="shared" si="0"/>
        <v>0</v>
      </c>
      <c r="AL18" s="55">
        <f t="shared" si="1"/>
        <v>166.66666666666669</v>
      </c>
      <c r="AM18" s="55">
        <f t="shared" si="2"/>
        <v>-166.66666666666669</v>
      </c>
      <c r="AN18" s="53">
        <f t="shared" si="3"/>
        <v>0</v>
      </c>
      <c r="AO18" s="41">
        <f t="shared" si="4"/>
        <v>0</v>
      </c>
      <c r="AP18" s="41">
        <f t="shared" si="5"/>
        <v>0</v>
      </c>
      <c r="AQ18" s="30">
        <f t="shared" si="6"/>
        <v>0</v>
      </c>
      <c r="AR18" s="30">
        <f t="shared" si="7"/>
        <v>5</v>
      </c>
    </row>
    <row r="19" spans="1:4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0">
        <f t="shared" si="0"/>
        <v>48</v>
      </c>
      <c r="AL19" s="48">
        <f t="shared" ref="AL19:AQ19" si="8">SUM(AL4:AL18)</f>
        <v>2575</v>
      </c>
      <c r="AM19" s="44">
        <f t="shared" si="8"/>
        <v>-2527</v>
      </c>
      <c r="AN19" s="44">
        <f t="shared" si="8"/>
        <v>4</v>
      </c>
      <c r="AO19" s="44">
        <f t="shared" si="8"/>
        <v>0</v>
      </c>
      <c r="AP19" s="44">
        <f t="shared" si="8"/>
        <v>0</v>
      </c>
      <c r="AQ19" s="14">
        <f t="shared" si="8"/>
        <v>0</v>
      </c>
      <c r="AR19" s="14">
        <f t="shared" ref="AR19" si="9">SUM(AR4:AR18)</f>
        <v>58</v>
      </c>
    </row>
    <row r="20" spans="1:44">
      <c r="A20" s="60" t="s">
        <v>31</v>
      </c>
      <c r="B20" s="56"/>
      <c r="C20" s="56"/>
      <c r="D20" s="56"/>
      <c r="E20" s="56"/>
      <c r="F20" s="56"/>
      <c r="G20" s="57"/>
      <c r="H20" s="2"/>
      <c r="I20" s="2"/>
      <c r="K20" s="23"/>
      <c r="L20" s="16"/>
      <c r="M20" s="16"/>
      <c r="N20" s="16"/>
      <c r="O20" s="16"/>
      <c r="P20" s="16"/>
      <c r="Q20" s="16"/>
      <c r="Z20" s="30" t="s">
        <v>26</v>
      </c>
      <c r="AA20" s="30" t="s">
        <v>27</v>
      </c>
      <c r="AB20" s="30" t="s">
        <v>28</v>
      </c>
      <c r="AC20" s="3" t="s">
        <v>29</v>
      </c>
      <c r="AD20" s="30" t="s">
        <v>30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4">
      <c r="A21" s="60" t="s">
        <v>32</v>
      </c>
      <c r="B21" s="56"/>
      <c r="C21" s="56"/>
      <c r="D21" s="56"/>
      <c r="E21" s="56"/>
      <c r="F21" s="56"/>
      <c r="G21" s="57"/>
      <c r="H21" s="2"/>
      <c r="I21" s="2"/>
      <c r="J21" s="4"/>
      <c r="Z21" s="30"/>
      <c r="AA21" s="30"/>
      <c r="AB21" s="30"/>
      <c r="AC21" s="30"/>
      <c r="AD21" s="30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4">
      <c r="A22" s="60" t="s">
        <v>35</v>
      </c>
      <c r="B22" s="56"/>
      <c r="C22" s="56"/>
      <c r="D22" s="56"/>
      <c r="E22" s="56"/>
      <c r="F22" s="56"/>
      <c r="G22" s="57"/>
      <c r="H22" s="2"/>
      <c r="I22" s="2"/>
      <c r="J22" s="4"/>
      <c r="K22" s="58" t="s">
        <v>33</v>
      </c>
      <c r="L22" s="57"/>
      <c r="M22" s="5" t="s">
        <v>34</v>
      </c>
      <c r="N22" s="1">
        <f t="shared" ref="N22:N23" si="10">Z22+AA22+AB22+AC22+AD22</f>
        <v>0</v>
      </c>
      <c r="Q22" s="6" t="s">
        <v>26</v>
      </c>
      <c r="R22" s="7">
        <v>9</v>
      </c>
      <c r="S22" s="6" t="s">
        <v>27</v>
      </c>
      <c r="T22" s="8">
        <v>9</v>
      </c>
      <c r="U22" s="6" t="s">
        <v>28</v>
      </c>
      <c r="V22" s="7">
        <v>9</v>
      </c>
      <c r="W22" s="6" t="s">
        <v>29</v>
      </c>
      <c r="X22" s="42">
        <v>9</v>
      </c>
      <c r="Z22" s="1">
        <f>Z21*R22</f>
        <v>0</v>
      </c>
      <c r="AA22" s="1">
        <f>AA21*T22</f>
        <v>0</v>
      </c>
      <c r="AB22" s="1">
        <f>AB21*V22</f>
        <v>0</v>
      </c>
      <c r="AC22" s="1">
        <f>AC21*X22</f>
        <v>0</v>
      </c>
      <c r="AD22" s="1"/>
      <c r="AE22" s="2"/>
      <c r="AF22" s="2"/>
      <c r="AG22" s="2"/>
      <c r="AH22" s="2"/>
      <c r="AI22" s="2"/>
      <c r="AJ22" s="2"/>
      <c r="AK22" s="2"/>
      <c r="AL22" s="14">
        <v>240</v>
      </c>
      <c r="AM22" s="49">
        <v>200</v>
      </c>
      <c r="AN22" s="2"/>
      <c r="AO22" s="2"/>
      <c r="AP22" s="2"/>
      <c r="AQ22" s="2"/>
    </row>
    <row r="23" spans="1:44">
      <c r="A23" s="60" t="s">
        <v>38</v>
      </c>
      <c r="B23" s="56"/>
      <c r="C23" s="56"/>
      <c r="D23" s="56"/>
      <c r="E23" s="56"/>
      <c r="F23" s="56"/>
      <c r="G23" s="57"/>
      <c r="H23" s="2"/>
      <c r="I23" s="2"/>
      <c r="J23" s="4"/>
      <c r="K23" s="59" t="s">
        <v>36</v>
      </c>
      <c r="L23" s="57"/>
      <c r="M23" s="5" t="s">
        <v>37</v>
      </c>
      <c r="N23" s="1">
        <f t="shared" si="10"/>
        <v>0</v>
      </c>
      <c r="R23" s="1">
        <v>0</v>
      </c>
      <c r="T23" s="1">
        <v>7</v>
      </c>
      <c r="V23" s="1">
        <v>5</v>
      </c>
      <c r="X23" s="1">
        <v>12</v>
      </c>
      <c r="Z23" s="1"/>
      <c r="AA23" s="1">
        <f>AA21*T23</f>
        <v>0</v>
      </c>
      <c r="AB23" s="1">
        <f>AB21*V23</f>
        <v>0</v>
      </c>
      <c r="AC23" s="1">
        <f>AC21*X23</f>
        <v>0</v>
      </c>
      <c r="AD23" s="1">
        <f>AD21*12</f>
        <v>0</v>
      </c>
      <c r="AE23" s="2"/>
      <c r="AF23" s="2"/>
      <c r="AG23" s="2"/>
      <c r="AH23" s="2"/>
      <c r="AI23" s="2"/>
      <c r="AJ23" s="2"/>
      <c r="AK23" s="1" t="s">
        <v>48</v>
      </c>
      <c r="AL23" s="50">
        <v>140</v>
      </c>
      <c r="AM23" s="22">
        <f>(AL23*$AM$22)/$AL$22</f>
        <v>116.66666666666667</v>
      </c>
      <c r="AN23" s="2"/>
      <c r="AO23" s="2"/>
      <c r="AP23" s="2"/>
      <c r="AQ23" s="2"/>
    </row>
    <row r="24" spans="1:44">
      <c r="A24" s="60" t="s">
        <v>41</v>
      </c>
      <c r="B24" s="56"/>
      <c r="C24" s="56"/>
      <c r="D24" s="56"/>
      <c r="E24" s="56"/>
      <c r="F24" s="56"/>
      <c r="G24" s="57"/>
      <c r="H24" s="2"/>
      <c r="I24" s="2"/>
      <c r="J24" s="4"/>
      <c r="K24" s="59" t="s">
        <v>39</v>
      </c>
      <c r="L24" s="57"/>
      <c r="M24" s="5" t="s">
        <v>40</v>
      </c>
      <c r="N24" s="1"/>
      <c r="R24" s="1">
        <v>0</v>
      </c>
      <c r="T24" s="1">
        <v>0</v>
      </c>
      <c r="V24" s="1">
        <v>0</v>
      </c>
      <c r="X24" s="1">
        <v>0</v>
      </c>
      <c r="Z24" s="1"/>
      <c r="AA24" s="1"/>
      <c r="AB24" s="1"/>
      <c r="AC24" s="1"/>
      <c r="AD24" s="1"/>
      <c r="AE24" s="2"/>
      <c r="AF24" s="2"/>
      <c r="AG24" s="2"/>
      <c r="AH24" s="2"/>
      <c r="AI24" s="2"/>
      <c r="AJ24" s="2"/>
      <c r="AK24" s="2"/>
      <c r="AL24" s="2">
        <v>200</v>
      </c>
      <c r="AM24" s="22">
        <f t="shared" ref="AM24:AM26" si="11">(AL24*$AM$22)/$AL$22</f>
        <v>166.66666666666666</v>
      </c>
      <c r="AN24" s="2"/>
      <c r="AO24" s="2"/>
      <c r="AP24" s="2"/>
      <c r="AQ24" s="2"/>
    </row>
    <row r="25" spans="1:44">
      <c r="A25" s="61" t="s">
        <v>49</v>
      </c>
      <c r="B25" s="56"/>
      <c r="C25" s="56"/>
      <c r="D25" s="56"/>
      <c r="E25" s="56"/>
      <c r="F25" s="56"/>
      <c r="G25" s="57"/>
      <c r="H25" s="2"/>
      <c r="I25" s="2"/>
      <c r="J25" s="4"/>
      <c r="K25" s="4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>
        <v>190</v>
      </c>
      <c r="AM25" s="22">
        <f t="shared" si="11"/>
        <v>158.33333333333334</v>
      </c>
      <c r="AN25" s="2"/>
      <c r="AO25" s="2"/>
      <c r="AP25" s="2"/>
      <c r="AQ25" s="2"/>
    </row>
    <row r="26" spans="1:4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>
        <v>160</v>
      </c>
      <c r="AM26" s="22">
        <f t="shared" si="11"/>
        <v>133.33333333333334</v>
      </c>
      <c r="AN26" s="2"/>
      <c r="AO26" s="2"/>
      <c r="AP26" s="2"/>
      <c r="AQ26" s="2"/>
    </row>
    <row r="27" spans="1:4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6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6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7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4" ht="15" customHeight="1">
      <c r="L30" s="71"/>
    </row>
    <row r="31" spans="1:44" ht="15" customHeight="1">
      <c r="L31" s="71"/>
    </row>
    <row r="32" spans="1:44" ht="15" customHeight="1">
      <c r="L32" s="71"/>
    </row>
    <row r="33" spans="12:12" ht="15" customHeight="1">
      <c r="L33" s="72"/>
    </row>
  </sheetData>
  <mergeCells count="11">
    <mergeCell ref="K22:L22"/>
    <mergeCell ref="K23:L23"/>
    <mergeCell ref="K24:L24"/>
    <mergeCell ref="A23:G23"/>
    <mergeCell ref="A24:G24"/>
    <mergeCell ref="A25:G25"/>
    <mergeCell ref="A1:A3"/>
    <mergeCell ref="B1:B3"/>
    <mergeCell ref="A20:G20"/>
    <mergeCell ref="A21:G21"/>
    <mergeCell ref="A22:G22"/>
  </mergeCells>
  <conditionalFormatting sqref="T22">
    <cfRule type="cellIs" dxfId="13" priority="1" operator="equal">
      <formula>"X"</formula>
    </cfRule>
  </conditionalFormatting>
  <conditionalFormatting sqref="T22">
    <cfRule type="cellIs" dxfId="12" priority="2" operator="equal">
      <formula>"X"</formula>
    </cfRule>
  </conditionalFormatting>
  <conditionalFormatting sqref="AC20 K22">
    <cfRule type="cellIs" dxfId="11" priority="3" operator="equal">
      <formula>"X"</formula>
    </cfRule>
  </conditionalFormatting>
  <conditionalFormatting sqref="AC20 K22 T22">
    <cfRule type="cellIs" dxfId="10" priority="4" operator="equal">
      <formula>"X"</formula>
    </cfRule>
  </conditionalFormatting>
  <conditionalFormatting sqref="AC20 K22 T22">
    <cfRule type="cellIs" dxfId="9" priority="5" operator="equal">
      <formula>"X"</formula>
    </cfRule>
  </conditionalFormatting>
  <conditionalFormatting sqref="K22">
    <cfRule type="containsText" dxfId="8" priority="6" operator="containsText" text="X">
      <formula>NOT(ISERROR(SEARCH(("X"),(K22))))</formula>
    </cfRule>
  </conditionalFormatting>
  <conditionalFormatting sqref="K22">
    <cfRule type="cellIs" dxfId="7" priority="7" operator="equal">
      <formula>"X"</formula>
    </cfRule>
  </conditionalFormatting>
  <conditionalFormatting sqref="K22">
    <cfRule type="containsText" dxfId="6" priority="8" operator="containsText" text="X">
      <formula>NOT(ISERROR(SEARCH(("X"),(K22))))</formula>
    </cfRule>
  </conditionalFormatting>
  <conditionalFormatting sqref="K22">
    <cfRule type="cellIs" dxfId="5" priority="9" operator="equal">
      <formula>"X"</formula>
    </cfRule>
  </conditionalFormatting>
  <conditionalFormatting sqref="K22">
    <cfRule type="cellIs" dxfId="4" priority="10" operator="equal">
      <formula>"X"</formula>
    </cfRule>
  </conditionalFormatting>
  <conditionalFormatting sqref="K22">
    <cfRule type="cellIs" dxfId="3" priority="11" operator="equal">
      <formula>"X"</formula>
    </cfRule>
  </conditionalFormatting>
  <conditionalFormatting sqref="T22">
    <cfRule type="cellIs" dxfId="2" priority="12" operator="equal">
      <formula>"X"</formula>
    </cfRule>
  </conditionalFormatting>
  <conditionalFormatting sqref="T22">
    <cfRule type="cellIs" dxfId="1" priority="13" operator="equal">
      <formula>"X"</formula>
    </cfRule>
  </conditionalFormatting>
  <conditionalFormatting sqref="T22">
    <cfRule type="cellIs" dxfId="0" priority="1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Melisa</cp:lastModifiedBy>
  <cp:revision/>
  <dcterms:created xsi:type="dcterms:W3CDTF">2020-03-28T01:53:42Z</dcterms:created>
  <dcterms:modified xsi:type="dcterms:W3CDTF">2021-07-02T14:20:01Z</dcterms:modified>
  <cp:category/>
  <cp:contentStatus/>
</cp:coreProperties>
</file>