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lisa\OneDrive - Universidad CES\Documents\CES\Práctica\Code\"/>
    </mc:Choice>
  </mc:AlternateContent>
  <xr:revisionPtr revIDLastSave="0" documentId="13_ncr:1_{B8B2A0AB-48F3-4E97-9F6D-2E343A6F985E}" xr6:coauthVersionLast="47" xr6:coauthVersionMax="47" xr10:uidLastSave="{00000000-0000-0000-0000-000000000000}"/>
  <bookViews>
    <workbookView xWindow="-120" yWindow="-120" windowWidth="29040" windowHeight="15840" firstSheet="12" activeTab="16" xr2:uid="{00000000-000D-0000-FFFF-FFFF00000000}"/>
  </bookViews>
  <sheets>
    <sheet name="BALANCE" sheetId="1" r:id="rId1"/>
    <sheet name="ABRIL 20" sheetId="2" r:id="rId2"/>
    <sheet name="MAYO20" sheetId="3" r:id="rId3"/>
    <sheet name="JUNIO20" sheetId="4" r:id="rId4"/>
    <sheet name="JULIO20" sheetId="5" r:id="rId5"/>
    <sheet name="AGOSTO20" sheetId="6" r:id="rId6"/>
    <sheet name="SEPT20" sheetId="7" r:id="rId7"/>
    <sheet name="OCT2O" sheetId="8" r:id="rId8"/>
    <sheet name="NOV20" sheetId="9" r:id="rId9"/>
    <sheet name="DIC20" sheetId="10" r:id="rId10"/>
    <sheet name="ENE21" sheetId="11" r:id="rId11"/>
    <sheet name="FEB" sheetId="12" r:id="rId12"/>
    <sheet name="MAR21" sheetId="13" r:id="rId13"/>
    <sheet name="ABR21" sheetId="14" r:id="rId14"/>
    <sheet name="MAY21" sheetId="15" r:id="rId15"/>
    <sheet name="JUN21" sheetId="16" r:id="rId16"/>
    <sheet name="JUL21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PoWuBP/FHCGSIUKeWKEHZ9R+gvA=="/>
    </ext>
  </extLst>
</workbook>
</file>

<file path=xl/calcChain.xml><?xml version="1.0" encoding="utf-8"?>
<calcChain xmlns="http://schemas.openxmlformats.org/spreadsheetml/2006/main">
  <c r="AN5" i="17" l="1"/>
  <c r="AO5" i="17"/>
  <c r="AP5" i="17"/>
  <c r="AQ5" i="17"/>
  <c r="AK5" i="17" s="1"/>
  <c r="AN6" i="17"/>
  <c r="AO6" i="17"/>
  <c r="AP6" i="17"/>
  <c r="AQ6" i="17"/>
  <c r="AK6" i="17" s="1"/>
  <c r="AN7" i="17"/>
  <c r="AO7" i="17"/>
  <c r="AP7" i="17"/>
  <c r="AQ7" i="17"/>
  <c r="AN8" i="17"/>
  <c r="AO8" i="17"/>
  <c r="AP8" i="17"/>
  <c r="AQ8" i="17"/>
  <c r="AK8" i="17" s="1"/>
  <c r="AN9" i="17"/>
  <c r="AO9" i="17"/>
  <c r="AP9" i="17"/>
  <c r="AQ9" i="17"/>
  <c r="AK9" i="17" s="1"/>
  <c r="AN10" i="17"/>
  <c r="AO10" i="17"/>
  <c r="AP10" i="17"/>
  <c r="AQ10" i="17"/>
  <c r="AK10" i="17" s="1"/>
  <c r="AN11" i="17"/>
  <c r="AO11" i="17"/>
  <c r="AP11" i="17"/>
  <c r="AQ11" i="17"/>
  <c r="AN12" i="17"/>
  <c r="AO12" i="17"/>
  <c r="AP12" i="17"/>
  <c r="AQ12" i="17"/>
  <c r="AK12" i="17" s="1"/>
  <c r="AN13" i="17"/>
  <c r="AO13" i="17"/>
  <c r="AP13" i="17"/>
  <c r="AQ13" i="17"/>
  <c r="AK13" i="17" s="1"/>
  <c r="AN14" i="17"/>
  <c r="AO14" i="17"/>
  <c r="AP14" i="17"/>
  <c r="AQ14" i="17"/>
  <c r="AK14" i="17" s="1"/>
  <c r="AN15" i="17"/>
  <c r="AO15" i="17"/>
  <c r="AP15" i="17"/>
  <c r="AQ15" i="17"/>
  <c r="AN16" i="17"/>
  <c r="AO16" i="17"/>
  <c r="AP16" i="17"/>
  <c r="AQ16" i="17"/>
  <c r="AK16" i="17" s="1"/>
  <c r="AN17" i="17"/>
  <c r="AO17" i="17"/>
  <c r="AP17" i="17"/>
  <c r="AQ17" i="17"/>
  <c r="AK17" i="17" s="1"/>
  <c r="AN18" i="17"/>
  <c r="AO18" i="17"/>
  <c r="AP18" i="17"/>
  <c r="AQ18" i="17"/>
  <c r="AK18" i="17" s="1"/>
  <c r="AQ4" i="17"/>
  <c r="AP4" i="17"/>
  <c r="AO4" i="17"/>
  <c r="AN4" i="17"/>
  <c r="AM24" i="17"/>
  <c r="AM25" i="17"/>
  <c r="AM26" i="17"/>
  <c r="AM23" i="17"/>
  <c r="AK2" i="17"/>
  <c r="AL8" i="17" s="1"/>
  <c r="AK7" i="17"/>
  <c r="AK11" i="17"/>
  <c r="AK15" i="17"/>
  <c r="AD23" i="17"/>
  <c r="AC23" i="17"/>
  <c r="AB23" i="17"/>
  <c r="AA23" i="17"/>
  <c r="AC22" i="17"/>
  <c r="AB22" i="17"/>
  <c r="AA22" i="17"/>
  <c r="Z22" i="17"/>
  <c r="N22" i="17" s="1"/>
  <c r="AI22" i="16"/>
  <c r="AA22" i="16"/>
  <c r="Z22" i="16"/>
  <c r="Y22" i="16"/>
  <c r="X22" i="16"/>
  <c r="K22" i="16" s="1"/>
  <c r="Z21" i="16"/>
  <c r="Y21" i="16"/>
  <c r="X21" i="16"/>
  <c r="W21" i="16"/>
  <c r="K21" i="16"/>
  <c r="AM18" i="16"/>
  <c r="AL18" i="16"/>
  <c r="AK18" i="16"/>
  <c r="AJ18" i="16"/>
  <c r="AG18" i="16" s="1"/>
  <c r="AH18" i="16"/>
  <c r="AG17" i="16"/>
  <c r="AI17" i="16" s="1"/>
  <c r="AG16" i="16"/>
  <c r="AI16" i="16" s="1"/>
  <c r="AG15" i="16"/>
  <c r="AI15" i="16" s="1"/>
  <c r="AG14" i="16"/>
  <c r="AI14" i="16" s="1"/>
  <c r="AG13" i="16"/>
  <c r="AI13" i="16" s="1"/>
  <c r="AG12" i="16"/>
  <c r="AI12" i="16" s="1"/>
  <c r="AG11" i="16"/>
  <c r="AI11" i="16" s="1"/>
  <c r="AG10" i="16"/>
  <c r="AI10" i="16" s="1"/>
  <c r="AG9" i="16"/>
  <c r="AI9" i="16" s="1"/>
  <c r="AG8" i="16"/>
  <c r="AI8" i="16" s="1"/>
  <c r="AG7" i="16"/>
  <c r="AI7" i="16" s="1"/>
  <c r="AG6" i="16"/>
  <c r="AI6" i="16" s="1"/>
  <c r="AG5" i="16"/>
  <c r="AI5" i="16" s="1"/>
  <c r="AG4" i="16"/>
  <c r="AI4" i="16" s="1"/>
  <c r="AG3" i="16"/>
  <c r="AI3" i="16" s="1"/>
  <c r="AJ22" i="15"/>
  <c r="AA22" i="15"/>
  <c r="Z22" i="15"/>
  <c r="Y22" i="15"/>
  <c r="X22" i="15"/>
  <c r="K22" i="15" s="1"/>
  <c r="Z21" i="15"/>
  <c r="Y21" i="15"/>
  <c r="X21" i="15"/>
  <c r="W21" i="15"/>
  <c r="K21" i="15"/>
  <c r="AN18" i="15"/>
  <c r="AM18" i="15"/>
  <c r="AL18" i="15"/>
  <c r="AK18" i="15"/>
  <c r="AH18" i="15" s="1"/>
  <c r="AI18" i="15"/>
  <c r="AH17" i="15"/>
  <c r="AJ17" i="15" s="1"/>
  <c r="AH16" i="15"/>
  <c r="AJ16" i="15" s="1"/>
  <c r="AH15" i="15"/>
  <c r="AJ15" i="15" s="1"/>
  <c r="AH14" i="15"/>
  <c r="AJ14" i="15" s="1"/>
  <c r="AH13" i="15"/>
  <c r="AJ13" i="15" s="1"/>
  <c r="AH12" i="15"/>
  <c r="AJ12" i="15" s="1"/>
  <c r="AH11" i="15"/>
  <c r="AJ11" i="15" s="1"/>
  <c r="AH10" i="15"/>
  <c r="AJ10" i="15" s="1"/>
  <c r="AH9" i="15"/>
  <c r="AJ9" i="15" s="1"/>
  <c r="AH8" i="15"/>
  <c r="AJ8" i="15" s="1"/>
  <c r="AH7" i="15"/>
  <c r="AJ7" i="15" s="1"/>
  <c r="AH6" i="15"/>
  <c r="AJ6" i="15" s="1"/>
  <c r="AH5" i="15"/>
  <c r="AJ5" i="15" s="1"/>
  <c r="AH4" i="15"/>
  <c r="AJ4" i="15" s="1"/>
  <c r="AH3" i="15"/>
  <c r="AJ3" i="15" s="1"/>
  <c r="AI22" i="14"/>
  <c r="AA22" i="14"/>
  <c r="Z22" i="14"/>
  <c r="Y22" i="14"/>
  <c r="X22" i="14"/>
  <c r="K22" i="14" s="1"/>
  <c r="Z21" i="14"/>
  <c r="Y21" i="14"/>
  <c r="X21" i="14"/>
  <c r="W21" i="14"/>
  <c r="K21" i="14"/>
  <c r="AM18" i="14"/>
  <c r="AL18" i="14"/>
  <c r="AK18" i="14"/>
  <c r="AJ18" i="14"/>
  <c r="AG18" i="14" s="1"/>
  <c r="AH18" i="14"/>
  <c r="AG17" i="14"/>
  <c r="AI17" i="14" s="1"/>
  <c r="AG16" i="14"/>
  <c r="AI16" i="14" s="1"/>
  <c r="AG15" i="14"/>
  <c r="AI15" i="14" s="1"/>
  <c r="AG14" i="14"/>
  <c r="AI14" i="14" s="1"/>
  <c r="AG13" i="14"/>
  <c r="AI13" i="14" s="1"/>
  <c r="AG12" i="14"/>
  <c r="AI12" i="14" s="1"/>
  <c r="AG11" i="14"/>
  <c r="AI11" i="14" s="1"/>
  <c r="AG10" i="14"/>
  <c r="AI10" i="14" s="1"/>
  <c r="AG9" i="14"/>
  <c r="AI9" i="14" s="1"/>
  <c r="AG8" i="14"/>
  <c r="AI8" i="14" s="1"/>
  <c r="AG7" i="14"/>
  <c r="AI7" i="14" s="1"/>
  <c r="AG6" i="14"/>
  <c r="AI6" i="14" s="1"/>
  <c r="AG5" i="14"/>
  <c r="AI5" i="14" s="1"/>
  <c r="AG4" i="14"/>
  <c r="AI4" i="14" s="1"/>
  <c r="AG3" i="14"/>
  <c r="AI3" i="14" s="1"/>
  <c r="AJ22" i="13"/>
  <c r="AA22" i="13"/>
  <c r="Z22" i="13"/>
  <c r="Y22" i="13"/>
  <c r="X22" i="13"/>
  <c r="K22" i="13" s="1"/>
  <c r="Z21" i="13"/>
  <c r="Y21" i="13"/>
  <c r="X21" i="13"/>
  <c r="W21" i="13"/>
  <c r="K21" i="13"/>
  <c r="AI18" i="13"/>
  <c r="AH18" i="13"/>
  <c r="AH17" i="13"/>
  <c r="AJ17" i="13" s="1"/>
  <c r="AH16" i="13"/>
  <c r="AJ16" i="13" s="1"/>
  <c r="AH15" i="13"/>
  <c r="AJ15" i="13" s="1"/>
  <c r="AH14" i="13"/>
  <c r="AJ14" i="13" s="1"/>
  <c r="AH13" i="13"/>
  <c r="AJ13" i="13" s="1"/>
  <c r="AH12" i="13"/>
  <c r="AJ12" i="13" s="1"/>
  <c r="AH11" i="13"/>
  <c r="AJ11" i="13" s="1"/>
  <c r="AH10" i="13"/>
  <c r="AJ10" i="13" s="1"/>
  <c r="AH9" i="13"/>
  <c r="AJ9" i="13" s="1"/>
  <c r="AH8" i="13"/>
  <c r="AJ8" i="13" s="1"/>
  <c r="AH7" i="13"/>
  <c r="AJ7" i="13" s="1"/>
  <c r="AH6" i="13"/>
  <c r="AJ6" i="13" s="1"/>
  <c r="AH5" i="13"/>
  <c r="AJ5" i="13" s="1"/>
  <c r="AH4" i="13"/>
  <c r="AJ4" i="13" s="1"/>
  <c r="AH3" i="13"/>
  <c r="AJ3" i="13" s="1"/>
  <c r="AG23" i="12"/>
  <c r="AA23" i="12"/>
  <c r="Z23" i="12"/>
  <c r="Y23" i="12"/>
  <c r="X23" i="12"/>
  <c r="Z22" i="12"/>
  <c r="Y22" i="12"/>
  <c r="X22" i="12"/>
  <c r="W22" i="12"/>
  <c r="K22" i="12" s="1"/>
  <c r="AF19" i="12"/>
  <c r="AE18" i="12"/>
  <c r="AG18" i="12" s="1"/>
  <c r="AE17" i="12"/>
  <c r="AG17" i="12" s="1"/>
  <c r="AE16" i="12"/>
  <c r="AG16" i="12" s="1"/>
  <c r="AE15" i="12"/>
  <c r="AG15" i="12" s="1"/>
  <c r="AE14" i="12"/>
  <c r="AG14" i="12" s="1"/>
  <c r="AE13" i="12"/>
  <c r="AG13" i="12" s="1"/>
  <c r="AE12" i="12"/>
  <c r="AG12" i="12" s="1"/>
  <c r="AE11" i="12"/>
  <c r="AG11" i="12" s="1"/>
  <c r="AE10" i="12"/>
  <c r="AG10" i="12" s="1"/>
  <c r="AE9" i="12"/>
  <c r="AG9" i="12" s="1"/>
  <c r="AE8" i="12"/>
  <c r="AG8" i="12" s="1"/>
  <c r="AE7" i="12"/>
  <c r="AG7" i="12" s="1"/>
  <c r="AE6" i="12"/>
  <c r="AG6" i="12" s="1"/>
  <c r="AE5" i="12"/>
  <c r="AG5" i="12" s="1"/>
  <c r="AE4" i="12"/>
  <c r="AG4" i="12" s="1"/>
  <c r="AE3" i="12"/>
  <c r="AG3" i="12" s="1"/>
  <c r="AJ22" i="11"/>
  <c r="AA22" i="11"/>
  <c r="Z22" i="11"/>
  <c r="Y22" i="11"/>
  <c r="X22" i="11"/>
  <c r="K22" i="11" s="1"/>
  <c r="Z21" i="11"/>
  <c r="Y21" i="11"/>
  <c r="X21" i="11"/>
  <c r="W21" i="11"/>
  <c r="K21" i="11" s="1"/>
  <c r="AJ18" i="11"/>
  <c r="AI18" i="11"/>
  <c r="AH18" i="11"/>
  <c r="AK22" i="10"/>
  <c r="AA22" i="10"/>
  <c r="Z22" i="10"/>
  <c r="Y22" i="10"/>
  <c r="X22" i="10"/>
  <c r="Z21" i="10"/>
  <c r="Y21" i="10"/>
  <c r="X21" i="10"/>
  <c r="W21" i="10"/>
  <c r="K21" i="10" s="1"/>
  <c r="AJ18" i="10"/>
  <c r="AI17" i="10"/>
  <c r="AK17" i="10" s="1"/>
  <c r="AI16" i="10"/>
  <c r="AK16" i="10" s="1"/>
  <c r="AI15" i="10"/>
  <c r="AK15" i="10" s="1"/>
  <c r="AI14" i="10"/>
  <c r="AK14" i="10" s="1"/>
  <c r="AI13" i="10"/>
  <c r="AK13" i="10" s="1"/>
  <c r="AI12" i="10"/>
  <c r="AK12" i="10" s="1"/>
  <c r="AI11" i="10"/>
  <c r="AK11" i="10" s="1"/>
  <c r="AI10" i="10"/>
  <c r="AK10" i="10" s="1"/>
  <c r="AI9" i="10"/>
  <c r="AK9" i="10" s="1"/>
  <c r="AI8" i="10"/>
  <c r="AK8" i="10" s="1"/>
  <c r="AI7" i="10"/>
  <c r="AK7" i="10" s="1"/>
  <c r="AI6" i="10"/>
  <c r="AI5" i="10"/>
  <c r="AK5" i="10" s="1"/>
  <c r="AI4" i="10"/>
  <c r="AK4" i="10" s="1"/>
  <c r="AI3" i="10"/>
  <c r="AK3" i="10" s="1"/>
  <c r="AI22" i="9"/>
  <c r="AA22" i="9"/>
  <c r="Z22" i="9"/>
  <c r="Y22" i="9"/>
  <c r="X22" i="9"/>
  <c r="K22" i="9"/>
  <c r="Z21" i="9"/>
  <c r="Y21" i="9"/>
  <c r="X21" i="9"/>
  <c r="W21" i="9"/>
  <c r="K21" i="9" s="1"/>
  <c r="AH18" i="9"/>
  <c r="AG17" i="9"/>
  <c r="AI17" i="9" s="1"/>
  <c r="AG16" i="9"/>
  <c r="AI16" i="9" s="1"/>
  <c r="AG15" i="9"/>
  <c r="AI15" i="9" s="1"/>
  <c r="AG14" i="9"/>
  <c r="AI14" i="9" s="1"/>
  <c r="AG13" i="9"/>
  <c r="AI13" i="9" s="1"/>
  <c r="AG12" i="9"/>
  <c r="AI12" i="9" s="1"/>
  <c r="AG11" i="9"/>
  <c r="AI11" i="9" s="1"/>
  <c r="AG10" i="9"/>
  <c r="AI10" i="9" s="1"/>
  <c r="AG9" i="9"/>
  <c r="AI9" i="9" s="1"/>
  <c r="AG8" i="9"/>
  <c r="AI8" i="9" s="1"/>
  <c r="AG7" i="9"/>
  <c r="AI7" i="9" s="1"/>
  <c r="AG6" i="9"/>
  <c r="AI6" i="9" s="1"/>
  <c r="AG5" i="9"/>
  <c r="AI5" i="9" s="1"/>
  <c r="AG4" i="9"/>
  <c r="AI4" i="9" s="1"/>
  <c r="AG3" i="9"/>
  <c r="AK22" i="8"/>
  <c r="AA22" i="8"/>
  <c r="Z22" i="8"/>
  <c r="Y22" i="8"/>
  <c r="X22" i="8"/>
  <c r="Z21" i="8"/>
  <c r="Y21" i="8"/>
  <c r="X21" i="8"/>
  <c r="W21" i="8"/>
  <c r="K21" i="8"/>
  <c r="AO18" i="8"/>
  <c r="AN18" i="8"/>
  <c r="AM18" i="8"/>
  <c r="AL18" i="8"/>
  <c r="AJ18" i="8"/>
  <c r="AI17" i="8"/>
  <c r="AK17" i="8" s="1"/>
  <c r="AI16" i="8"/>
  <c r="AK16" i="8" s="1"/>
  <c r="AI15" i="8"/>
  <c r="AK15" i="8" s="1"/>
  <c r="AI14" i="8"/>
  <c r="AK14" i="8" s="1"/>
  <c r="AI13" i="8"/>
  <c r="AK13" i="8" s="1"/>
  <c r="AI12" i="8"/>
  <c r="AK12" i="8" s="1"/>
  <c r="AI11" i="8"/>
  <c r="AK11" i="8" s="1"/>
  <c r="AI10" i="8"/>
  <c r="AK10" i="8" s="1"/>
  <c r="AI9" i="8"/>
  <c r="AK9" i="8" s="1"/>
  <c r="AI8" i="8"/>
  <c r="AK8" i="8" s="1"/>
  <c r="AI7" i="8"/>
  <c r="AK7" i="8" s="1"/>
  <c r="AI6" i="8"/>
  <c r="AK6" i="8" s="1"/>
  <c r="AI5" i="8"/>
  <c r="AK5" i="8" s="1"/>
  <c r="AI4" i="8"/>
  <c r="AK4" i="8" s="1"/>
  <c r="AI3" i="8"/>
  <c r="AI20" i="7"/>
  <c r="AA20" i="7"/>
  <c r="Z20" i="7"/>
  <c r="Y20" i="7"/>
  <c r="X20" i="7"/>
  <c r="Z19" i="7"/>
  <c r="Y19" i="7"/>
  <c r="X19" i="7"/>
  <c r="W19" i="7"/>
  <c r="K19" i="7"/>
  <c r="AM16" i="7"/>
  <c r="AL16" i="7"/>
  <c r="AK16" i="7"/>
  <c r="AJ16" i="7"/>
  <c r="AI16" i="7"/>
  <c r="AI21" i="6"/>
  <c r="AA21" i="6"/>
  <c r="Z21" i="6"/>
  <c r="Y21" i="6"/>
  <c r="X21" i="6"/>
  <c r="K21" i="6"/>
  <c r="Z20" i="6"/>
  <c r="Y20" i="6"/>
  <c r="X20" i="6"/>
  <c r="W20" i="6"/>
  <c r="K20" i="6" s="1"/>
  <c r="AI17" i="6"/>
  <c r="AH16" i="6"/>
  <c r="AJ16" i="6" s="1"/>
  <c r="AH15" i="6"/>
  <c r="AJ15" i="6" s="1"/>
  <c r="AH14" i="6"/>
  <c r="AJ14" i="6" s="1"/>
  <c r="AH13" i="6"/>
  <c r="AJ13" i="6" s="1"/>
  <c r="AH12" i="6"/>
  <c r="AJ12" i="6" s="1"/>
  <c r="AH11" i="6"/>
  <c r="AJ11" i="6" s="1"/>
  <c r="AH10" i="6"/>
  <c r="AJ10" i="6" s="1"/>
  <c r="AH9" i="6"/>
  <c r="AJ9" i="6" s="1"/>
  <c r="AH8" i="6"/>
  <c r="AJ8" i="6" s="1"/>
  <c r="AH7" i="6"/>
  <c r="AJ7" i="6" s="1"/>
  <c r="AH6" i="6"/>
  <c r="AJ6" i="6" s="1"/>
  <c r="AH5" i="6"/>
  <c r="AJ5" i="6" s="1"/>
  <c r="AH4" i="6"/>
  <c r="AJ4" i="6" s="1"/>
  <c r="AH3" i="6"/>
  <c r="AJ3" i="6" s="1"/>
  <c r="AI20" i="5"/>
  <c r="AA20" i="5"/>
  <c r="Z20" i="5"/>
  <c r="Y20" i="5"/>
  <c r="X20" i="5"/>
  <c r="K20" i="5" s="1"/>
  <c r="Z19" i="5"/>
  <c r="Y19" i="5"/>
  <c r="X19" i="5"/>
  <c r="W19" i="5"/>
  <c r="AJ16" i="5"/>
  <c r="AH15" i="5"/>
  <c r="AJ15" i="5" s="1"/>
  <c r="AH14" i="5"/>
  <c r="AJ14" i="5" s="1"/>
  <c r="AH13" i="5"/>
  <c r="AJ13" i="5" s="1"/>
  <c r="AH12" i="5"/>
  <c r="AJ12" i="5" s="1"/>
  <c r="AH11" i="5"/>
  <c r="AJ11" i="5" s="1"/>
  <c r="AH10" i="5"/>
  <c r="AJ10" i="5" s="1"/>
  <c r="AH9" i="5"/>
  <c r="AJ9" i="5" s="1"/>
  <c r="AH8" i="5"/>
  <c r="AJ8" i="5" s="1"/>
  <c r="AH7" i="5"/>
  <c r="AJ7" i="5" s="1"/>
  <c r="AH6" i="5"/>
  <c r="AJ6" i="5" s="1"/>
  <c r="AH5" i="5"/>
  <c r="AJ5" i="5" s="1"/>
  <c r="AH4" i="5"/>
  <c r="AJ4" i="5" s="1"/>
  <c r="AH3" i="5"/>
  <c r="AJ3" i="5" s="1"/>
  <c r="AH19" i="4"/>
  <c r="AA19" i="4"/>
  <c r="Z19" i="4"/>
  <c r="Y19" i="4"/>
  <c r="X19" i="4"/>
  <c r="K19" i="4" s="1"/>
  <c r="Z18" i="4"/>
  <c r="Y18" i="4"/>
  <c r="X18" i="4"/>
  <c r="W18" i="4"/>
  <c r="K18" i="4"/>
  <c r="AM15" i="4"/>
  <c r="AL15" i="4"/>
  <c r="AK15" i="4"/>
  <c r="AJ15" i="4"/>
  <c r="AH15" i="4"/>
  <c r="AG14" i="4"/>
  <c r="AI14" i="4" s="1"/>
  <c r="AG13" i="4"/>
  <c r="AI13" i="4" s="1"/>
  <c r="AG12" i="4"/>
  <c r="AI12" i="4" s="1"/>
  <c r="AG11" i="4"/>
  <c r="AI11" i="4" s="1"/>
  <c r="AG10" i="4"/>
  <c r="AI10" i="4" s="1"/>
  <c r="AG9" i="4"/>
  <c r="AI9" i="4" s="1"/>
  <c r="AG8" i="4"/>
  <c r="AI8" i="4" s="1"/>
  <c r="AG7" i="4"/>
  <c r="AI7" i="4" s="1"/>
  <c r="AG6" i="4"/>
  <c r="AI6" i="4" s="1"/>
  <c r="AG5" i="4"/>
  <c r="AI5" i="4" s="1"/>
  <c r="AG4" i="4"/>
  <c r="AI4" i="4" s="1"/>
  <c r="AG3" i="4"/>
  <c r="AA19" i="3"/>
  <c r="Z19" i="3"/>
  <c r="Y19" i="3"/>
  <c r="X19" i="3"/>
  <c r="K19" i="3"/>
  <c r="Z18" i="3"/>
  <c r="Y18" i="3"/>
  <c r="X18" i="3"/>
  <c r="W18" i="3"/>
  <c r="K18" i="3" s="1"/>
  <c r="AN15" i="3"/>
  <c r="AM15" i="3"/>
  <c r="AL15" i="3"/>
  <c r="AK15" i="3"/>
  <c r="AI15" i="3"/>
  <c r="AH14" i="3"/>
  <c r="AJ14" i="3" s="1"/>
  <c r="AH13" i="3"/>
  <c r="AJ13" i="3" s="1"/>
  <c r="AH12" i="3"/>
  <c r="AJ12" i="3" s="1"/>
  <c r="AH11" i="3"/>
  <c r="AJ11" i="3" s="1"/>
  <c r="AH10" i="3"/>
  <c r="AJ10" i="3" s="1"/>
  <c r="AH9" i="3"/>
  <c r="AJ9" i="3" s="1"/>
  <c r="AH8" i="3"/>
  <c r="AJ8" i="3" s="1"/>
  <c r="AH7" i="3"/>
  <c r="AJ7" i="3" s="1"/>
  <c r="AH6" i="3"/>
  <c r="AJ6" i="3" s="1"/>
  <c r="AH5" i="3"/>
  <c r="AJ5" i="3" s="1"/>
  <c r="AH4" i="3"/>
  <c r="AJ4" i="3" s="1"/>
  <c r="AH3" i="3"/>
  <c r="AJ3" i="3" s="1"/>
  <c r="Z20" i="2"/>
  <c r="Y20" i="2"/>
  <c r="X20" i="2"/>
  <c r="W20" i="2"/>
  <c r="J20" i="2" s="1"/>
  <c r="Y19" i="2"/>
  <c r="X19" i="2"/>
  <c r="W19" i="2"/>
  <c r="V19" i="2"/>
  <c r="AO16" i="2"/>
  <c r="AM16" i="2"/>
  <c r="AL16" i="2"/>
  <c r="AK16" i="2"/>
  <c r="AJ16" i="2"/>
  <c r="AI16" i="2"/>
  <c r="AG16" i="2"/>
  <c r="AF15" i="2"/>
  <c r="AH15" i="2" s="1"/>
  <c r="AF14" i="2"/>
  <c r="AH14" i="2" s="1"/>
  <c r="AF13" i="2"/>
  <c r="AH13" i="2" s="1"/>
  <c r="AF12" i="2"/>
  <c r="AH12" i="2" s="1"/>
  <c r="AF11" i="2"/>
  <c r="AH11" i="2" s="1"/>
  <c r="AF10" i="2"/>
  <c r="AH10" i="2" s="1"/>
  <c r="AF9" i="2"/>
  <c r="AH9" i="2" s="1"/>
  <c r="AF8" i="2"/>
  <c r="AH8" i="2" s="1"/>
  <c r="AF7" i="2"/>
  <c r="AH7" i="2" s="1"/>
  <c r="AF6" i="2"/>
  <c r="AH6" i="2" s="1"/>
  <c r="AF5" i="2"/>
  <c r="AH5" i="2" s="1"/>
  <c r="AF4" i="2"/>
  <c r="AH4" i="2" s="1"/>
  <c r="AF3" i="2"/>
  <c r="AF16" i="2" s="1"/>
  <c r="B6" i="1"/>
  <c r="J19" i="2" l="1"/>
  <c r="AG15" i="4"/>
  <c r="AI3" i="4"/>
  <c r="K19" i="5"/>
  <c r="K20" i="7"/>
  <c r="AI18" i="8"/>
  <c r="AK3" i="8"/>
  <c r="K22" i="8"/>
  <c r="AG18" i="9"/>
  <c r="AI3" i="9"/>
  <c r="AI18" i="9" s="1"/>
  <c r="AI18" i="10"/>
  <c r="K22" i="10"/>
  <c r="K23" i="12"/>
  <c r="AL12" i="17"/>
  <c r="AM12" i="17" s="1"/>
  <c r="AL6" i="17"/>
  <c r="AM6" i="17" s="1"/>
  <c r="AL13" i="17"/>
  <c r="AM13" i="17" s="1"/>
  <c r="AL9" i="17"/>
  <c r="AM9" i="17" s="1"/>
  <c r="AL11" i="17"/>
  <c r="AM11" i="17" s="1"/>
  <c r="AL10" i="17"/>
  <c r="AM10" i="17" s="1"/>
  <c r="AL18" i="17"/>
  <c r="AM18" i="17" s="1"/>
  <c r="AL4" i="17"/>
  <c r="AL7" i="17"/>
  <c r="AM7" i="17" s="1"/>
  <c r="AL17" i="17"/>
  <c r="AM17" i="17" s="1"/>
  <c r="AL5" i="17"/>
  <c r="AM5" i="17" s="1"/>
  <c r="AL16" i="17"/>
  <c r="AM16" i="17" s="1"/>
  <c r="AL15" i="17"/>
  <c r="AM15" i="17" s="1"/>
  <c r="AL14" i="17"/>
  <c r="AM14" i="17" s="1"/>
  <c r="N23" i="17"/>
  <c r="AN19" i="17"/>
  <c r="AM8" i="17"/>
  <c r="AJ18" i="13"/>
  <c r="AK18" i="8"/>
  <c r="AJ17" i="6"/>
  <c r="AI18" i="16"/>
  <c r="AJ18" i="15"/>
  <c r="AI15" i="4"/>
  <c r="AI18" i="14"/>
  <c r="AG19" i="12"/>
  <c r="AJ15" i="3"/>
  <c r="AK6" i="10"/>
  <c r="AK18" i="10" s="1"/>
  <c r="AH15" i="3"/>
  <c r="AE19" i="12"/>
  <c r="AH3" i="2"/>
  <c r="AH16" i="2" s="1"/>
  <c r="AL19" i="17" l="1"/>
  <c r="AO19" i="17"/>
  <c r="AQ19" i="17"/>
  <c r="AP19" i="17"/>
  <c r="AK4" i="17"/>
  <c r="AM4" i="17" s="1"/>
  <c r="AM19" i="17" s="1"/>
  <c r="AK19" i="17" l="1"/>
</calcChain>
</file>

<file path=xl/sharedStrings.xml><?xml version="1.0" encoding="utf-8"?>
<sst xmlns="http://schemas.openxmlformats.org/spreadsheetml/2006/main" count="6646" uniqueCount="156">
  <si>
    <t>Médico</t>
  </si>
  <si>
    <t>Balance</t>
  </si>
  <si>
    <t>Marzo</t>
  </si>
  <si>
    <t>Abril</t>
  </si>
  <si>
    <t>Mayo</t>
  </si>
  <si>
    <t>Junio</t>
  </si>
  <si>
    <t>Julio</t>
  </si>
  <si>
    <t>Agosto</t>
  </si>
  <si>
    <t>ERIKA ZUMAQUE</t>
  </si>
  <si>
    <t>-24</t>
  </si>
  <si>
    <t>JUAN M MEJIA</t>
  </si>
  <si>
    <t>0</t>
  </si>
  <si>
    <t>SARA MORENO</t>
  </si>
  <si>
    <t>-10</t>
  </si>
  <si>
    <t>LUISA URIBE</t>
  </si>
  <si>
    <t>-18</t>
  </si>
  <si>
    <t>ISA JARAMILLO</t>
  </si>
  <si>
    <t xml:space="preserve">  </t>
  </si>
  <si>
    <t>ANDREA SIERRA</t>
  </si>
  <si>
    <t>-8</t>
  </si>
  <si>
    <t>CAMILA SALAZAR</t>
  </si>
  <si>
    <t>LUISA RAMIREZ</t>
  </si>
  <si>
    <t>JUAN N DALLOS</t>
  </si>
  <si>
    <t>ANA SANCHEZ</t>
  </si>
  <si>
    <t>ALEJANDRO A.</t>
  </si>
  <si>
    <t>LAURA BOTERO</t>
  </si>
  <si>
    <t>MD NUEVO</t>
  </si>
  <si>
    <t>Nota: se pagaron horas extras hasta diciembre</t>
  </si>
  <si>
    <t>ABRIL</t>
  </si>
  <si>
    <t>W</t>
  </si>
  <si>
    <t>J</t>
  </si>
  <si>
    <t>V</t>
  </si>
  <si>
    <t>S</t>
  </si>
  <si>
    <t>D</t>
  </si>
  <si>
    <t>L</t>
  </si>
  <si>
    <t>M</t>
  </si>
  <si>
    <t>TRABAJADAS</t>
  </si>
  <si>
    <t>CONTRATO</t>
  </si>
  <si>
    <t>BALANCE</t>
  </si>
  <si>
    <t>NOCHES</t>
  </si>
  <si>
    <t>CORRIDOS</t>
  </si>
  <si>
    <t>TARDES</t>
  </si>
  <si>
    <t>FESTIVOS</t>
  </si>
  <si>
    <t>LIBRES</t>
  </si>
  <si>
    <t>F por # de Hr</t>
  </si>
  <si>
    <t>F trabajados</t>
  </si>
  <si>
    <t>Diferencia</t>
  </si>
  <si>
    <t>PT</t>
  </si>
  <si>
    <t>C1+</t>
  </si>
  <si>
    <t>T</t>
  </si>
  <si>
    <t>N1+</t>
  </si>
  <si>
    <t>C2</t>
  </si>
  <si>
    <t>N2</t>
  </si>
  <si>
    <t>CARLOS SUAREZ</t>
  </si>
  <si>
    <t>JULIANA MESA</t>
  </si>
  <si>
    <t>N3</t>
  </si>
  <si>
    <t>*</t>
  </si>
  <si>
    <t>N2*</t>
  </si>
  <si>
    <t>N3*</t>
  </si>
  <si>
    <t>PT*</t>
  </si>
  <si>
    <t>INC</t>
  </si>
  <si>
    <t>ANDRÉS RAMIREZ</t>
  </si>
  <si>
    <t>C2+</t>
  </si>
  <si>
    <t>TOTAL</t>
  </si>
  <si>
    <t>NS</t>
  </si>
  <si>
    <t>NAF</t>
  </si>
  <si>
    <t>NF-L</t>
  </si>
  <si>
    <t>NF-LF</t>
  </si>
  <si>
    <t>CF</t>
  </si>
  <si>
    <t>C: CORRIDO 7 A 19</t>
  </si>
  <si>
    <t>N: NOCHE 19 A 7</t>
  </si>
  <si>
    <t>Nocturnas</t>
  </si>
  <si>
    <t>004</t>
  </si>
  <si>
    <t>PT: POSTURNO</t>
  </si>
  <si>
    <t>Festivas</t>
  </si>
  <si>
    <t>005</t>
  </si>
  <si>
    <t>T: TARDE 13 A 19</t>
  </si>
  <si>
    <t>Extras</t>
  </si>
  <si>
    <t>036</t>
  </si>
  <si>
    <t>INC: INCAPACIDAD</t>
  </si>
  <si>
    <t>MAYO</t>
  </si>
  <si>
    <t># HORAS</t>
  </si>
  <si>
    <t>N1</t>
  </si>
  <si>
    <t>C1</t>
  </si>
  <si>
    <t xml:space="preserve">PT  </t>
  </si>
  <si>
    <t xml:space="preserve">L </t>
  </si>
  <si>
    <t>ANA M SANCHEZ</t>
  </si>
  <si>
    <t>I</t>
  </si>
  <si>
    <t>C3</t>
  </si>
  <si>
    <t>R</t>
  </si>
  <si>
    <t>C</t>
  </si>
  <si>
    <t>MAS 2 HRS</t>
  </si>
  <si>
    <t xml:space="preserve"> </t>
  </si>
  <si>
    <t>R: RENUNCIA</t>
  </si>
  <si>
    <t>JUNIO</t>
  </si>
  <si>
    <t>PT-</t>
  </si>
  <si>
    <t>L*</t>
  </si>
  <si>
    <t>T*</t>
  </si>
  <si>
    <t>C*1</t>
  </si>
  <si>
    <t>N*3</t>
  </si>
  <si>
    <t>N*2</t>
  </si>
  <si>
    <t>N*1</t>
  </si>
  <si>
    <t>A</t>
  </si>
  <si>
    <t>T/I</t>
  </si>
  <si>
    <t>HRS</t>
  </si>
  <si>
    <t>JULIO</t>
  </si>
  <si>
    <t>FAMILIA</t>
  </si>
  <si>
    <t>LC</t>
  </si>
  <si>
    <t>F</t>
  </si>
  <si>
    <t>N1*</t>
  </si>
  <si>
    <t>LT</t>
  </si>
  <si>
    <t>LM</t>
  </si>
  <si>
    <t>A. AGUDELO</t>
  </si>
  <si>
    <t>V: VACACIONES</t>
  </si>
  <si>
    <t>TARDE</t>
  </si>
  <si>
    <t>FT</t>
  </si>
  <si>
    <t>CD</t>
  </si>
  <si>
    <t>-</t>
  </si>
  <si>
    <t>CAROLINA SALAZAR</t>
  </si>
  <si>
    <t>SANTIAGO RESTREPO</t>
  </si>
  <si>
    <t>MEDICO NUEVO</t>
  </si>
  <si>
    <t>M3</t>
  </si>
  <si>
    <t>FTM</t>
  </si>
  <si>
    <t>T3</t>
  </si>
  <si>
    <t>DUBÁN ARISTIZABAL</t>
  </si>
  <si>
    <t>FASTRACK</t>
  </si>
  <si>
    <t>JUAN C ZULUAGA</t>
  </si>
  <si>
    <t>VERONICA GLEZ</t>
  </si>
  <si>
    <t>x</t>
  </si>
  <si>
    <t>Noviembre</t>
  </si>
  <si>
    <t>Diciembre</t>
  </si>
  <si>
    <t>C2*</t>
  </si>
  <si>
    <t>C1*</t>
  </si>
  <si>
    <t>C3*</t>
  </si>
  <si>
    <t>Enero</t>
  </si>
  <si>
    <t>MARZO</t>
  </si>
  <si>
    <t>SEBASTIAN PEREZ</t>
  </si>
  <si>
    <t>MÉDICO NUEVO</t>
  </si>
  <si>
    <t>N</t>
  </si>
  <si>
    <t>*PT O L</t>
  </si>
  <si>
    <t>Además si hay posibilidades de que los días lunes y viernes de este mes no realizar corrido para poder asistir a los staff de urología (podría realizar tarde o noches y los lunes puedo estar PT)</t>
  </si>
  <si>
    <t>N2+</t>
  </si>
  <si>
    <t>C3+</t>
  </si>
  <si>
    <t>ALEJANDRO DUQUE</t>
  </si>
  <si>
    <t>N3+</t>
  </si>
  <si>
    <t>PT+</t>
  </si>
  <si>
    <t>TFT</t>
  </si>
  <si>
    <t>JESUS D CARO</t>
  </si>
  <si>
    <t>T1</t>
  </si>
  <si>
    <t>NL</t>
  </si>
  <si>
    <t>N*</t>
  </si>
  <si>
    <t>28x</t>
  </si>
  <si>
    <t>29x</t>
  </si>
  <si>
    <t>30x</t>
  </si>
  <si>
    <t>Diax</t>
  </si>
  <si>
    <t>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</si>
</sst>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sz val="11"/>
      <color rgb="FF000000"/>
      <name val="Calibri"/>
    </font>
    <font>
      <sz val="11"/>
      <name val="Arial"/>
    </font>
    <font>
      <sz val="10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11A9CC"/>
      <name val="Inconsolata"/>
    </font>
    <font>
      <sz val="12"/>
      <color rgb="FF212121"/>
      <name val="HelveticaNeue"/>
    </font>
    <font>
      <sz val="11"/>
      <color rgb="FF212121"/>
      <name val="Calibri"/>
    </font>
    <font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A5A5A5"/>
        <bgColor rgb="FFA5A5A5"/>
      </patternFill>
    </fill>
    <fill>
      <patternFill patternType="solid">
        <fgColor rgb="FFDADADA"/>
        <bgColor rgb="FFDADADA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F7CAAC"/>
        <bgColor rgb="FFF7CAAC"/>
      </patternFill>
    </fill>
    <fill>
      <patternFill patternType="solid">
        <fgColor rgb="FFFFFF99"/>
        <bgColor rgb="FFFFFF99"/>
      </patternFill>
    </fill>
    <fill>
      <patternFill patternType="solid">
        <fgColor rgb="FFAEAAAA"/>
        <bgColor rgb="FFAEAAAA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3" borderId="1" xfId="0" applyFont="1" applyFill="1" applyBorder="1"/>
    <xf numFmtId="0" fontId="6" fillId="0" borderId="1" xfId="0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3" xfId="0" applyFont="1" applyBorder="1"/>
    <xf numFmtId="0" fontId="6" fillId="0" borderId="3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/>
    </xf>
    <xf numFmtId="1" fontId="6" fillId="7" borderId="14" xfId="0" applyNumberFormat="1" applyFont="1" applyFill="1" applyBorder="1" applyAlignment="1">
      <alignment horizontal="center" vertical="center"/>
    </xf>
    <xf numFmtId="0" fontId="4" fillId="3" borderId="14" xfId="0" applyFont="1" applyFill="1" applyBorder="1"/>
    <xf numFmtId="0" fontId="1" fillId="8" borderId="15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/>
    </xf>
    <xf numFmtId="1" fontId="6" fillId="7" borderId="15" xfId="0" applyNumberFormat="1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/>
    </xf>
    <xf numFmtId="0" fontId="4" fillId="3" borderId="15" xfId="0" applyFont="1" applyFill="1" applyBorder="1"/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4" fillId="7" borderId="22" xfId="0" applyFont="1" applyFill="1" applyBorder="1"/>
    <xf numFmtId="0" fontId="4" fillId="0" borderId="23" xfId="0" applyFont="1" applyBorder="1"/>
    <xf numFmtId="0" fontId="2" fillId="13" borderId="24" xfId="0" applyFont="1" applyFill="1" applyBorder="1" applyAlignment="1">
      <alignment horizontal="center"/>
    </xf>
    <xf numFmtId="0" fontId="2" fillId="13" borderId="25" xfId="0" applyFont="1" applyFill="1" applyBorder="1" applyAlignment="1">
      <alignment horizontal="center"/>
    </xf>
    <xf numFmtId="0" fontId="2" fillId="14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3" borderId="2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right"/>
    </xf>
    <xf numFmtId="0" fontId="2" fillId="15" borderId="1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17" borderId="2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18" borderId="24" xfId="0" applyFont="1" applyFill="1" applyBorder="1" applyAlignment="1">
      <alignment horizontal="center"/>
    </xf>
    <xf numFmtId="0" fontId="2" fillId="19" borderId="24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2" fillId="21" borderId="24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11" borderId="15" xfId="0" applyFont="1" applyFill="1" applyBorder="1" applyAlignment="1">
      <alignment horizontal="center"/>
    </xf>
    <xf numFmtId="3" fontId="9" fillId="3" borderId="1" xfId="0" applyNumberFormat="1" applyFont="1" applyFill="1" applyBorder="1"/>
    <xf numFmtId="0" fontId="4" fillId="19" borderId="1" xfId="0" applyFont="1" applyFill="1" applyBorder="1" applyAlignment="1">
      <alignment horizontal="center"/>
    </xf>
    <xf numFmtId="0" fontId="7" fillId="0" borderId="0" xfId="0" applyFont="1" applyAlignment="1"/>
    <xf numFmtId="0" fontId="10" fillId="3" borderId="0" xfId="0" applyFont="1" applyFill="1" applyAlignment="1"/>
    <xf numFmtId="0" fontId="11" fillId="3" borderId="0" xfId="0" applyFont="1" applyFill="1"/>
    <xf numFmtId="0" fontId="4" fillId="19" borderId="28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19" borderId="31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2" fillId="15" borderId="33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12" fillId="19" borderId="28" xfId="0" applyFont="1" applyFill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19" borderId="19" xfId="0" applyFont="1" applyFill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0" borderId="33" xfId="0" applyFont="1" applyBorder="1"/>
    <xf numFmtId="0" fontId="12" fillId="22" borderId="19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/>
    </xf>
    <xf numFmtId="0" fontId="4" fillId="0" borderId="24" xfId="0" applyFont="1" applyBorder="1"/>
    <xf numFmtId="0" fontId="1" fillId="7" borderId="19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0" fontId="4" fillId="0" borderId="14" xfId="0" applyFont="1" applyBorder="1"/>
    <xf numFmtId="0" fontId="6" fillId="0" borderId="15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5" xfId="0" applyFont="1" applyBorder="1"/>
    <xf numFmtId="0" fontId="4" fillId="9" borderId="4" xfId="0" applyFont="1" applyFill="1" applyBorder="1"/>
    <xf numFmtId="0" fontId="1" fillId="7" borderId="1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13" borderId="33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right"/>
    </xf>
    <xf numFmtId="0" fontId="4" fillId="0" borderId="33" xfId="0" applyFont="1" applyBorder="1" applyAlignment="1">
      <alignment horizontal="left"/>
    </xf>
    <xf numFmtId="0" fontId="4" fillId="0" borderId="33" xfId="0" applyFont="1" applyBorder="1" applyAlignment="1">
      <alignment horizontal="right"/>
    </xf>
    <xf numFmtId="0" fontId="2" fillId="16" borderId="33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/>
    </xf>
    <xf numFmtId="0" fontId="2" fillId="11" borderId="33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/>
    <xf numFmtId="0" fontId="4" fillId="0" borderId="15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4" fillId="7" borderId="33" xfId="0" applyFont="1" applyFill="1" applyBorder="1" applyAlignment="1">
      <alignment horizontal="right"/>
    </xf>
    <xf numFmtId="3" fontId="4" fillId="0" borderId="33" xfId="0" applyNumberFormat="1" applyFont="1" applyBorder="1" applyAlignment="1">
      <alignment horizontal="right"/>
    </xf>
    <xf numFmtId="0" fontId="2" fillId="17" borderId="33" xfId="0" applyFont="1" applyFill="1" applyBorder="1" applyAlignment="1">
      <alignment horizontal="center"/>
    </xf>
    <xf numFmtId="0" fontId="4" fillId="17" borderId="33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0" fontId="2" fillId="18" borderId="33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4" fillId="17" borderId="2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4" fillId="17" borderId="33" xfId="0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19" borderId="24" xfId="0" applyFont="1" applyFill="1" applyBorder="1" applyAlignment="1">
      <alignment horizontal="center"/>
    </xf>
    <xf numFmtId="0" fontId="2" fillId="19" borderId="33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4" fillId="19" borderId="24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4" fillId="19" borderId="33" xfId="0" applyFont="1" applyFill="1" applyBorder="1" applyAlignment="1">
      <alignment horizontal="center"/>
    </xf>
    <xf numFmtId="0" fontId="2" fillId="20" borderId="24" xfId="0" applyFont="1" applyFill="1" applyBorder="1" applyAlignment="1">
      <alignment horizontal="center"/>
    </xf>
    <xf numFmtId="0" fontId="2" fillId="20" borderId="33" xfId="0" applyFont="1" applyFill="1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4" fillId="20" borderId="33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19" borderId="15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8" fillId="21" borderId="24" xfId="0" applyFont="1" applyFill="1" applyBorder="1" applyAlignment="1">
      <alignment horizontal="center"/>
    </xf>
    <xf numFmtId="0" fontId="2" fillId="21" borderId="33" xfId="0" applyFont="1" applyFill="1" applyBorder="1" applyAlignment="1">
      <alignment horizontal="center"/>
    </xf>
    <xf numFmtId="0" fontId="4" fillId="21" borderId="24" xfId="0" applyFont="1" applyFill="1" applyBorder="1" applyAlignment="1">
      <alignment horizontal="center"/>
    </xf>
    <xf numFmtId="0" fontId="4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7" fillId="0" borderId="28" xfId="0" applyFont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4" fillId="3" borderId="2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5" fillId="0" borderId="4" xfId="0" applyFont="1" applyBorder="1" applyAlignme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/>
    <xf numFmtId="0" fontId="5" fillId="0" borderId="24" xfId="0" applyFont="1" applyBorder="1" applyAlignment="1"/>
    <xf numFmtId="0" fontId="4" fillId="0" borderId="11" xfId="0" applyFont="1" applyBorder="1" applyAlignment="1">
      <alignment horizontal="left"/>
    </xf>
    <xf numFmtId="0" fontId="5" fillId="0" borderId="12" xfId="0" applyFont="1" applyBorder="1" applyAlignment="1"/>
    <xf numFmtId="0" fontId="5" fillId="0" borderId="13" xfId="0" applyFont="1" applyBorder="1" applyAlignment="1"/>
    <xf numFmtId="16" fontId="1" fillId="2" borderId="14" xfId="0" applyNumberFormat="1" applyFont="1" applyFill="1" applyBorder="1" applyAlignment="1">
      <alignment horizontal="center" vertical="center"/>
    </xf>
    <xf numFmtId="0" fontId="5" fillId="0" borderId="15" xfId="0" applyFont="1" applyBorder="1" applyAlignment="1"/>
    <xf numFmtId="0" fontId="4" fillId="0" borderId="5" xfId="0" applyFont="1" applyBorder="1" applyAlignment="1">
      <alignment horizontal="left"/>
    </xf>
    <xf numFmtId="0" fontId="5" fillId="0" borderId="6" xfId="0" applyFont="1" applyBorder="1" applyAlignment="1"/>
    <xf numFmtId="0" fontId="5" fillId="0" borderId="7" xfId="0" applyFont="1" applyBorder="1" applyAlignment="1"/>
    <xf numFmtId="0" fontId="4" fillId="0" borderId="8" xfId="0" applyFont="1" applyBorder="1" applyAlignment="1">
      <alignment horizontal="left"/>
    </xf>
    <xf numFmtId="0" fontId="5" fillId="0" borderId="9" xfId="0" applyFont="1" applyBorder="1" applyAlignment="1"/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/>
    <xf numFmtId="0" fontId="1" fillId="2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5" fillId="0" borderId="17" xfId="0" applyFont="1" applyBorder="1" applyAlignment="1"/>
    <xf numFmtId="0" fontId="5" fillId="0" borderId="18" xfId="0" applyFont="1" applyBorder="1" applyAlignment="1"/>
    <xf numFmtId="0" fontId="4" fillId="0" borderId="2" xfId="0" applyFont="1" applyBorder="1" applyAlignment="1"/>
    <xf numFmtId="0" fontId="2" fillId="12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12" borderId="14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5" fillId="0" borderId="29" xfId="0" applyFont="1" applyBorder="1" applyAlignment="1"/>
    <xf numFmtId="0" fontId="2" fillId="12" borderId="27" xfId="0" applyFont="1" applyFill="1" applyBorder="1" applyAlignment="1">
      <alignment horizontal="center" vertical="center"/>
    </xf>
    <xf numFmtId="0" fontId="5" fillId="0" borderId="30" xfId="0" applyFont="1" applyBorder="1" applyAlignment="1"/>
    <xf numFmtId="0" fontId="2" fillId="12" borderId="3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177"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BFBFBF"/>
      </font>
      <fill>
        <patternFill patternType="solid">
          <fgColor rgb="FFBFBFBF"/>
          <bgColor rgb="FFBFBFB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BFBFBF"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baseColWidth="10" defaultColWidth="12.625" defaultRowHeight="15" customHeight="1"/>
  <cols>
    <col min="1" max="1" width="14.25" customWidth="1"/>
    <col min="2" max="7" width="10" customWidth="1"/>
    <col min="8" max="8" width="9.375" customWidth="1"/>
    <col min="9" max="9" width="10" customWidth="1"/>
    <col min="10" max="26" width="14.375" customWidth="1"/>
  </cols>
  <sheetData>
    <row r="1" spans="1:9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</row>
    <row r="2" spans="1:9">
      <c r="A2" s="5" t="s">
        <v>8</v>
      </c>
      <c r="B2" s="6">
        <v>7</v>
      </c>
      <c r="C2" s="123">
        <v>5</v>
      </c>
      <c r="D2" s="7" t="s">
        <v>9</v>
      </c>
      <c r="E2" s="123">
        <v>2</v>
      </c>
      <c r="F2" s="123">
        <v>8</v>
      </c>
      <c r="G2" s="133">
        <v>16</v>
      </c>
      <c r="H2" s="8"/>
    </row>
    <row r="3" spans="1:9">
      <c r="A3" s="5" t="s">
        <v>10</v>
      </c>
      <c r="B3" s="9">
        <v>5</v>
      </c>
      <c r="C3" s="123">
        <v>0</v>
      </c>
      <c r="D3" s="7" t="s">
        <v>11</v>
      </c>
      <c r="E3" s="123">
        <v>0</v>
      </c>
      <c r="F3" s="123">
        <v>9</v>
      </c>
      <c r="G3" s="133">
        <v>5</v>
      </c>
      <c r="H3" s="8"/>
    </row>
    <row r="4" spans="1:9">
      <c r="A4" s="5" t="s">
        <v>12</v>
      </c>
      <c r="B4" s="9">
        <v>6</v>
      </c>
      <c r="C4" s="123">
        <v>4</v>
      </c>
      <c r="D4" s="7" t="s">
        <v>13</v>
      </c>
      <c r="E4" s="123">
        <v>2</v>
      </c>
      <c r="F4" s="123">
        <v>3</v>
      </c>
      <c r="G4" s="133">
        <v>7</v>
      </c>
      <c r="H4" s="8"/>
    </row>
    <row r="5" spans="1:9">
      <c r="A5" s="5" t="s">
        <v>14</v>
      </c>
      <c r="B5" s="9">
        <v>-57</v>
      </c>
      <c r="C5" s="123">
        <v>7</v>
      </c>
      <c r="D5" s="7" t="s">
        <v>15</v>
      </c>
      <c r="E5" s="123">
        <v>0</v>
      </c>
      <c r="F5" s="123">
        <v>-22</v>
      </c>
      <c r="G5" s="133">
        <v>-24</v>
      </c>
      <c r="H5" s="8"/>
    </row>
    <row r="6" spans="1:9">
      <c r="A6" s="5" t="s">
        <v>16</v>
      </c>
      <c r="B6" s="10">
        <f>C6+D6+E6+F6</f>
        <v>0</v>
      </c>
      <c r="C6" s="123">
        <v>0</v>
      </c>
      <c r="D6" s="7" t="s">
        <v>11</v>
      </c>
      <c r="E6" s="123">
        <v>0</v>
      </c>
      <c r="F6" s="123">
        <v>0</v>
      </c>
      <c r="G6" s="133">
        <v>0</v>
      </c>
      <c r="H6" s="8"/>
      <c r="I6" s="11" t="s">
        <v>17</v>
      </c>
    </row>
    <row r="7" spans="1:9">
      <c r="A7" s="5" t="s">
        <v>18</v>
      </c>
      <c r="B7" s="9">
        <v>12</v>
      </c>
      <c r="C7" s="123">
        <v>3</v>
      </c>
      <c r="D7" s="7" t="s">
        <v>19</v>
      </c>
      <c r="E7" s="123">
        <v>4</v>
      </c>
      <c r="F7" s="123">
        <v>16</v>
      </c>
      <c r="G7" s="133">
        <v>12</v>
      </c>
      <c r="H7" s="8"/>
    </row>
    <row r="8" spans="1:9">
      <c r="A8" s="5" t="s">
        <v>20</v>
      </c>
      <c r="B8" s="9">
        <v>20</v>
      </c>
      <c r="C8" s="123">
        <v>0</v>
      </c>
      <c r="D8" s="7" t="s">
        <v>11</v>
      </c>
      <c r="E8" s="123">
        <v>0</v>
      </c>
      <c r="F8" s="123">
        <v>3</v>
      </c>
      <c r="G8" s="133">
        <v>20</v>
      </c>
      <c r="H8" s="8"/>
    </row>
    <row r="9" spans="1:9">
      <c r="A9" s="5" t="s">
        <v>21</v>
      </c>
      <c r="B9" s="9">
        <v>10</v>
      </c>
      <c r="C9" s="123">
        <v>0</v>
      </c>
      <c r="D9" s="7" t="s">
        <v>11</v>
      </c>
      <c r="E9" s="123">
        <v>0</v>
      </c>
      <c r="F9" s="123">
        <v>-14</v>
      </c>
      <c r="G9" s="133">
        <v>24</v>
      </c>
      <c r="H9" s="8"/>
    </row>
    <row r="10" spans="1:9">
      <c r="A10" s="5" t="s">
        <v>22</v>
      </c>
      <c r="B10" s="9">
        <v>-8</v>
      </c>
      <c r="C10" s="123">
        <v>4</v>
      </c>
      <c r="D10" s="7" t="s">
        <v>15</v>
      </c>
      <c r="E10" s="123">
        <v>6</v>
      </c>
      <c r="F10" s="123">
        <v>14</v>
      </c>
      <c r="G10" s="134">
        <v>-8</v>
      </c>
      <c r="H10" s="8"/>
    </row>
    <row r="11" spans="1:9">
      <c r="A11" s="5" t="s">
        <v>23</v>
      </c>
      <c r="B11" s="9">
        <v>-20</v>
      </c>
      <c r="C11" s="123">
        <v>0</v>
      </c>
      <c r="D11" s="7" t="s">
        <v>11</v>
      </c>
      <c r="E11" s="123">
        <v>0</v>
      </c>
      <c r="F11" s="123">
        <v>-28</v>
      </c>
      <c r="G11" s="135">
        <v>8</v>
      </c>
      <c r="H11" s="8"/>
    </row>
    <row r="12" spans="1:9">
      <c r="A12" s="5" t="s">
        <v>24</v>
      </c>
      <c r="B12" s="9">
        <v>8</v>
      </c>
      <c r="C12" s="123">
        <v>0</v>
      </c>
      <c r="D12" s="7" t="s">
        <v>11</v>
      </c>
      <c r="E12" s="123">
        <v>0</v>
      </c>
      <c r="F12" s="123">
        <v>14</v>
      </c>
      <c r="G12" s="133">
        <v>8</v>
      </c>
      <c r="H12" s="8"/>
    </row>
    <row r="13" spans="1:9" ht="15.75" customHeight="1">
      <c r="A13" s="5" t="s">
        <v>25</v>
      </c>
      <c r="B13" s="9">
        <v>40</v>
      </c>
      <c r="C13" s="123">
        <v>0</v>
      </c>
      <c r="D13" s="7" t="s">
        <v>11</v>
      </c>
      <c r="E13" s="123">
        <v>0</v>
      </c>
      <c r="F13" s="123">
        <v>100</v>
      </c>
      <c r="G13" s="133">
        <v>40</v>
      </c>
      <c r="H13" s="8"/>
    </row>
    <row r="14" spans="1:9" ht="15.75" customHeight="1">
      <c r="A14" s="12" t="s">
        <v>26</v>
      </c>
      <c r="B14" s="9">
        <v>70</v>
      </c>
      <c r="C14" s="123"/>
      <c r="D14" s="7"/>
      <c r="E14" s="8"/>
      <c r="F14" s="8"/>
      <c r="G14" s="123">
        <v>70</v>
      </c>
      <c r="H14" s="8"/>
    </row>
    <row r="15" spans="1:9" ht="15.75" customHeight="1">
      <c r="A15" s="136"/>
      <c r="B15" s="13"/>
      <c r="C15" s="13"/>
      <c r="D15" s="14"/>
      <c r="E15" s="11"/>
    </row>
    <row r="16" spans="1:9" ht="15.75" customHeight="1">
      <c r="A16" s="207"/>
      <c r="B16" s="209" t="s">
        <v>27</v>
      </c>
      <c r="C16" s="210"/>
      <c r="D16" s="210"/>
      <c r="E16" s="210"/>
      <c r="F16" s="210"/>
      <c r="G16" s="210"/>
      <c r="H16" s="210"/>
      <c r="I16" s="211"/>
    </row>
    <row r="17" spans="1:5" ht="15.75" customHeight="1">
      <c r="A17" s="208"/>
      <c r="B17" s="13"/>
      <c r="C17" s="13"/>
      <c r="D17" s="14"/>
      <c r="E17" s="11"/>
    </row>
    <row r="18" spans="1:5" ht="15.75" customHeight="1">
      <c r="A18" s="208"/>
      <c r="B18" s="13"/>
      <c r="C18" s="13"/>
      <c r="D18" s="14"/>
      <c r="E18" s="11"/>
    </row>
    <row r="19" spans="1:5" ht="15.75" customHeight="1">
      <c r="A19" s="207"/>
      <c r="B19" s="13"/>
      <c r="C19" s="13"/>
      <c r="D19" s="14"/>
      <c r="E19" s="11"/>
    </row>
    <row r="20" spans="1:5" ht="15.75" customHeight="1">
      <c r="A20" s="208"/>
      <c r="B20" s="13"/>
      <c r="C20" s="13"/>
      <c r="D20" s="14"/>
      <c r="E20" s="11"/>
    </row>
    <row r="21" spans="1:5" ht="15.75" customHeight="1">
      <c r="A21" s="208"/>
      <c r="B21" s="13"/>
      <c r="C21" s="13"/>
      <c r="D21" s="14"/>
      <c r="E21" s="11"/>
    </row>
    <row r="22" spans="1:5" ht="15.75" customHeight="1">
      <c r="A22" s="207"/>
      <c r="B22" s="13"/>
      <c r="C22" s="13"/>
      <c r="D22" s="14"/>
      <c r="E22" s="11"/>
    </row>
    <row r="23" spans="1:5" ht="15.75" customHeight="1">
      <c r="A23" s="208"/>
      <c r="B23" s="13"/>
      <c r="C23" s="13"/>
      <c r="D23" s="14"/>
      <c r="E23" s="11"/>
    </row>
    <row r="24" spans="1:5" ht="15.75" customHeight="1">
      <c r="A24" s="208"/>
      <c r="B24" s="13"/>
      <c r="C24" s="13"/>
      <c r="D24" s="14"/>
      <c r="E24" s="11"/>
    </row>
    <row r="25" spans="1:5" ht="15.75" customHeight="1">
      <c r="A25" s="207"/>
      <c r="B25" s="13"/>
      <c r="C25" s="13"/>
      <c r="D25" s="14"/>
      <c r="E25" s="11"/>
    </row>
    <row r="26" spans="1:5" ht="15.75" customHeight="1">
      <c r="A26" s="208"/>
      <c r="B26" s="13"/>
      <c r="C26" s="13"/>
      <c r="D26" s="14"/>
      <c r="E26" s="11"/>
    </row>
    <row r="27" spans="1:5" ht="15.75" customHeight="1">
      <c r="A27" s="208"/>
      <c r="B27" s="13"/>
      <c r="C27" s="13"/>
      <c r="D27" s="14"/>
      <c r="E27" s="11"/>
    </row>
    <row r="28" spans="1:5" ht="15.75" customHeight="1">
      <c r="A28" s="207"/>
      <c r="B28" s="13"/>
      <c r="C28" s="13"/>
      <c r="D28" s="14"/>
      <c r="E28" s="11"/>
    </row>
    <row r="29" spans="1:5" ht="15.75" customHeight="1">
      <c r="A29" s="208"/>
      <c r="B29" s="13"/>
      <c r="C29" s="13"/>
      <c r="D29" s="14"/>
      <c r="E29" s="11"/>
    </row>
    <row r="30" spans="1:5" ht="15.75" customHeight="1">
      <c r="A30" s="208"/>
      <c r="B30" s="13"/>
      <c r="C30" s="13"/>
      <c r="D30" s="14"/>
      <c r="E30" s="11"/>
    </row>
    <row r="31" spans="1:5" ht="15.75" customHeight="1">
      <c r="A31" s="207"/>
      <c r="B31" s="13"/>
      <c r="C31" s="13"/>
      <c r="D31" s="14"/>
      <c r="E31" s="11"/>
    </row>
    <row r="32" spans="1:5" ht="15.75" customHeight="1">
      <c r="A32" s="208"/>
      <c r="B32" s="13"/>
      <c r="C32" s="13"/>
      <c r="D32" s="14"/>
      <c r="E32" s="11"/>
    </row>
    <row r="33" spans="1:5" ht="15.75" customHeight="1">
      <c r="A33" s="208"/>
      <c r="B33" s="13"/>
      <c r="C33" s="13"/>
      <c r="D33" s="14"/>
      <c r="E33" s="11"/>
    </row>
    <row r="34" spans="1:5" ht="15.75" customHeight="1">
      <c r="D34" s="15"/>
    </row>
    <row r="35" spans="1:5" ht="15.75" customHeight="1">
      <c r="D35" s="15"/>
    </row>
    <row r="36" spans="1:5" ht="15.75" customHeight="1">
      <c r="D36" s="15"/>
    </row>
    <row r="37" spans="1:5" ht="15.75" customHeight="1">
      <c r="D37" s="15"/>
    </row>
    <row r="38" spans="1:5" ht="15.75" customHeight="1">
      <c r="D38" s="15"/>
    </row>
    <row r="39" spans="1:5" ht="15.75" customHeight="1">
      <c r="D39" s="15"/>
    </row>
    <row r="40" spans="1:5" ht="15.75" customHeight="1">
      <c r="D40" s="15"/>
    </row>
    <row r="41" spans="1:5" ht="15.75" customHeight="1">
      <c r="D41" s="15"/>
    </row>
    <row r="42" spans="1:5" ht="15.75" customHeight="1">
      <c r="D42" s="15"/>
    </row>
    <row r="43" spans="1:5" ht="15.75" customHeight="1">
      <c r="D43" s="15"/>
    </row>
    <row r="44" spans="1:5" ht="15.75" customHeight="1">
      <c r="D44" s="15"/>
    </row>
    <row r="45" spans="1:5" ht="15.75" customHeight="1">
      <c r="D45" s="15"/>
    </row>
    <row r="46" spans="1:5" ht="15.75" customHeight="1">
      <c r="D46" s="15"/>
    </row>
    <row r="47" spans="1:5" ht="15.75" customHeight="1">
      <c r="D47" s="15"/>
    </row>
    <row r="48" spans="1:5" ht="15.75" customHeight="1">
      <c r="D48" s="15"/>
    </row>
    <row r="49" spans="4:4" ht="15.75" customHeight="1">
      <c r="D49" s="15"/>
    </row>
    <row r="50" spans="4:4" ht="15.75" customHeight="1">
      <c r="D50" s="15"/>
    </row>
    <row r="51" spans="4:4" ht="15.75" customHeight="1">
      <c r="D51" s="15"/>
    </row>
    <row r="52" spans="4:4" ht="15.75" customHeight="1">
      <c r="D52" s="15"/>
    </row>
    <row r="53" spans="4:4" ht="15.75" customHeight="1">
      <c r="D53" s="15"/>
    </row>
    <row r="54" spans="4:4" ht="15.75" customHeight="1">
      <c r="D54" s="15"/>
    </row>
    <row r="55" spans="4:4" ht="15.75" customHeight="1">
      <c r="D55" s="15"/>
    </row>
    <row r="56" spans="4:4" ht="15.75" customHeight="1">
      <c r="D56" s="15"/>
    </row>
    <row r="57" spans="4:4" ht="15.75" customHeight="1">
      <c r="D57" s="15"/>
    </row>
    <row r="58" spans="4:4" ht="15.75" customHeight="1">
      <c r="D58" s="15"/>
    </row>
    <row r="59" spans="4:4" ht="15.75" customHeight="1">
      <c r="D59" s="15"/>
    </row>
    <row r="60" spans="4:4" ht="15.75" customHeight="1">
      <c r="D60" s="15"/>
    </row>
    <row r="61" spans="4:4" ht="15.75" customHeight="1">
      <c r="D61" s="15"/>
    </row>
    <row r="62" spans="4:4" ht="15.75" customHeight="1">
      <c r="D62" s="15"/>
    </row>
    <row r="63" spans="4:4" ht="15.75" customHeight="1">
      <c r="D63" s="15"/>
    </row>
    <row r="64" spans="4:4" ht="15.75" customHeight="1">
      <c r="D64" s="15"/>
    </row>
    <row r="65" spans="4:4" ht="15.75" customHeight="1">
      <c r="D65" s="15"/>
    </row>
    <row r="66" spans="4:4" ht="15.75" customHeight="1">
      <c r="D66" s="15"/>
    </row>
    <row r="67" spans="4:4" ht="15.75" customHeight="1">
      <c r="D67" s="15"/>
    </row>
    <row r="68" spans="4:4" ht="15.75" customHeight="1">
      <c r="D68" s="15"/>
    </row>
    <row r="69" spans="4:4" ht="15.75" customHeight="1">
      <c r="D69" s="15"/>
    </row>
    <row r="70" spans="4:4" ht="15.75" customHeight="1">
      <c r="D70" s="15"/>
    </row>
    <row r="71" spans="4:4" ht="15.75" customHeight="1">
      <c r="D71" s="15"/>
    </row>
    <row r="72" spans="4:4" ht="15.75" customHeight="1">
      <c r="D72" s="15"/>
    </row>
    <row r="73" spans="4:4" ht="15.75" customHeight="1">
      <c r="D73" s="15"/>
    </row>
    <row r="74" spans="4:4" ht="15.75" customHeight="1">
      <c r="D74" s="15"/>
    </row>
    <row r="75" spans="4:4" ht="15.75" customHeight="1">
      <c r="D75" s="15"/>
    </row>
    <row r="76" spans="4:4" ht="15.75" customHeight="1">
      <c r="D76" s="15"/>
    </row>
    <row r="77" spans="4:4" ht="15.75" customHeight="1">
      <c r="D77" s="15"/>
    </row>
    <row r="78" spans="4:4" ht="15.75" customHeight="1">
      <c r="D78" s="15"/>
    </row>
    <row r="79" spans="4:4" ht="15.75" customHeight="1">
      <c r="D79" s="15"/>
    </row>
    <row r="80" spans="4:4" ht="15.75" customHeight="1">
      <c r="D80" s="15"/>
    </row>
    <row r="81" spans="4:4" ht="15.75" customHeight="1">
      <c r="D81" s="15"/>
    </row>
    <row r="82" spans="4:4" ht="15.75" customHeight="1">
      <c r="D82" s="15"/>
    </row>
    <row r="83" spans="4:4" ht="15.75" customHeight="1">
      <c r="D83" s="15"/>
    </row>
    <row r="84" spans="4:4" ht="15.75" customHeight="1">
      <c r="D84" s="15"/>
    </row>
    <row r="85" spans="4:4" ht="15.75" customHeight="1">
      <c r="D85" s="15"/>
    </row>
    <row r="86" spans="4:4" ht="15.75" customHeight="1">
      <c r="D86" s="15"/>
    </row>
    <row r="87" spans="4:4" ht="15.75" customHeight="1">
      <c r="D87" s="15"/>
    </row>
    <row r="88" spans="4:4" ht="15.75" customHeight="1">
      <c r="D88" s="15"/>
    </row>
    <row r="89" spans="4:4" ht="15.75" customHeight="1">
      <c r="D89" s="15"/>
    </row>
    <row r="90" spans="4:4" ht="15.75" customHeight="1">
      <c r="D90" s="15"/>
    </row>
    <row r="91" spans="4:4" ht="15.75" customHeight="1">
      <c r="D91" s="15"/>
    </row>
    <row r="92" spans="4:4" ht="15.75" customHeight="1">
      <c r="D92" s="15"/>
    </row>
    <row r="93" spans="4:4" ht="15.75" customHeight="1">
      <c r="D93" s="15"/>
    </row>
    <row r="94" spans="4:4" ht="15.75" customHeight="1">
      <c r="D94" s="15"/>
    </row>
    <row r="95" spans="4:4" ht="15.75" customHeight="1">
      <c r="D95" s="15"/>
    </row>
    <row r="96" spans="4:4" ht="15.75" customHeight="1">
      <c r="D96" s="15"/>
    </row>
    <row r="97" spans="4:4" ht="15.75" customHeight="1">
      <c r="D97" s="15"/>
    </row>
    <row r="98" spans="4:4" ht="15.75" customHeight="1">
      <c r="D98" s="15"/>
    </row>
    <row r="99" spans="4:4" ht="15.75" customHeight="1">
      <c r="D99" s="15"/>
    </row>
    <row r="100" spans="4:4" ht="15.75" customHeight="1">
      <c r="D100" s="15"/>
    </row>
    <row r="101" spans="4:4" ht="15.75" customHeight="1">
      <c r="D101" s="15"/>
    </row>
    <row r="102" spans="4:4" ht="15.75" customHeight="1">
      <c r="D102" s="15"/>
    </row>
    <row r="103" spans="4:4" ht="15.75" customHeight="1">
      <c r="D103" s="15"/>
    </row>
    <row r="104" spans="4:4" ht="15.75" customHeight="1">
      <c r="D104" s="15"/>
    </row>
    <row r="105" spans="4:4" ht="15.75" customHeight="1">
      <c r="D105" s="15"/>
    </row>
    <row r="106" spans="4:4" ht="15.75" customHeight="1">
      <c r="D106" s="15"/>
    </row>
    <row r="107" spans="4:4" ht="15.75" customHeight="1">
      <c r="D107" s="15"/>
    </row>
    <row r="108" spans="4:4" ht="15.75" customHeight="1">
      <c r="D108" s="15"/>
    </row>
    <row r="109" spans="4:4" ht="15.75" customHeight="1">
      <c r="D109" s="15"/>
    </row>
    <row r="110" spans="4:4" ht="15.75" customHeight="1">
      <c r="D110" s="15"/>
    </row>
    <row r="111" spans="4:4" ht="15.75" customHeight="1">
      <c r="D111" s="15"/>
    </row>
    <row r="112" spans="4:4" ht="15.75" customHeight="1">
      <c r="D112" s="15"/>
    </row>
    <row r="113" spans="4:4" ht="15.75" customHeight="1">
      <c r="D113" s="15"/>
    </row>
    <row r="114" spans="4:4" ht="15.75" customHeight="1">
      <c r="D114" s="15"/>
    </row>
    <row r="115" spans="4:4" ht="15.75" customHeight="1">
      <c r="D115" s="15"/>
    </row>
    <row r="116" spans="4:4" ht="15.75" customHeight="1">
      <c r="D116" s="15"/>
    </row>
    <row r="117" spans="4:4" ht="15.75" customHeight="1">
      <c r="D117" s="15"/>
    </row>
    <row r="118" spans="4:4" ht="15.75" customHeight="1">
      <c r="D118" s="15"/>
    </row>
    <row r="119" spans="4:4" ht="15.75" customHeight="1">
      <c r="D119" s="15"/>
    </row>
    <row r="120" spans="4:4" ht="15.75" customHeight="1">
      <c r="D120" s="15"/>
    </row>
    <row r="121" spans="4:4" ht="15.75" customHeight="1">
      <c r="D121" s="15"/>
    </row>
    <row r="122" spans="4:4" ht="15.75" customHeight="1">
      <c r="D122" s="15"/>
    </row>
    <row r="123" spans="4:4" ht="15.75" customHeight="1">
      <c r="D123" s="15"/>
    </row>
    <row r="124" spans="4:4" ht="15.75" customHeight="1">
      <c r="D124" s="15"/>
    </row>
    <row r="125" spans="4:4" ht="15.75" customHeight="1">
      <c r="D125" s="15"/>
    </row>
    <row r="126" spans="4:4" ht="15.75" customHeight="1">
      <c r="D126" s="15"/>
    </row>
    <row r="127" spans="4:4" ht="15.75" customHeight="1">
      <c r="D127" s="15"/>
    </row>
    <row r="128" spans="4:4" ht="15.75" customHeight="1">
      <c r="D128" s="15"/>
    </row>
    <row r="129" spans="4:4" ht="15.75" customHeight="1">
      <c r="D129" s="15"/>
    </row>
    <row r="130" spans="4:4" ht="15.75" customHeight="1">
      <c r="D130" s="15"/>
    </row>
    <row r="131" spans="4:4" ht="15.75" customHeight="1">
      <c r="D131" s="15"/>
    </row>
    <row r="132" spans="4:4" ht="15.75" customHeight="1">
      <c r="D132" s="15"/>
    </row>
    <row r="133" spans="4:4" ht="15.75" customHeight="1">
      <c r="D133" s="15"/>
    </row>
    <row r="134" spans="4:4" ht="15.75" customHeight="1">
      <c r="D134" s="15"/>
    </row>
    <row r="135" spans="4:4" ht="15.75" customHeight="1">
      <c r="D135" s="15"/>
    </row>
    <row r="136" spans="4:4" ht="15.75" customHeight="1">
      <c r="D136" s="15"/>
    </row>
    <row r="137" spans="4:4" ht="15.75" customHeight="1">
      <c r="D137" s="15"/>
    </row>
    <row r="138" spans="4:4" ht="15.75" customHeight="1">
      <c r="D138" s="15"/>
    </row>
    <row r="139" spans="4:4" ht="15.75" customHeight="1">
      <c r="D139" s="15"/>
    </row>
    <row r="140" spans="4:4" ht="15.75" customHeight="1">
      <c r="D140" s="15"/>
    </row>
    <row r="141" spans="4:4" ht="15.75" customHeight="1">
      <c r="D141" s="15"/>
    </row>
    <row r="142" spans="4:4" ht="15.75" customHeight="1">
      <c r="D142" s="15"/>
    </row>
    <row r="143" spans="4:4" ht="15.75" customHeight="1">
      <c r="D143" s="15"/>
    </row>
    <row r="144" spans="4:4" ht="15.75" customHeight="1">
      <c r="D144" s="15"/>
    </row>
    <row r="145" spans="4:4" ht="15.75" customHeight="1">
      <c r="D145" s="15"/>
    </row>
    <row r="146" spans="4:4" ht="15.75" customHeight="1">
      <c r="D146" s="15"/>
    </row>
    <row r="147" spans="4:4" ht="15.75" customHeight="1">
      <c r="D147" s="15"/>
    </row>
    <row r="148" spans="4:4" ht="15.75" customHeight="1">
      <c r="D148" s="15"/>
    </row>
    <row r="149" spans="4:4" ht="15.75" customHeight="1">
      <c r="D149" s="15"/>
    </row>
    <row r="150" spans="4:4" ht="15.75" customHeight="1">
      <c r="D150" s="15"/>
    </row>
    <row r="151" spans="4:4" ht="15.75" customHeight="1">
      <c r="D151" s="15"/>
    </row>
    <row r="152" spans="4:4" ht="15.75" customHeight="1">
      <c r="D152" s="15"/>
    </row>
    <row r="153" spans="4:4" ht="15.75" customHeight="1">
      <c r="D153" s="15"/>
    </row>
    <row r="154" spans="4:4" ht="15.75" customHeight="1">
      <c r="D154" s="15"/>
    </row>
    <row r="155" spans="4:4" ht="15.75" customHeight="1">
      <c r="D155" s="15"/>
    </row>
    <row r="156" spans="4:4" ht="15.75" customHeight="1">
      <c r="D156" s="15"/>
    </row>
    <row r="157" spans="4:4" ht="15.75" customHeight="1">
      <c r="D157" s="15"/>
    </row>
    <row r="158" spans="4:4" ht="15.75" customHeight="1">
      <c r="D158" s="15"/>
    </row>
    <row r="159" spans="4:4" ht="15.75" customHeight="1">
      <c r="D159" s="15"/>
    </row>
    <row r="160" spans="4:4" ht="15.75" customHeight="1">
      <c r="D160" s="15"/>
    </row>
    <row r="161" spans="4:4" ht="15.75" customHeight="1">
      <c r="D161" s="15"/>
    </row>
    <row r="162" spans="4:4" ht="15.75" customHeight="1">
      <c r="D162" s="15"/>
    </row>
    <row r="163" spans="4:4" ht="15.75" customHeight="1">
      <c r="D163" s="15"/>
    </row>
    <row r="164" spans="4:4" ht="15.75" customHeight="1">
      <c r="D164" s="15"/>
    </row>
    <row r="165" spans="4:4" ht="15.75" customHeight="1">
      <c r="D165" s="15"/>
    </row>
    <row r="166" spans="4:4" ht="15.75" customHeight="1">
      <c r="D166" s="15"/>
    </row>
    <row r="167" spans="4:4" ht="15.75" customHeight="1">
      <c r="D167" s="15"/>
    </row>
    <row r="168" spans="4:4" ht="15.75" customHeight="1">
      <c r="D168" s="15"/>
    </row>
    <row r="169" spans="4:4" ht="15.75" customHeight="1">
      <c r="D169" s="15"/>
    </row>
    <row r="170" spans="4:4" ht="15.75" customHeight="1">
      <c r="D170" s="15"/>
    </row>
    <row r="171" spans="4:4" ht="15.75" customHeight="1">
      <c r="D171" s="15"/>
    </row>
    <row r="172" spans="4:4" ht="15.75" customHeight="1">
      <c r="D172" s="15"/>
    </row>
    <row r="173" spans="4:4" ht="15.75" customHeight="1">
      <c r="D173" s="15"/>
    </row>
    <row r="174" spans="4:4" ht="15.75" customHeight="1">
      <c r="D174" s="15"/>
    </row>
    <row r="175" spans="4:4" ht="15.75" customHeight="1">
      <c r="D175" s="15"/>
    </row>
    <row r="176" spans="4:4" ht="15.75" customHeight="1">
      <c r="D176" s="15"/>
    </row>
    <row r="177" spans="4:4" ht="15.75" customHeight="1">
      <c r="D177" s="15"/>
    </row>
    <row r="178" spans="4:4" ht="15.75" customHeight="1">
      <c r="D178" s="15"/>
    </row>
    <row r="179" spans="4:4" ht="15.75" customHeight="1">
      <c r="D179" s="15"/>
    </row>
    <row r="180" spans="4:4" ht="15.75" customHeight="1">
      <c r="D180" s="15"/>
    </row>
    <row r="181" spans="4:4" ht="15.75" customHeight="1">
      <c r="D181" s="15"/>
    </row>
    <row r="182" spans="4:4" ht="15.75" customHeight="1">
      <c r="D182" s="15"/>
    </row>
    <row r="183" spans="4:4" ht="15.75" customHeight="1">
      <c r="D183" s="15"/>
    </row>
    <row r="184" spans="4:4" ht="15.75" customHeight="1">
      <c r="D184" s="15"/>
    </row>
    <row r="185" spans="4:4" ht="15.75" customHeight="1">
      <c r="D185" s="15"/>
    </row>
    <row r="186" spans="4:4" ht="15.75" customHeight="1">
      <c r="D186" s="15"/>
    </row>
    <row r="187" spans="4:4" ht="15.75" customHeight="1">
      <c r="D187" s="15"/>
    </row>
    <row r="188" spans="4:4" ht="15.75" customHeight="1">
      <c r="D188" s="15"/>
    </row>
    <row r="189" spans="4:4" ht="15.75" customHeight="1">
      <c r="D189" s="15"/>
    </row>
    <row r="190" spans="4:4" ht="15.75" customHeight="1">
      <c r="D190" s="15"/>
    </row>
    <row r="191" spans="4:4" ht="15.75" customHeight="1">
      <c r="D191" s="15"/>
    </row>
    <row r="192" spans="4:4" ht="15.75" customHeight="1">
      <c r="D192" s="15"/>
    </row>
    <row r="193" spans="4:4" ht="15.75" customHeight="1">
      <c r="D193" s="15"/>
    </row>
    <row r="194" spans="4:4" ht="15.75" customHeight="1">
      <c r="D194" s="15"/>
    </row>
    <row r="195" spans="4:4" ht="15.75" customHeight="1">
      <c r="D195" s="15"/>
    </row>
    <row r="196" spans="4:4" ht="15.75" customHeight="1">
      <c r="D196" s="15"/>
    </row>
    <row r="197" spans="4:4" ht="15.75" customHeight="1">
      <c r="D197" s="15"/>
    </row>
    <row r="198" spans="4:4" ht="15.75" customHeight="1">
      <c r="D198" s="15"/>
    </row>
    <row r="199" spans="4:4" ht="15.75" customHeight="1">
      <c r="D199" s="15"/>
    </row>
    <row r="200" spans="4:4" ht="15.75" customHeight="1">
      <c r="D200" s="15"/>
    </row>
    <row r="201" spans="4:4" ht="15.75" customHeight="1">
      <c r="D201" s="15"/>
    </row>
    <row r="202" spans="4:4" ht="15.75" customHeight="1">
      <c r="D202" s="15"/>
    </row>
    <row r="203" spans="4:4" ht="15.75" customHeight="1">
      <c r="D203" s="15"/>
    </row>
    <row r="204" spans="4:4" ht="15.75" customHeight="1">
      <c r="D204" s="15"/>
    </row>
    <row r="205" spans="4:4" ht="15.75" customHeight="1">
      <c r="D205" s="15"/>
    </row>
    <row r="206" spans="4:4" ht="15.75" customHeight="1">
      <c r="D206" s="15"/>
    </row>
    <row r="207" spans="4:4" ht="15.75" customHeight="1">
      <c r="D207" s="15"/>
    </row>
    <row r="208" spans="4:4" ht="15.75" customHeight="1">
      <c r="D208" s="15"/>
    </row>
    <row r="209" spans="4:4" ht="15.75" customHeight="1">
      <c r="D209" s="15"/>
    </row>
    <row r="210" spans="4:4" ht="15.75" customHeight="1">
      <c r="D210" s="15"/>
    </row>
    <row r="211" spans="4:4" ht="15.75" customHeight="1">
      <c r="D211" s="15"/>
    </row>
    <row r="212" spans="4:4" ht="15.75" customHeight="1">
      <c r="D212" s="15"/>
    </row>
    <row r="213" spans="4:4" ht="15.75" customHeight="1">
      <c r="D213" s="15"/>
    </row>
    <row r="214" spans="4:4" ht="15.75" customHeight="1">
      <c r="D214" s="15"/>
    </row>
    <row r="215" spans="4:4" ht="15.75" customHeight="1">
      <c r="D215" s="15"/>
    </row>
    <row r="216" spans="4:4" ht="15.75" customHeight="1">
      <c r="D216" s="15"/>
    </row>
    <row r="217" spans="4:4" ht="15.75" customHeight="1">
      <c r="D217" s="15"/>
    </row>
    <row r="218" spans="4:4" ht="15.75" customHeight="1">
      <c r="D218" s="15"/>
    </row>
    <row r="219" spans="4:4" ht="15.75" customHeight="1">
      <c r="D219" s="15"/>
    </row>
    <row r="220" spans="4:4" ht="15.75" customHeight="1">
      <c r="D220" s="15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8:A30"/>
    <mergeCell ref="A31:A33"/>
    <mergeCell ref="A16:A18"/>
    <mergeCell ref="B16:I16"/>
    <mergeCell ref="A19:A21"/>
    <mergeCell ref="A22:A24"/>
    <mergeCell ref="A25:A2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O28"/>
  <sheetViews>
    <sheetView workbookViewId="0">
      <selection sqref="A1:A2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4" width="3.875" customWidth="1"/>
    <col min="35" max="35" width="10.375" customWidth="1"/>
    <col min="36" max="36" width="9.125" customWidth="1"/>
    <col min="37" max="37" width="8.125" customWidth="1"/>
    <col min="38" max="41" width="10.75" customWidth="1"/>
  </cols>
  <sheetData>
    <row r="1" spans="1:41">
      <c r="A1" s="230" t="s">
        <v>130</v>
      </c>
      <c r="B1" s="230" t="s">
        <v>81</v>
      </c>
      <c r="C1" s="149" t="s">
        <v>35</v>
      </c>
      <c r="D1" s="149" t="s">
        <v>29</v>
      </c>
      <c r="E1" s="149" t="s">
        <v>30</v>
      </c>
      <c r="F1" s="149" t="s">
        <v>31</v>
      </c>
      <c r="G1" s="95" t="s">
        <v>32</v>
      </c>
      <c r="H1" s="95" t="s">
        <v>33</v>
      </c>
      <c r="I1" s="149" t="s">
        <v>34</v>
      </c>
      <c r="J1" s="95" t="s">
        <v>35</v>
      </c>
      <c r="K1" s="149" t="s">
        <v>29</v>
      </c>
      <c r="L1" s="149" t="s">
        <v>30</v>
      </c>
      <c r="M1" s="149" t="s">
        <v>31</v>
      </c>
      <c r="N1" s="95" t="s">
        <v>32</v>
      </c>
      <c r="O1" s="95" t="s">
        <v>33</v>
      </c>
      <c r="P1" s="149" t="s">
        <v>34</v>
      </c>
      <c r="Q1" s="149" t="s">
        <v>35</v>
      </c>
      <c r="R1" s="149" t="s">
        <v>29</v>
      </c>
      <c r="S1" s="149" t="s">
        <v>30</v>
      </c>
      <c r="T1" s="149" t="s">
        <v>31</v>
      </c>
      <c r="U1" s="95" t="s">
        <v>32</v>
      </c>
      <c r="V1" s="95" t="s">
        <v>33</v>
      </c>
      <c r="W1" s="149" t="s">
        <v>34</v>
      </c>
      <c r="X1" s="149" t="s">
        <v>35</v>
      </c>
      <c r="Y1" s="149" t="s">
        <v>29</v>
      </c>
      <c r="Z1" s="149" t="s">
        <v>30</v>
      </c>
      <c r="AA1" s="96" t="s">
        <v>31</v>
      </c>
      <c r="AB1" s="96" t="s">
        <v>32</v>
      </c>
      <c r="AC1" s="182" t="s">
        <v>33</v>
      </c>
      <c r="AD1" s="106" t="s">
        <v>34</v>
      </c>
      <c r="AE1" s="194" t="s">
        <v>35</v>
      </c>
      <c r="AF1" s="106" t="s">
        <v>29</v>
      </c>
      <c r="AG1" s="194" t="s">
        <v>30</v>
      </c>
      <c r="AH1" s="182" t="s">
        <v>31</v>
      </c>
      <c r="AI1" s="138"/>
      <c r="AJ1" s="138"/>
      <c r="AK1" s="138"/>
      <c r="AL1" s="138"/>
      <c r="AM1" s="11"/>
      <c r="AN1" s="11"/>
      <c r="AO1" s="11"/>
    </row>
    <row r="2" spans="1:41">
      <c r="A2" s="216"/>
      <c r="B2" s="216"/>
      <c r="C2" s="151">
        <v>1</v>
      </c>
      <c r="D2" s="151">
        <v>2</v>
      </c>
      <c r="E2" s="151">
        <v>3</v>
      </c>
      <c r="F2" s="151">
        <v>4</v>
      </c>
      <c r="G2" s="183">
        <v>5</v>
      </c>
      <c r="H2" s="183">
        <v>6</v>
      </c>
      <c r="I2" s="151">
        <v>7</v>
      </c>
      <c r="J2" s="183">
        <v>8</v>
      </c>
      <c r="K2" s="151">
        <v>9</v>
      </c>
      <c r="L2" s="151">
        <v>10</v>
      </c>
      <c r="M2" s="151">
        <v>11</v>
      </c>
      <c r="N2" s="183">
        <v>12</v>
      </c>
      <c r="O2" s="183">
        <v>13</v>
      </c>
      <c r="P2" s="151">
        <v>14</v>
      </c>
      <c r="Q2" s="151">
        <v>15</v>
      </c>
      <c r="R2" s="151">
        <v>16</v>
      </c>
      <c r="S2" s="151">
        <v>17</v>
      </c>
      <c r="T2" s="151">
        <v>18</v>
      </c>
      <c r="U2" s="183">
        <v>19</v>
      </c>
      <c r="V2" s="183">
        <v>20</v>
      </c>
      <c r="W2" s="151">
        <v>21</v>
      </c>
      <c r="X2" s="151">
        <v>22</v>
      </c>
      <c r="Y2" s="151">
        <v>23</v>
      </c>
      <c r="Z2" s="151">
        <v>24</v>
      </c>
      <c r="AA2" s="95">
        <v>25</v>
      </c>
      <c r="AB2" s="95">
        <v>26</v>
      </c>
      <c r="AC2" s="95">
        <v>27</v>
      </c>
      <c r="AD2" s="151">
        <v>28</v>
      </c>
      <c r="AE2" s="151">
        <v>29</v>
      </c>
      <c r="AF2" s="151">
        <v>30</v>
      </c>
      <c r="AG2" s="151">
        <v>31</v>
      </c>
      <c r="AH2" s="183">
        <v>1</v>
      </c>
      <c r="AI2" s="153" t="s">
        <v>36</v>
      </c>
      <c r="AJ2" s="153" t="s">
        <v>37</v>
      </c>
      <c r="AK2" s="153" t="s">
        <v>38</v>
      </c>
      <c r="AL2" s="153" t="s">
        <v>39</v>
      </c>
      <c r="AM2" s="75" t="s">
        <v>40</v>
      </c>
      <c r="AN2" s="75" t="s">
        <v>114</v>
      </c>
      <c r="AO2" s="75" t="s">
        <v>125</v>
      </c>
    </row>
    <row r="3" spans="1:41">
      <c r="A3" s="121" t="s">
        <v>8</v>
      </c>
      <c r="B3" s="120">
        <v>240</v>
      </c>
      <c r="C3" s="123" t="s">
        <v>82</v>
      </c>
      <c r="D3" s="123" t="s">
        <v>47</v>
      </c>
      <c r="E3" s="123" t="s">
        <v>51</v>
      </c>
      <c r="F3" s="123"/>
      <c r="G3" s="111" t="s">
        <v>82</v>
      </c>
      <c r="H3" s="111" t="s">
        <v>47</v>
      </c>
      <c r="I3" s="123" t="s">
        <v>88</v>
      </c>
      <c r="J3" s="111" t="s">
        <v>83</v>
      </c>
      <c r="K3" s="123" t="s">
        <v>52</v>
      </c>
      <c r="L3" s="123" t="s">
        <v>47</v>
      </c>
      <c r="M3" s="123" t="s">
        <v>52</v>
      </c>
      <c r="N3" s="111" t="s">
        <v>59</v>
      </c>
      <c r="O3" s="111" t="s">
        <v>34</v>
      </c>
      <c r="P3" s="123" t="s">
        <v>55</v>
      </c>
      <c r="Q3" s="123" t="s">
        <v>47</v>
      </c>
      <c r="R3" s="123" t="s">
        <v>83</v>
      </c>
      <c r="S3" s="123" t="s">
        <v>49</v>
      </c>
      <c r="T3" s="123" t="s">
        <v>52</v>
      </c>
      <c r="U3" s="111" t="s">
        <v>52</v>
      </c>
      <c r="V3" s="111" t="s">
        <v>47</v>
      </c>
      <c r="W3" s="123" t="s">
        <v>83</v>
      </c>
      <c r="X3" s="123" t="s">
        <v>51</v>
      </c>
      <c r="Y3" s="123"/>
      <c r="Z3" s="123" t="s">
        <v>82</v>
      </c>
      <c r="AA3" s="111" t="s">
        <v>52</v>
      </c>
      <c r="AB3" s="111" t="s">
        <v>47</v>
      </c>
      <c r="AC3" s="111" t="s">
        <v>88</v>
      </c>
      <c r="AD3" s="123" t="s">
        <v>34</v>
      </c>
      <c r="AE3" s="123" t="s">
        <v>34</v>
      </c>
      <c r="AF3" s="123" t="s">
        <v>51</v>
      </c>
      <c r="AG3" s="123" t="s">
        <v>34</v>
      </c>
      <c r="AH3" s="111" t="s">
        <v>34</v>
      </c>
      <c r="AI3" s="105">
        <f t="shared" ref="AI3:AI17" si="0">((AL3*12)+(AM3*12)+(AN3*6)+(AO3*12))</f>
        <v>210</v>
      </c>
      <c r="AJ3" s="105">
        <v>200</v>
      </c>
      <c r="AK3" s="105">
        <f t="shared" ref="AK3:AK17" si="1">AI3-AJ3</f>
        <v>10</v>
      </c>
      <c r="AL3" s="105">
        <v>9</v>
      </c>
      <c r="AM3" s="123">
        <v>8</v>
      </c>
      <c r="AN3" s="123">
        <v>1</v>
      </c>
      <c r="AO3" s="123">
        <v>0</v>
      </c>
    </row>
    <row r="4" spans="1:41">
      <c r="A4" s="78" t="s">
        <v>10</v>
      </c>
      <c r="B4" s="158">
        <v>160</v>
      </c>
      <c r="C4" s="123"/>
      <c r="D4" s="123"/>
      <c r="E4" s="123"/>
      <c r="F4" s="123"/>
      <c r="G4" s="111"/>
      <c r="H4" s="111"/>
      <c r="I4" s="123" t="s">
        <v>49</v>
      </c>
      <c r="J4" s="111" t="s">
        <v>82</v>
      </c>
      <c r="K4" s="123" t="s">
        <v>47</v>
      </c>
      <c r="L4" s="123"/>
      <c r="M4" s="123"/>
      <c r="N4" s="111" t="s">
        <v>49</v>
      </c>
      <c r="O4" s="111"/>
      <c r="P4" s="123" t="s">
        <v>34</v>
      </c>
      <c r="Q4" s="123" t="s">
        <v>34</v>
      </c>
      <c r="R4" s="123" t="s">
        <v>34</v>
      </c>
      <c r="S4" s="123" t="s">
        <v>83</v>
      </c>
      <c r="T4" s="123" t="s">
        <v>83</v>
      </c>
      <c r="U4" s="111" t="s">
        <v>49</v>
      </c>
      <c r="V4" s="111"/>
      <c r="W4" s="123" t="s">
        <v>51</v>
      </c>
      <c r="X4" s="123" t="s">
        <v>52</v>
      </c>
      <c r="Y4" s="123" t="s">
        <v>47</v>
      </c>
      <c r="Z4" s="123"/>
      <c r="AA4" s="111"/>
      <c r="AB4" s="111" t="s">
        <v>82</v>
      </c>
      <c r="AC4" s="111" t="s">
        <v>47</v>
      </c>
      <c r="AD4" s="123" t="s">
        <v>49</v>
      </c>
      <c r="AE4" s="123" t="s">
        <v>115</v>
      </c>
      <c r="AF4" s="123" t="s">
        <v>82</v>
      </c>
      <c r="AG4" s="123" t="s">
        <v>47</v>
      </c>
      <c r="AH4" s="111"/>
      <c r="AI4" s="105">
        <f t="shared" si="0"/>
        <v>120</v>
      </c>
      <c r="AJ4" s="105">
        <v>133</v>
      </c>
      <c r="AK4" s="105">
        <f t="shared" si="1"/>
        <v>-13</v>
      </c>
      <c r="AL4" s="105">
        <v>4</v>
      </c>
      <c r="AM4" s="123">
        <v>3</v>
      </c>
      <c r="AN4" s="123">
        <v>4</v>
      </c>
      <c r="AO4" s="123">
        <v>1</v>
      </c>
    </row>
    <row r="5" spans="1:41">
      <c r="A5" s="109" t="s">
        <v>12</v>
      </c>
      <c r="B5" s="162">
        <v>200</v>
      </c>
      <c r="C5" s="123" t="s">
        <v>34</v>
      </c>
      <c r="D5" s="123" t="s">
        <v>34</v>
      </c>
      <c r="E5" s="123" t="s">
        <v>34</v>
      </c>
      <c r="F5" s="123" t="s">
        <v>88</v>
      </c>
      <c r="G5" s="111" t="s">
        <v>52</v>
      </c>
      <c r="H5" s="111" t="s">
        <v>82</v>
      </c>
      <c r="I5" s="123" t="s">
        <v>47</v>
      </c>
      <c r="J5" s="111"/>
      <c r="K5" s="123" t="s">
        <v>51</v>
      </c>
      <c r="L5" s="123" t="s">
        <v>88</v>
      </c>
      <c r="M5" s="123" t="s">
        <v>115</v>
      </c>
      <c r="N5" s="111"/>
      <c r="O5" s="111"/>
      <c r="P5" s="123" t="s">
        <v>52</v>
      </c>
      <c r="Q5" s="123" t="s">
        <v>47</v>
      </c>
      <c r="R5" s="123" t="s">
        <v>34</v>
      </c>
      <c r="S5" s="123"/>
      <c r="T5" s="123"/>
      <c r="U5" s="111"/>
      <c r="V5" s="111" t="s">
        <v>55</v>
      </c>
      <c r="W5" s="123" t="s">
        <v>47</v>
      </c>
      <c r="X5" s="123" t="s">
        <v>83</v>
      </c>
      <c r="Y5" s="123" t="s">
        <v>115</v>
      </c>
      <c r="Z5" s="123" t="s">
        <v>52</v>
      </c>
      <c r="AA5" s="111" t="s">
        <v>55</v>
      </c>
      <c r="AB5" s="111" t="s">
        <v>47</v>
      </c>
      <c r="AC5" s="111" t="s">
        <v>115</v>
      </c>
      <c r="AD5" s="123" t="s">
        <v>82</v>
      </c>
      <c r="AE5" s="123" t="s">
        <v>47</v>
      </c>
      <c r="AF5" s="123" t="s">
        <v>55</v>
      </c>
      <c r="AG5" s="123" t="s">
        <v>59</v>
      </c>
      <c r="AH5" s="111" t="s">
        <v>34</v>
      </c>
      <c r="AI5" s="105">
        <f t="shared" si="0"/>
        <v>180</v>
      </c>
      <c r="AJ5" s="105">
        <v>167</v>
      </c>
      <c r="AK5" s="105">
        <f t="shared" si="1"/>
        <v>13</v>
      </c>
      <c r="AL5" s="105">
        <v>8</v>
      </c>
      <c r="AM5" s="123">
        <v>4</v>
      </c>
      <c r="AN5" s="123">
        <v>0</v>
      </c>
      <c r="AO5" s="123">
        <v>3</v>
      </c>
    </row>
    <row r="6" spans="1:41">
      <c r="A6" s="121" t="s">
        <v>14</v>
      </c>
      <c r="B6" s="120">
        <v>240</v>
      </c>
      <c r="C6" s="123" t="s">
        <v>83</v>
      </c>
      <c r="D6" s="123"/>
      <c r="E6" s="123"/>
      <c r="F6" s="123"/>
      <c r="G6" s="111" t="s">
        <v>115</v>
      </c>
      <c r="H6" s="111" t="s">
        <v>88</v>
      </c>
      <c r="I6" s="123" t="s">
        <v>83</v>
      </c>
      <c r="J6" s="111" t="s">
        <v>115</v>
      </c>
      <c r="K6" s="123" t="s">
        <v>55</v>
      </c>
      <c r="L6" s="123" t="s">
        <v>47</v>
      </c>
      <c r="M6" s="123"/>
      <c r="N6" s="111" t="s">
        <v>131</v>
      </c>
      <c r="O6" s="111" t="s">
        <v>34</v>
      </c>
      <c r="P6" s="123"/>
      <c r="Q6" s="123" t="s">
        <v>83</v>
      </c>
      <c r="R6" s="123" t="s">
        <v>115</v>
      </c>
      <c r="S6" s="123"/>
      <c r="T6" s="123" t="s">
        <v>51</v>
      </c>
      <c r="U6" s="111" t="s">
        <v>55</v>
      </c>
      <c r="V6" s="111" t="s">
        <v>47</v>
      </c>
      <c r="W6" s="123" t="s">
        <v>55</v>
      </c>
      <c r="X6" s="123" t="s">
        <v>47</v>
      </c>
      <c r="Y6" s="123"/>
      <c r="Z6" s="123" t="s">
        <v>83</v>
      </c>
      <c r="AA6" s="111" t="s">
        <v>115</v>
      </c>
      <c r="AB6" s="111" t="s">
        <v>51</v>
      </c>
      <c r="AC6" s="111" t="s">
        <v>82</v>
      </c>
      <c r="AD6" s="123" t="s">
        <v>47</v>
      </c>
      <c r="AE6" s="123" t="s">
        <v>83</v>
      </c>
      <c r="AF6" s="123" t="s">
        <v>52</v>
      </c>
      <c r="AG6" s="123" t="s">
        <v>59</v>
      </c>
      <c r="AH6" s="111" t="s">
        <v>34</v>
      </c>
      <c r="AI6" s="105">
        <f t="shared" si="0"/>
        <v>216</v>
      </c>
      <c r="AJ6" s="105">
        <v>200</v>
      </c>
      <c r="AK6" s="105">
        <f t="shared" si="1"/>
        <v>16</v>
      </c>
      <c r="AL6" s="105">
        <v>5</v>
      </c>
      <c r="AM6" s="123">
        <v>9</v>
      </c>
      <c r="AN6" s="123">
        <v>0</v>
      </c>
      <c r="AO6" s="123">
        <v>4</v>
      </c>
    </row>
    <row r="7" spans="1:41">
      <c r="A7" s="109" t="s">
        <v>18</v>
      </c>
      <c r="B7" s="163">
        <v>190</v>
      </c>
      <c r="C7" s="123" t="s">
        <v>52</v>
      </c>
      <c r="D7" s="123" t="s">
        <v>47</v>
      </c>
      <c r="E7" s="123" t="s">
        <v>82</v>
      </c>
      <c r="F7" s="123" t="s">
        <v>47</v>
      </c>
      <c r="G7" s="111" t="s">
        <v>34</v>
      </c>
      <c r="H7" s="111" t="s">
        <v>34</v>
      </c>
      <c r="I7" s="123" t="s">
        <v>82</v>
      </c>
      <c r="J7" s="111" t="s">
        <v>52</v>
      </c>
      <c r="K7" s="123" t="s">
        <v>47</v>
      </c>
      <c r="L7" s="123" t="s">
        <v>55</v>
      </c>
      <c r="M7" s="123" t="s">
        <v>47</v>
      </c>
      <c r="N7" s="111" t="s">
        <v>115</v>
      </c>
      <c r="O7" s="111" t="s">
        <v>34</v>
      </c>
      <c r="P7" s="123" t="s">
        <v>49</v>
      </c>
      <c r="Q7" s="123" t="s">
        <v>82</v>
      </c>
      <c r="R7" s="123" t="s">
        <v>47</v>
      </c>
      <c r="S7" s="123" t="s">
        <v>52</v>
      </c>
      <c r="T7" s="123" t="s">
        <v>47</v>
      </c>
      <c r="U7" s="111"/>
      <c r="V7" s="111"/>
      <c r="W7" s="123"/>
      <c r="X7" s="123" t="s">
        <v>55</v>
      </c>
      <c r="Y7" s="123" t="s">
        <v>47</v>
      </c>
      <c r="Z7" s="123" t="s">
        <v>34</v>
      </c>
      <c r="AA7" s="111" t="s">
        <v>34</v>
      </c>
      <c r="AB7" s="111" t="s">
        <v>88</v>
      </c>
      <c r="AC7" s="111"/>
      <c r="AD7" s="123"/>
      <c r="AE7" s="123" t="s">
        <v>82</v>
      </c>
      <c r="AF7" s="123" t="s">
        <v>47</v>
      </c>
      <c r="AG7" s="123" t="s">
        <v>115</v>
      </c>
      <c r="AH7" s="111" t="s">
        <v>88</v>
      </c>
      <c r="AI7" s="105">
        <f t="shared" si="0"/>
        <v>174</v>
      </c>
      <c r="AJ7" s="105">
        <v>158</v>
      </c>
      <c r="AK7" s="105">
        <f t="shared" si="1"/>
        <v>16</v>
      </c>
      <c r="AL7" s="105">
        <v>9</v>
      </c>
      <c r="AM7" s="123">
        <v>3</v>
      </c>
      <c r="AN7" s="123">
        <v>1</v>
      </c>
      <c r="AO7" s="123">
        <v>2</v>
      </c>
    </row>
    <row r="8" spans="1:41">
      <c r="A8" s="109" t="s">
        <v>20</v>
      </c>
      <c r="B8" s="163">
        <v>200</v>
      </c>
      <c r="C8" s="123"/>
      <c r="D8" s="123" t="s">
        <v>55</v>
      </c>
      <c r="E8" s="123" t="s">
        <v>47</v>
      </c>
      <c r="F8" s="123" t="s">
        <v>49</v>
      </c>
      <c r="G8" s="111" t="s">
        <v>83</v>
      </c>
      <c r="H8" s="111"/>
      <c r="I8" s="123"/>
      <c r="J8" s="111"/>
      <c r="K8" s="123"/>
      <c r="L8" s="123" t="s">
        <v>51</v>
      </c>
      <c r="M8" s="123" t="s">
        <v>49</v>
      </c>
      <c r="N8" s="111"/>
      <c r="O8" s="111" t="s">
        <v>83</v>
      </c>
      <c r="P8" s="123" t="s">
        <v>88</v>
      </c>
      <c r="Q8" s="123" t="s">
        <v>51</v>
      </c>
      <c r="R8" s="123" t="s">
        <v>55</v>
      </c>
      <c r="S8" s="123" t="s">
        <v>47</v>
      </c>
      <c r="T8" s="123" t="s">
        <v>49</v>
      </c>
      <c r="U8" s="111" t="s">
        <v>51</v>
      </c>
      <c r="V8" s="111" t="s">
        <v>82</v>
      </c>
      <c r="W8" s="123" t="s">
        <v>47</v>
      </c>
      <c r="X8" s="123" t="s">
        <v>82</v>
      </c>
      <c r="Y8" s="123" t="s">
        <v>47</v>
      </c>
      <c r="Z8" s="123" t="s">
        <v>88</v>
      </c>
      <c r="AA8" s="111" t="s">
        <v>83</v>
      </c>
      <c r="AB8" s="111"/>
      <c r="AC8" s="111"/>
      <c r="AD8" s="123" t="s">
        <v>88</v>
      </c>
      <c r="AE8" s="123" t="s">
        <v>34</v>
      </c>
      <c r="AF8" s="123" t="s">
        <v>34</v>
      </c>
      <c r="AG8" s="123" t="s">
        <v>34</v>
      </c>
      <c r="AH8" s="111" t="s">
        <v>34</v>
      </c>
      <c r="AI8" s="105">
        <f t="shared" si="0"/>
        <v>174</v>
      </c>
      <c r="AJ8" s="105">
        <v>167</v>
      </c>
      <c r="AK8" s="105">
        <f t="shared" si="1"/>
        <v>7</v>
      </c>
      <c r="AL8" s="105">
        <v>4</v>
      </c>
      <c r="AM8" s="123">
        <v>9</v>
      </c>
      <c r="AN8" s="123">
        <v>3</v>
      </c>
      <c r="AO8" s="123">
        <v>0</v>
      </c>
    </row>
    <row r="9" spans="1:41">
      <c r="A9" s="121" t="s">
        <v>21</v>
      </c>
      <c r="B9" s="120">
        <v>240</v>
      </c>
      <c r="C9" s="123" t="s">
        <v>47</v>
      </c>
      <c r="D9" s="123" t="s">
        <v>51</v>
      </c>
      <c r="E9" s="123" t="s">
        <v>83</v>
      </c>
      <c r="F9" s="123" t="s">
        <v>52</v>
      </c>
      <c r="G9" s="111" t="s">
        <v>59</v>
      </c>
      <c r="H9" s="111" t="s">
        <v>34</v>
      </c>
      <c r="I9" s="123"/>
      <c r="J9" s="111"/>
      <c r="K9" s="123" t="s">
        <v>82</v>
      </c>
      <c r="L9" s="123" t="s">
        <v>47</v>
      </c>
      <c r="M9" s="123" t="s">
        <v>88</v>
      </c>
      <c r="N9" s="111" t="s">
        <v>132</v>
      </c>
      <c r="O9" s="111" t="s">
        <v>34</v>
      </c>
      <c r="P9" s="123" t="s">
        <v>115</v>
      </c>
      <c r="Q9" s="123" t="s">
        <v>88</v>
      </c>
      <c r="R9" s="123" t="s">
        <v>51</v>
      </c>
      <c r="S9" s="123" t="s">
        <v>55</v>
      </c>
      <c r="T9" s="123" t="s">
        <v>47</v>
      </c>
      <c r="U9" s="111" t="s">
        <v>82</v>
      </c>
      <c r="V9" s="111" t="s">
        <v>52</v>
      </c>
      <c r="W9" s="123" t="s">
        <v>47</v>
      </c>
      <c r="X9" s="123"/>
      <c r="Y9" s="123" t="s">
        <v>88</v>
      </c>
      <c r="Z9" s="123" t="s">
        <v>51</v>
      </c>
      <c r="AA9" s="111" t="s">
        <v>88</v>
      </c>
      <c r="AB9" s="111" t="s">
        <v>49</v>
      </c>
      <c r="AC9" s="111"/>
      <c r="AD9" s="123" t="s">
        <v>83</v>
      </c>
      <c r="AE9" s="123" t="s">
        <v>52</v>
      </c>
      <c r="AF9" s="123" t="s">
        <v>47</v>
      </c>
      <c r="AG9" s="123" t="s">
        <v>34</v>
      </c>
      <c r="AH9" s="111" t="s">
        <v>34</v>
      </c>
      <c r="AI9" s="105">
        <f t="shared" si="0"/>
        <v>210</v>
      </c>
      <c r="AJ9" s="105">
        <v>200</v>
      </c>
      <c r="AK9" s="105">
        <f t="shared" si="1"/>
        <v>10</v>
      </c>
      <c r="AL9" s="105">
        <v>6</v>
      </c>
      <c r="AM9" s="123">
        <v>10</v>
      </c>
      <c r="AN9" s="123">
        <v>1</v>
      </c>
      <c r="AO9" s="123">
        <v>1</v>
      </c>
    </row>
    <row r="10" spans="1:41">
      <c r="A10" s="164" t="s">
        <v>22</v>
      </c>
      <c r="B10" s="79">
        <v>240</v>
      </c>
      <c r="C10" s="123" t="s">
        <v>55</v>
      </c>
      <c r="D10" s="123" t="s">
        <v>47</v>
      </c>
      <c r="E10" s="123" t="s">
        <v>49</v>
      </c>
      <c r="F10" s="123" t="s">
        <v>115</v>
      </c>
      <c r="G10" s="111" t="s">
        <v>55</v>
      </c>
      <c r="H10" s="111" t="s">
        <v>47</v>
      </c>
      <c r="I10" s="123" t="s">
        <v>51</v>
      </c>
      <c r="J10" s="111" t="s">
        <v>88</v>
      </c>
      <c r="K10" s="123"/>
      <c r="L10" s="123" t="s">
        <v>83</v>
      </c>
      <c r="M10" s="123" t="s">
        <v>55</v>
      </c>
      <c r="N10" s="111" t="s">
        <v>47</v>
      </c>
      <c r="O10" s="111" t="s">
        <v>115</v>
      </c>
      <c r="P10" s="123" t="s">
        <v>82</v>
      </c>
      <c r="Q10" s="123" t="s">
        <v>47</v>
      </c>
      <c r="R10" s="123" t="s">
        <v>49</v>
      </c>
      <c r="S10" s="123" t="s">
        <v>115</v>
      </c>
      <c r="T10" s="123" t="s">
        <v>115</v>
      </c>
      <c r="U10" s="111"/>
      <c r="V10" s="111" t="s">
        <v>83</v>
      </c>
      <c r="W10" s="123" t="s">
        <v>52</v>
      </c>
      <c r="X10" s="123" t="s">
        <v>47</v>
      </c>
      <c r="Y10" s="123" t="s">
        <v>51</v>
      </c>
      <c r="Z10" s="123" t="s">
        <v>55</v>
      </c>
      <c r="AA10" s="111" t="s">
        <v>82</v>
      </c>
      <c r="AB10" s="111" t="s">
        <v>47</v>
      </c>
      <c r="AC10" s="111"/>
      <c r="AD10" s="123"/>
      <c r="AE10" s="123"/>
      <c r="AF10" s="123" t="s">
        <v>34</v>
      </c>
      <c r="AG10" s="123" t="s">
        <v>34</v>
      </c>
      <c r="AH10" s="111" t="s">
        <v>34</v>
      </c>
      <c r="AI10" s="105">
        <f t="shared" si="0"/>
        <v>204</v>
      </c>
      <c r="AJ10" s="105">
        <v>200</v>
      </c>
      <c r="AK10" s="105">
        <f t="shared" si="1"/>
        <v>4</v>
      </c>
      <c r="AL10" s="105">
        <v>7</v>
      </c>
      <c r="AM10" s="123">
        <v>5</v>
      </c>
      <c r="AN10" s="123">
        <v>2</v>
      </c>
      <c r="AO10" s="123">
        <v>4</v>
      </c>
    </row>
    <row r="11" spans="1:41">
      <c r="A11" s="83" t="s">
        <v>86</v>
      </c>
      <c r="B11" s="84">
        <v>240</v>
      </c>
      <c r="C11" s="123" t="s">
        <v>47</v>
      </c>
      <c r="D11" s="123" t="s">
        <v>52</v>
      </c>
      <c r="E11" s="123" t="s">
        <v>52</v>
      </c>
      <c r="F11" s="123" t="s">
        <v>47</v>
      </c>
      <c r="G11" s="111" t="s">
        <v>88</v>
      </c>
      <c r="H11" s="111" t="s">
        <v>51</v>
      </c>
      <c r="I11" s="123" t="s">
        <v>55</v>
      </c>
      <c r="J11" s="111" t="s">
        <v>47</v>
      </c>
      <c r="K11" s="123" t="s">
        <v>115</v>
      </c>
      <c r="L11" s="123" t="s">
        <v>115</v>
      </c>
      <c r="M11" s="123"/>
      <c r="N11" s="111" t="s">
        <v>133</v>
      </c>
      <c r="O11" s="111"/>
      <c r="P11" s="123" t="s">
        <v>83</v>
      </c>
      <c r="Q11" s="123" t="s">
        <v>52</v>
      </c>
      <c r="R11" s="123" t="s">
        <v>52</v>
      </c>
      <c r="S11" s="123" t="s">
        <v>47</v>
      </c>
      <c r="T11" s="123" t="s">
        <v>133</v>
      </c>
      <c r="U11" s="111" t="s">
        <v>115</v>
      </c>
      <c r="V11" s="111" t="s">
        <v>51</v>
      </c>
      <c r="W11" s="123"/>
      <c r="X11" s="123"/>
      <c r="Y11" s="123" t="s">
        <v>34</v>
      </c>
      <c r="Z11" s="123" t="s">
        <v>34</v>
      </c>
      <c r="AA11" s="111" t="s">
        <v>34</v>
      </c>
      <c r="AB11" s="111" t="s">
        <v>34</v>
      </c>
      <c r="AC11" s="111"/>
      <c r="AD11" s="123" t="s">
        <v>115</v>
      </c>
      <c r="AE11" s="123" t="s">
        <v>88</v>
      </c>
      <c r="AF11" s="123" t="s">
        <v>83</v>
      </c>
      <c r="AG11" s="123" t="s">
        <v>55</v>
      </c>
      <c r="AH11" s="111" t="s">
        <v>82</v>
      </c>
      <c r="AI11" s="105">
        <f t="shared" si="0"/>
        <v>228</v>
      </c>
      <c r="AJ11" s="105">
        <v>200</v>
      </c>
      <c r="AK11" s="105">
        <f t="shared" si="1"/>
        <v>28</v>
      </c>
      <c r="AL11" s="105">
        <v>7</v>
      </c>
      <c r="AM11" s="123">
        <v>8</v>
      </c>
      <c r="AN11" s="123">
        <v>0</v>
      </c>
      <c r="AO11" s="123">
        <v>4</v>
      </c>
    </row>
    <row r="12" spans="1:41">
      <c r="A12" s="121" t="s">
        <v>112</v>
      </c>
      <c r="B12" s="120">
        <v>240</v>
      </c>
      <c r="C12" s="123" t="s">
        <v>47</v>
      </c>
      <c r="D12" s="123" t="s">
        <v>83</v>
      </c>
      <c r="E12" s="123" t="s">
        <v>88</v>
      </c>
      <c r="F12" s="123" t="s">
        <v>82</v>
      </c>
      <c r="G12" s="111" t="s">
        <v>47</v>
      </c>
      <c r="H12" s="111"/>
      <c r="I12" s="123" t="s">
        <v>52</v>
      </c>
      <c r="J12" s="111" t="s">
        <v>55</v>
      </c>
      <c r="K12" s="123" t="s">
        <v>47</v>
      </c>
      <c r="L12" s="123" t="s">
        <v>49</v>
      </c>
      <c r="M12" s="123" t="s">
        <v>51</v>
      </c>
      <c r="N12" s="111" t="s">
        <v>82</v>
      </c>
      <c r="O12" s="111" t="s">
        <v>52</v>
      </c>
      <c r="P12" s="123" t="s">
        <v>47</v>
      </c>
      <c r="Q12" s="123"/>
      <c r="R12" s="123"/>
      <c r="S12" s="123" t="s">
        <v>51</v>
      </c>
      <c r="T12" s="123" t="s">
        <v>55</v>
      </c>
      <c r="U12" s="111" t="s">
        <v>47</v>
      </c>
      <c r="V12" s="111"/>
      <c r="W12" s="123" t="s">
        <v>115</v>
      </c>
      <c r="X12" s="123" t="s">
        <v>115</v>
      </c>
      <c r="Y12" s="123" t="s">
        <v>83</v>
      </c>
      <c r="Z12" s="123" t="s">
        <v>34</v>
      </c>
      <c r="AA12" s="111" t="s">
        <v>34</v>
      </c>
      <c r="AB12" s="111"/>
      <c r="AC12" s="111" t="s">
        <v>83</v>
      </c>
      <c r="AD12" s="123"/>
      <c r="AE12" s="123" t="s">
        <v>51</v>
      </c>
      <c r="AF12" s="123" t="s">
        <v>88</v>
      </c>
      <c r="AG12" s="123" t="s">
        <v>52</v>
      </c>
      <c r="AH12" s="111" t="s">
        <v>52</v>
      </c>
      <c r="AI12" s="105">
        <f t="shared" si="0"/>
        <v>222</v>
      </c>
      <c r="AJ12" s="105">
        <v>200</v>
      </c>
      <c r="AK12" s="105">
        <f t="shared" si="1"/>
        <v>22</v>
      </c>
      <c r="AL12" s="105">
        <v>8</v>
      </c>
      <c r="AM12" s="123">
        <v>8</v>
      </c>
      <c r="AN12" s="123">
        <v>1</v>
      </c>
      <c r="AO12" s="123">
        <v>2</v>
      </c>
    </row>
    <row r="13" spans="1:41">
      <c r="A13" s="78" t="s">
        <v>25</v>
      </c>
      <c r="B13" s="158">
        <v>120</v>
      </c>
      <c r="C13" s="123" t="s">
        <v>51</v>
      </c>
      <c r="D13" s="123"/>
      <c r="E13" s="123" t="s">
        <v>55</v>
      </c>
      <c r="F13" s="123" t="s">
        <v>47</v>
      </c>
      <c r="G13" s="111"/>
      <c r="H13" s="111" t="s">
        <v>115</v>
      </c>
      <c r="I13" s="123" t="s">
        <v>115</v>
      </c>
      <c r="J13" s="111"/>
      <c r="K13" s="123"/>
      <c r="L13" s="123" t="s">
        <v>52</v>
      </c>
      <c r="M13" s="123" t="s">
        <v>47</v>
      </c>
      <c r="N13" s="111"/>
      <c r="O13" s="111" t="s">
        <v>88</v>
      </c>
      <c r="P13" s="123"/>
      <c r="Q13" s="123"/>
      <c r="R13" s="123"/>
      <c r="S13" s="123"/>
      <c r="T13" s="123"/>
      <c r="U13" s="111" t="s">
        <v>88</v>
      </c>
      <c r="V13" s="111" t="s">
        <v>88</v>
      </c>
      <c r="W13" s="123" t="s">
        <v>82</v>
      </c>
      <c r="X13" s="123" t="s">
        <v>47</v>
      </c>
      <c r="Y13" s="123" t="s">
        <v>55</v>
      </c>
      <c r="Z13" s="123" t="s">
        <v>59</v>
      </c>
      <c r="AA13" s="111" t="s">
        <v>34</v>
      </c>
      <c r="AB13" s="111" t="s">
        <v>83</v>
      </c>
      <c r="AC13" s="111" t="s">
        <v>51</v>
      </c>
      <c r="AD13" s="123" t="s">
        <v>51</v>
      </c>
      <c r="AE13" s="123" t="s">
        <v>55</v>
      </c>
      <c r="AF13" s="123" t="s">
        <v>47</v>
      </c>
      <c r="AG13" s="123" t="s">
        <v>83</v>
      </c>
      <c r="AH13" s="111" t="s">
        <v>115</v>
      </c>
      <c r="AI13" s="105">
        <f t="shared" si="0"/>
        <v>192</v>
      </c>
      <c r="AJ13" s="105">
        <v>100</v>
      </c>
      <c r="AK13" s="105">
        <f t="shared" si="1"/>
        <v>92</v>
      </c>
      <c r="AL13" s="105">
        <v>5</v>
      </c>
      <c r="AM13" s="123">
        <v>8</v>
      </c>
      <c r="AN13" s="123"/>
      <c r="AO13" s="123">
        <v>3</v>
      </c>
    </row>
    <row r="14" spans="1:41">
      <c r="A14" s="97" t="s">
        <v>119</v>
      </c>
      <c r="B14" s="97">
        <v>140</v>
      </c>
      <c r="C14" s="123" t="s">
        <v>49</v>
      </c>
      <c r="D14" s="123" t="s">
        <v>88</v>
      </c>
      <c r="E14" s="123"/>
      <c r="F14" s="123" t="s">
        <v>55</v>
      </c>
      <c r="G14" s="111" t="s">
        <v>47</v>
      </c>
      <c r="H14" s="111" t="s">
        <v>52</v>
      </c>
      <c r="I14" s="123" t="s">
        <v>47</v>
      </c>
      <c r="J14" s="111"/>
      <c r="K14" s="123" t="s">
        <v>49</v>
      </c>
      <c r="L14" s="123"/>
      <c r="M14" s="123"/>
      <c r="N14" s="111" t="s">
        <v>52</v>
      </c>
      <c r="O14" s="111" t="s">
        <v>82</v>
      </c>
      <c r="P14" s="123" t="s">
        <v>47</v>
      </c>
      <c r="Q14" s="123" t="s">
        <v>49</v>
      </c>
      <c r="R14" s="123"/>
      <c r="S14" s="123"/>
      <c r="T14" s="123" t="s">
        <v>82</v>
      </c>
      <c r="U14" s="111" t="s">
        <v>47</v>
      </c>
      <c r="V14" s="111"/>
      <c r="W14" s="123"/>
      <c r="X14" s="123"/>
      <c r="Y14" s="123"/>
      <c r="Z14" s="123" t="s">
        <v>115</v>
      </c>
      <c r="AA14" s="111" t="s">
        <v>51</v>
      </c>
      <c r="AB14" s="111"/>
      <c r="AC14" s="111"/>
      <c r="AD14" s="123" t="s">
        <v>52</v>
      </c>
      <c r="AE14" s="123" t="s">
        <v>47</v>
      </c>
      <c r="AF14" s="123" t="s">
        <v>49</v>
      </c>
      <c r="AG14" s="123"/>
      <c r="AH14" s="111" t="s">
        <v>34</v>
      </c>
      <c r="AI14" s="105">
        <f t="shared" si="0"/>
        <v>132</v>
      </c>
      <c r="AJ14" s="105">
        <v>117</v>
      </c>
      <c r="AK14" s="105">
        <f t="shared" si="1"/>
        <v>15</v>
      </c>
      <c r="AL14" s="105">
        <v>6</v>
      </c>
      <c r="AM14" s="123">
        <v>2</v>
      </c>
      <c r="AN14" s="123">
        <v>4</v>
      </c>
      <c r="AO14" s="123">
        <v>1</v>
      </c>
    </row>
    <row r="15" spans="1:41">
      <c r="A15" s="92" t="s">
        <v>124</v>
      </c>
      <c r="B15" s="92">
        <v>240</v>
      </c>
      <c r="C15" s="123" t="s">
        <v>88</v>
      </c>
      <c r="D15" s="123" t="s">
        <v>82</v>
      </c>
      <c r="E15" s="123" t="s">
        <v>47</v>
      </c>
      <c r="F15" s="123" t="s">
        <v>51</v>
      </c>
      <c r="G15" s="111" t="s">
        <v>51</v>
      </c>
      <c r="H15" s="111" t="s">
        <v>83</v>
      </c>
      <c r="I15" s="123" t="s">
        <v>34</v>
      </c>
      <c r="J15" s="111" t="s">
        <v>51</v>
      </c>
      <c r="K15" s="123" t="s">
        <v>34</v>
      </c>
      <c r="L15" s="123"/>
      <c r="M15" s="123" t="s">
        <v>82</v>
      </c>
      <c r="N15" s="111" t="s">
        <v>55</v>
      </c>
      <c r="O15" s="111" t="s">
        <v>47</v>
      </c>
      <c r="P15" s="123" t="s">
        <v>51</v>
      </c>
      <c r="Q15" s="123" t="s">
        <v>55</v>
      </c>
      <c r="R15" s="123" t="s">
        <v>47</v>
      </c>
      <c r="S15" s="123" t="s">
        <v>88</v>
      </c>
      <c r="T15" s="123" t="s">
        <v>34</v>
      </c>
      <c r="U15" s="111" t="s">
        <v>83</v>
      </c>
      <c r="V15" s="111" t="s">
        <v>115</v>
      </c>
      <c r="W15" s="123" t="s">
        <v>49</v>
      </c>
      <c r="X15" s="123" t="s">
        <v>88</v>
      </c>
      <c r="Y15" s="123" t="s">
        <v>82</v>
      </c>
      <c r="Z15" s="123" t="s">
        <v>59</v>
      </c>
      <c r="AA15" s="111" t="s">
        <v>34</v>
      </c>
      <c r="AB15" s="111" t="s">
        <v>115</v>
      </c>
      <c r="AC15" s="111"/>
      <c r="AD15" s="123" t="s">
        <v>55</v>
      </c>
      <c r="AE15" s="123" t="s">
        <v>47</v>
      </c>
      <c r="AF15" s="123"/>
      <c r="AG15" s="123" t="s">
        <v>51</v>
      </c>
      <c r="AH15" s="111" t="s">
        <v>83</v>
      </c>
      <c r="AI15" s="105">
        <f t="shared" si="0"/>
        <v>234</v>
      </c>
      <c r="AJ15" s="105">
        <v>200</v>
      </c>
      <c r="AK15" s="105">
        <f t="shared" si="1"/>
        <v>34</v>
      </c>
      <c r="AL15" s="105">
        <v>6</v>
      </c>
      <c r="AM15" s="123">
        <v>11</v>
      </c>
      <c r="AN15" s="123">
        <v>1</v>
      </c>
      <c r="AO15" s="123">
        <v>2</v>
      </c>
    </row>
    <row r="16" spans="1:41">
      <c r="A16" s="98" t="s">
        <v>126</v>
      </c>
      <c r="B16" s="98">
        <v>200</v>
      </c>
      <c r="C16" s="123" t="s">
        <v>115</v>
      </c>
      <c r="D16" s="123" t="s">
        <v>115</v>
      </c>
      <c r="E16" s="123" t="s">
        <v>115</v>
      </c>
      <c r="F16" s="123" t="s">
        <v>83</v>
      </c>
      <c r="G16" s="111"/>
      <c r="H16" s="111" t="s">
        <v>55</v>
      </c>
      <c r="I16" s="123" t="s">
        <v>47</v>
      </c>
      <c r="J16" s="111"/>
      <c r="K16" s="123" t="s">
        <v>83</v>
      </c>
      <c r="L16" s="123"/>
      <c r="M16" s="123" t="s">
        <v>83</v>
      </c>
      <c r="N16" s="111"/>
      <c r="O16" s="111" t="s">
        <v>55</v>
      </c>
      <c r="P16" s="123" t="s">
        <v>47</v>
      </c>
      <c r="Q16" s="123"/>
      <c r="R16" s="123" t="s">
        <v>88</v>
      </c>
      <c r="S16" s="123" t="s">
        <v>82</v>
      </c>
      <c r="T16" s="123" t="s">
        <v>47</v>
      </c>
      <c r="U16" s="111"/>
      <c r="V16" s="111"/>
      <c r="W16" s="123" t="s">
        <v>88</v>
      </c>
      <c r="X16" s="123"/>
      <c r="Y16" s="123" t="s">
        <v>49</v>
      </c>
      <c r="Z16" s="123" t="s">
        <v>34</v>
      </c>
      <c r="AA16" s="111" t="s">
        <v>34</v>
      </c>
      <c r="AB16" s="111" t="s">
        <v>52</v>
      </c>
      <c r="AC16" s="111" t="s">
        <v>55</v>
      </c>
      <c r="AD16" s="123" t="s">
        <v>47</v>
      </c>
      <c r="AE16" s="123"/>
      <c r="AF16" s="123" t="s">
        <v>115</v>
      </c>
      <c r="AG16" s="123" t="s">
        <v>82</v>
      </c>
      <c r="AH16" s="111" t="s">
        <v>55</v>
      </c>
      <c r="AI16" s="105">
        <f t="shared" si="0"/>
        <v>198</v>
      </c>
      <c r="AJ16" s="105">
        <v>167</v>
      </c>
      <c r="AK16" s="105">
        <f t="shared" si="1"/>
        <v>31</v>
      </c>
      <c r="AL16" s="105">
        <v>7</v>
      </c>
      <c r="AM16" s="123">
        <v>5</v>
      </c>
      <c r="AN16" s="123">
        <v>1</v>
      </c>
      <c r="AO16" s="123">
        <v>4</v>
      </c>
    </row>
    <row r="17" spans="1:41">
      <c r="A17" s="98" t="s">
        <v>127</v>
      </c>
      <c r="B17" s="98">
        <v>200</v>
      </c>
      <c r="C17" s="123" t="s">
        <v>87</v>
      </c>
      <c r="D17" s="123" t="s">
        <v>87</v>
      </c>
      <c r="E17" s="123" t="s">
        <v>87</v>
      </c>
      <c r="F17" s="123" t="s">
        <v>87</v>
      </c>
      <c r="G17" s="111" t="s">
        <v>87</v>
      </c>
      <c r="H17" s="111" t="s">
        <v>87</v>
      </c>
      <c r="I17" s="123" t="s">
        <v>87</v>
      </c>
      <c r="J17" s="111" t="s">
        <v>87</v>
      </c>
      <c r="K17" s="123" t="s">
        <v>88</v>
      </c>
      <c r="L17" s="123" t="s">
        <v>82</v>
      </c>
      <c r="M17" s="123" t="s">
        <v>47</v>
      </c>
      <c r="N17" s="111"/>
      <c r="O17" s="111" t="s">
        <v>51</v>
      </c>
      <c r="P17" s="123"/>
      <c r="Q17" s="123" t="s">
        <v>115</v>
      </c>
      <c r="R17" s="123" t="s">
        <v>82</v>
      </c>
      <c r="S17" s="123" t="s">
        <v>47</v>
      </c>
      <c r="T17" s="123"/>
      <c r="U17" s="111"/>
      <c r="V17" s="111"/>
      <c r="W17" s="123"/>
      <c r="X17" s="123" t="s">
        <v>49</v>
      </c>
      <c r="Y17" s="123" t="s">
        <v>52</v>
      </c>
      <c r="Z17" s="123" t="s">
        <v>59</v>
      </c>
      <c r="AA17" s="111"/>
      <c r="AB17" s="111" t="s">
        <v>55</v>
      </c>
      <c r="AC17" s="111" t="s">
        <v>82</v>
      </c>
      <c r="AD17" s="123" t="s">
        <v>47</v>
      </c>
      <c r="AE17" s="123" t="s">
        <v>49</v>
      </c>
      <c r="AF17" s="123"/>
      <c r="AG17" s="123" t="s">
        <v>88</v>
      </c>
      <c r="AH17" s="111" t="s">
        <v>51</v>
      </c>
      <c r="AI17" s="105">
        <f t="shared" si="0"/>
        <v>132</v>
      </c>
      <c r="AJ17" s="105">
        <v>127</v>
      </c>
      <c r="AK17" s="105">
        <f t="shared" si="1"/>
        <v>5</v>
      </c>
      <c r="AL17" s="105">
        <v>5</v>
      </c>
      <c r="AM17" s="123">
        <v>4</v>
      </c>
      <c r="AN17" s="123">
        <v>2</v>
      </c>
      <c r="AO17" s="123">
        <v>1</v>
      </c>
    </row>
    <row r="18" spans="1:4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8">
        <f t="shared" ref="AI18:AK18" si="2">SUM(AI3:AI17)</f>
        <v>2826</v>
      </c>
      <c r="AJ18" s="167">
        <f t="shared" si="2"/>
        <v>2536</v>
      </c>
      <c r="AK18" s="157">
        <f t="shared" si="2"/>
        <v>290</v>
      </c>
      <c r="AL18" s="157"/>
      <c r="AM18" s="157"/>
      <c r="AN18" s="157"/>
      <c r="AO18" s="157"/>
    </row>
    <row r="19" spans="1:41">
      <c r="A19" s="231" t="s">
        <v>69</v>
      </c>
      <c r="B19" s="210"/>
      <c r="C19" s="210"/>
      <c r="D19" s="211"/>
      <c r="E19" s="11"/>
      <c r="F19" s="11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>
      <c r="A20" s="231" t="s">
        <v>70</v>
      </c>
      <c r="B20" s="210"/>
      <c r="C20" s="210"/>
      <c r="D20" s="211"/>
      <c r="E20" s="11"/>
      <c r="F20" s="11"/>
      <c r="G20" s="35"/>
      <c r="W20" s="123"/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3">W21+X21+Y21+Z21+AA21</f>
        <v>0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0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11"/>
      <c r="AI21" s="11"/>
      <c r="AJ21" s="86">
        <v>240</v>
      </c>
      <c r="AK21" s="168">
        <v>200</v>
      </c>
      <c r="AL21" s="11"/>
      <c r="AM21" s="11"/>
      <c r="AN21" s="11"/>
      <c r="AO21" s="11"/>
    </row>
    <row r="22" spans="1:41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3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11"/>
      <c r="AH22" s="11"/>
      <c r="AI22" s="8" t="s">
        <v>104</v>
      </c>
      <c r="AJ22" s="169">
        <v>140</v>
      </c>
      <c r="AK22" s="170">
        <f>(AJ22*AK21)/AJ21</f>
        <v>116.66666666666667</v>
      </c>
      <c r="AL22" s="11"/>
      <c r="AM22" s="11"/>
      <c r="AN22" s="11"/>
      <c r="AO22" s="11"/>
    </row>
    <row r="23" spans="1:41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111" priority="1" operator="equal">
      <formula>"X"</formula>
    </cfRule>
  </conditionalFormatting>
  <conditionalFormatting sqref="Q21">
    <cfRule type="cellIs" dxfId="110" priority="2" operator="equal">
      <formula>"X"</formula>
    </cfRule>
  </conditionalFormatting>
  <conditionalFormatting sqref="Z19 H21">
    <cfRule type="cellIs" dxfId="109" priority="3" operator="equal">
      <formula>"X"</formula>
    </cfRule>
  </conditionalFormatting>
  <conditionalFormatting sqref="Z19 H21 Q21">
    <cfRule type="cellIs" dxfId="108" priority="4" operator="equal">
      <formula>"X"</formula>
    </cfRule>
  </conditionalFormatting>
  <conditionalFormatting sqref="Z19 H21 Q21">
    <cfRule type="cellIs" dxfId="107" priority="5" operator="equal">
      <formula>"X"</formula>
    </cfRule>
  </conditionalFormatting>
  <conditionalFormatting sqref="H21">
    <cfRule type="containsText" dxfId="106" priority="6" operator="containsText" text="X">
      <formula>NOT(ISERROR(SEARCH(("X"),(H21))))</formula>
    </cfRule>
  </conditionalFormatting>
  <conditionalFormatting sqref="H21">
    <cfRule type="cellIs" dxfId="105" priority="7" operator="equal">
      <formula>"X"</formula>
    </cfRule>
  </conditionalFormatting>
  <conditionalFormatting sqref="H21">
    <cfRule type="containsText" dxfId="104" priority="8" operator="containsText" text="X">
      <formula>NOT(ISERROR(SEARCH(("X"),(H21))))</formula>
    </cfRule>
  </conditionalFormatting>
  <conditionalFormatting sqref="H21">
    <cfRule type="cellIs" dxfId="103" priority="9" operator="equal">
      <formula>"X"</formula>
    </cfRule>
  </conditionalFormatting>
  <conditionalFormatting sqref="H21">
    <cfRule type="cellIs" dxfId="102" priority="10" operator="equal">
      <formula>"X"</formula>
    </cfRule>
  </conditionalFormatting>
  <conditionalFormatting sqref="H21">
    <cfRule type="cellIs" dxfId="101" priority="11" operator="equal">
      <formula>"X"</formula>
    </cfRule>
  </conditionalFormatting>
  <conditionalFormatting sqref="Q21">
    <cfRule type="cellIs" dxfId="100" priority="12" operator="equal">
      <formula>"X"</formula>
    </cfRule>
  </conditionalFormatting>
  <conditionalFormatting sqref="Q21">
    <cfRule type="cellIs" dxfId="99" priority="13" operator="equal">
      <formula>"X"</formula>
    </cfRule>
  </conditionalFormatting>
  <conditionalFormatting sqref="Q21">
    <cfRule type="cellIs" dxfId="98" priority="14" operator="equal">
      <formula>"X"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N28"/>
  <sheetViews>
    <sheetView workbookViewId="0"/>
  </sheetViews>
  <sheetFormatPr baseColWidth="10" defaultColWidth="12.625" defaultRowHeight="15" customHeight="1"/>
  <cols>
    <col min="1" max="1" width="16.875" customWidth="1"/>
    <col min="2" max="2" width="8.375" customWidth="1"/>
    <col min="3" max="33" width="3.875" customWidth="1"/>
    <col min="34" max="34" width="10.375" customWidth="1"/>
    <col min="35" max="35" width="9.125" customWidth="1"/>
    <col min="36" max="36" width="8.125" customWidth="1"/>
    <col min="37" max="40" width="10.75" customWidth="1"/>
  </cols>
  <sheetData>
    <row r="1" spans="1:40">
      <c r="A1" s="230" t="s">
        <v>134</v>
      </c>
      <c r="B1" s="230" t="s">
        <v>81</v>
      </c>
      <c r="C1" s="182" t="s">
        <v>31</v>
      </c>
      <c r="D1" s="95" t="s">
        <v>32</v>
      </c>
      <c r="E1" s="95" t="s">
        <v>33</v>
      </c>
      <c r="F1" s="149" t="s">
        <v>34</v>
      </c>
      <c r="G1" s="149" t="s">
        <v>35</v>
      </c>
      <c r="H1" s="149" t="s">
        <v>29</v>
      </c>
      <c r="I1" s="149" t="s">
        <v>30</v>
      </c>
      <c r="J1" s="149" t="s">
        <v>31</v>
      </c>
      <c r="K1" s="95" t="s">
        <v>32</v>
      </c>
      <c r="L1" s="95" t="s">
        <v>33</v>
      </c>
      <c r="M1" s="95" t="s">
        <v>34</v>
      </c>
      <c r="N1" s="149" t="s">
        <v>35</v>
      </c>
      <c r="O1" s="149" t="s">
        <v>29</v>
      </c>
      <c r="P1" s="149" t="s">
        <v>30</v>
      </c>
      <c r="Q1" s="149" t="s">
        <v>31</v>
      </c>
      <c r="R1" s="95" t="s">
        <v>32</v>
      </c>
      <c r="S1" s="95" t="s">
        <v>33</v>
      </c>
      <c r="T1" s="149" t="s">
        <v>34</v>
      </c>
      <c r="U1" s="149" t="s">
        <v>35</v>
      </c>
      <c r="V1" s="149" t="s">
        <v>29</v>
      </c>
      <c r="W1" s="149" t="s">
        <v>30</v>
      </c>
      <c r="X1" s="106" t="s">
        <v>31</v>
      </c>
      <c r="Y1" s="96" t="s">
        <v>32</v>
      </c>
      <c r="Z1" s="182" t="s">
        <v>33</v>
      </c>
      <c r="AA1" s="106" t="s">
        <v>34</v>
      </c>
      <c r="AB1" s="194" t="s">
        <v>35</v>
      </c>
      <c r="AC1" s="106" t="s">
        <v>29</v>
      </c>
      <c r="AD1" s="194" t="s">
        <v>30</v>
      </c>
      <c r="AE1" s="194" t="s">
        <v>31</v>
      </c>
      <c r="AF1" s="96" t="s">
        <v>32</v>
      </c>
      <c r="AG1" s="182" t="s">
        <v>33</v>
      </c>
      <c r="AH1" s="138"/>
      <c r="AI1" s="138"/>
      <c r="AJ1" s="138"/>
      <c r="AK1" s="138"/>
      <c r="AL1" s="11"/>
      <c r="AM1" s="11"/>
      <c r="AN1" s="11"/>
    </row>
    <row r="2" spans="1:40">
      <c r="A2" s="216"/>
      <c r="B2" s="216"/>
      <c r="C2" s="183">
        <v>1</v>
      </c>
      <c r="D2" s="183">
        <v>2</v>
      </c>
      <c r="E2" s="183">
        <v>3</v>
      </c>
      <c r="F2" s="151">
        <v>4</v>
      </c>
      <c r="G2" s="151">
        <v>5</v>
      </c>
      <c r="H2" s="151">
        <v>6</v>
      </c>
      <c r="I2" s="151">
        <v>7</v>
      </c>
      <c r="J2" s="151">
        <v>8</v>
      </c>
      <c r="K2" s="183">
        <v>9</v>
      </c>
      <c r="L2" s="183">
        <v>10</v>
      </c>
      <c r="M2" s="183">
        <v>11</v>
      </c>
      <c r="N2" s="151">
        <v>12</v>
      </c>
      <c r="O2" s="151">
        <v>13</v>
      </c>
      <c r="P2" s="151">
        <v>14</v>
      </c>
      <c r="Q2" s="151">
        <v>15</v>
      </c>
      <c r="R2" s="183">
        <v>16</v>
      </c>
      <c r="S2" s="183">
        <v>17</v>
      </c>
      <c r="T2" s="151">
        <v>18</v>
      </c>
      <c r="U2" s="151">
        <v>19</v>
      </c>
      <c r="V2" s="151">
        <v>20</v>
      </c>
      <c r="W2" s="151">
        <v>21</v>
      </c>
      <c r="X2" s="151">
        <v>22</v>
      </c>
      <c r="Y2" s="183">
        <v>23</v>
      </c>
      <c r="Z2" s="183">
        <v>24</v>
      </c>
      <c r="AA2" s="149">
        <v>25</v>
      </c>
      <c r="AB2" s="149">
        <v>26</v>
      </c>
      <c r="AC2" s="149">
        <v>27</v>
      </c>
      <c r="AD2" s="151">
        <v>28</v>
      </c>
      <c r="AE2" s="151">
        <v>29</v>
      </c>
      <c r="AF2" s="183">
        <v>30</v>
      </c>
      <c r="AG2" s="183">
        <v>31</v>
      </c>
      <c r="AH2" s="153" t="s">
        <v>36</v>
      </c>
      <c r="AI2" s="153" t="s">
        <v>37</v>
      </c>
      <c r="AJ2" s="153" t="s">
        <v>38</v>
      </c>
      <c r="AK2" s="153" t="s">
        <v>39</v>
      </c>
      <c r="AL2" s="75" t="s">
        <v>40</v>
      </c>
      <c r="AM2" s="75" t="s">
        <v>114</v>
      </c>
      <c r="AN2" s="75" t="s">
        <v>125</v>
      </c>
    </row>
    <row r="3" spans="1:40">
      <c r="A3" s="121" t="s">
        <v>8</v>
      </c>
      <c r="B3" s="120">
        <v>240</v>
      </c>
      <c r="C3" s="111" t="s">
        <v>34</v>
      </c>
      <c r="D3" s="185" t="s">
        <v>52</v>
      </c>
      <c r="E3" s="185" t="s">
        <v>55</v>
      </c>
      <c r="F3" s="135" t="s">
        <v>47</v>
      </c>
      <c r="G3" s="135" t="s">
        <v>115</v>
      </c>
      <c r="H3" s="135" t="s">
        <v>83</v>
      </c>
      <c r="I3" s="135"/>
      <c r="J3" s="135" t="s">
        <v>83</v>
      </c>
      <c r="K3" s="185" t="s">
        <v>55</v>
      </c>
      <c r="L3" s="185" t="s">
        <v>47</v>
      </c>
      <c r="M3" s="185" t="s">
        <v>83</v>
      </c>
      <c r="N3" s="135" t="s">
        <v>49</v>
      </c>
      <c r="O3" s="135" t="s">
        <v>83</v>
      </c>
      <c r="P3" s="135" t="s">
        <v>52</v>
      </c>
      <c r="Q3" s="135" t="s">
        <v>47</v>
      </c>
      <c r="R3" s="185" t="s">
        <v>51</v>
      </c>
      <c r="S3" s="185" t="s">
        <v>83</v>
      </c>
      <c r="T3" s="135" t="s">
        <v>82</v>
      </c>
      <c r="U3" s="135" t="s">
        <v>47</v>
      </c>
      <c r="V3" s="135" t="s">
        <v>88</v>
      </c>
      <c r="W3" s="135"/>
      <c r="X3" s="135" t="s">
        <v>88</v>
      </c>
      <c r="Y3" s="185" t="s">
        <v>55</v>
      </c>
      <c r="Z3" s="185" t="s">
        <v>55</v>
      </c>
      <c r="AA3" s="135" t="s">
        <v>47</v>
      </c>
      <c r="AB3" s="135" t="s">
        <v>83</v>
      </c>
      <c r="AC3" s="135" t="s">
        <v>55</v>
      </c>
      <c r="AD3" s="135" t="s">
        <v>47</v>
      </c>
      <c r="AE3" s="135" t="s">
        <v>34</v>
      </c>
      <c r="AF3" s="185" t="s">
        <v>34</v>
      </c>
      <c r="AG3" s="185" t="s">
        <v>34</v>
      </c>
      <c r="AH3" s="195">
        <v>222</v>
      </c>
      <c r="AI3" s="195">
        <v>192</v>
      </c>
      <c r="AJ3" s="195">
        <v>30</v>
      </c>
      <c r="AK3" s="195">
        <v>8</v>
      </c>
      <c r="AL3" s="135">
        <v>9</v>
      </c>
      <c r="AM3" s="135">
        <v>1</v>
      </c>
      <c r="AN3" s="135">
        <v>1</v>
      </c>
    </row>
    <row r="4" spans="1:40">
      <c r="A4" s="78" t="s">
        <v>10</v>
      </c>
      <c r="B4" s="158">
        <v>160</v>
      </c>
      <c r="C4" s="196"/>
      <c r="D4" s="187" t="s">
        <v>34</v>
      </c>
      <c r="E4" s="187" t="s">
        <v>34</v>
      </c>
      <c r="F4" s="133" t="s">
        <v>83</v>
      </c>
      <c r="G4" s="133" t="s">
        <v>55</v>
      </c>
      <c r="H4" s="133" t="s">
        <v>47</v>
      </c>
      <c r="I4" s="133"/>
      <c r="J4" s="133" t="s">
        <v>49</v>
      </c>
      <c r="K4" s="187" t="s">
        <v>83</v>
      </c>
      <c r="L4" s="187"/>
      <c r="M4" s="187"/>
      <c r="N4" s="133" t="s">
        <v>55</v>
      </c>
      <c r="O4" s="133" t="s">
        <v>47</v>
      </c>
      <c r="P4" s="133"/>
      <c r="Q4" s="133" t="s">
        <v>88</v>
      </c>
      <c r="R4" s="187" t="s">
        <v>34</v>
      </c>
      <c r="S4" s="187" t="s">
        <v>34</v>
      </c>
      <c r="T4" s="133" t="s">
        <v>51</v>
      </c>
      <c r="U4" s="133"/>
      <c r="V4" s="133"/>
      <c r="W4" s="133" t="s">
        <v>51</v>
      </c>
      <c r="X4" s="133"/>
      <c r="Y4" s="187" t="s">
        <v>34</v>
      </c>
      <c r="Z4" s="187" t="s">
        <v>115</v>
      </c>
      <c r="AA4" s="133" t="s">
        <v>55</v>
      </c>
      <c r="AB4" s="133" t="s">
        <v>47</v>
      </c>
      <c r="AC4" s="133" t="s">
        <v>83</v>
      </c>
      <c r="AD4" s="133" t="s">
        <v>55</v>
      </c>
      <c r="AE4" s="133" t="s">
        <v>47</v>
      </c>
      <c r="AF4" s="187" t="s">
        <v>52</v>
      </c>
      <c r="AG4" s="187" t="s">
        <v>47</v>
      </c>
      <c r="AH4" s="197">
        <v>144</v>
      </c>
      <c r="AI4" s="197">
        <v>128</v>
      </c>
      <c r="AJ4" s="197">
        <v>16</v>
      </c>
      <c r="AK4" s="197">
        <v>5</v>
      </c>
      <c r="AL4" s="133">
        <v>6</v>
      </c>
      <c r="AM4" s="133">
        <v>0</v>
      </c>
      <c r="AN4" s="133">
        <v>1</v>
      </c>
    </row>
    <row r="5" spans="1:40">
      <c r="A5" s="109" t="s">
        <v>12</v>
      </c>
      <c r="B5" s="162">
        <v>200</v>
      </c>
      <c r="C5" s="196" t="s">
        <v>34</v>
      </c>
      <c r="D5" s="187" t="s">
        <v>51</v>
      </c>
      <c r="E5" s="187" t="s">
        <v>82</v>
      </c>
      <c r="F5" s="133" t="s">
        <v>47</v>
      </c>
      <c r="G5" s="133"/>
      <c r="H5" s="133" t="s">
        <v>88</v>
      </c>
      <c r="I5" s="133"/>
      <c r="J5" s="133"/>
      <c r="K5" s="187" t="s">
        <v>88</v>
      </c>
      <c r="L5" s="187" t="s">
        <v>88</v>
      </c>
      <c r="M5" s="187" t="s">
        <v>115</v>
      </c>
      <c r="N5" s="133" t="s">
        <v>83</v>
      </c>
      <c r="O5" s="133"/>
      <c r="P5" s="133"/>
      <c r="Q5" s="133" t="s">
        <v>49</v>
      </c>
      <c r="R5" s="187" t="s">
        <v>83</v>
      </c>
      <c r="S5" s="187" t="s">
        <v>55</v>
      </c>
      <c r="T5" s="133" t="s">
        <v>47</v>
      </c>
      <c r="U5" s="133" t="s">
        <v>88</v>
      </c>
      <c r="V5" s="133" t="s">
        <v>82</v>
      </c>
      <c r="W5" s="133" t="s">
        <v>55</v>
      </c>
      <c r="X5" s="133" t="s">
        <v>47</v>
      </c>
      <c r="Y5" s="187"/>
      <c r="Z5" s="187" t="s">
        <v>52</v>
      </c>
      <c r="AA5" s="133" t="s">
        <v>47</v>
      </c>
      <c r="AB5" s="133" t="s">
        <v>49</v>
      </c>
      <c r="AC5" s="133"/>
      <c r="AD5" s="133" t="s">
        <v>51</v>
      </c>
      <c r="AE5" s="133" t="s">
        <v>88</v>
      </c>
      <c r="AF5" s="187" t="s">
        <v>49</v>
      </c>
      <c r="AG5" s="187" t="s">
        <v>55</v>
      </c>
      <c r="AH5" s="197">
        <v>192</v>
      </c>
      <c r="AI5" s="197">
        <v>160</v>
      </c>
      <c r="AJ5" s="197">
        <v>32</v>
      </c>
      <c r="AK5" s="197">
        <v>6</v>
      </c>
      <c r="AL5" s="133">
        <v>8</v>
      </c>
      <c r="AM5" s="133">
        <v>2</v>
      </c>
      <c r="AN5" s="133">
        <v>1</v>
      </c>
    </row>
    <row r="6" spans="1:40">
      <c r="A6" s="121" t="s">
        <v>14</v>
      </c>
      <c r="B6" s="120">
        <v>240</v>
      </c>
      <c r="C6" s="196" t="s">
        <v>34</v>
      </c>
      <c r="D6" s="187" t="s">
        <v>34</v>
      </c>
      <c r="E6" s="187" t="s">
        <v>34</v>
      </c>
      <c r="F6" s="133" t="s">
        <v>55</v>
      </c>
      <c r="G6" s="133" t="s">
        <v>47</v>
      </c>
      <c r="H6" s="133"/>
      <c r="I6" s="133" t="s">
        <v>83</v>
      </c>
      <c r="J6" s="133"/>
      <c r="K6" s="187" t="s">
        <v>115</v>
      </c>
      <c r="L6" s="187" t="s">
        <v>115</v>
      </c>
      <c r="M6" s="187" t="s">
        <v>55</v>
      </c>
      <c r="N6" s="133" t="s">
        <v>59</v>
      </c>
      <c r="O6" s="133"/>
      <c r="P6" s="133" t="s">
        <v>115</v>
      </c>
      <c r="Q6" s="133" t="s">
        <v>83</v>
      </c>
      <c r="R6" s="187" t="s">
        <v>55</v>
      </c>
      <c r="S6" s="187" t="s">
        <v>52</v>
      </c>
      <c r="T6" s="133" t="s">
        <v>47</v>
      </c>
      <c r="U6" s="133" t="s">
        <v>55</v>
      </c>
      <c r="V6" s="133" t="s">
        <v>47</v>
      </c>
      <c r="W6" s="133" t="s">
        <v>115</v>
      </c>
      <c r="X6" s="133" t="s">
        <v>82</v>
      </c>
      <c r="Y6" s="187" t="s">
        <v>52</v>
      </c>
      <c r="Z6" s="187" t="s">
        <v>47</v>
      </c>
      <c r="AA6" s="133" t="s">
        <v>51</v>
      </c>
      <c r="AB6" s="133" t="s">
        <v>115</v>
      </c>
      <c r="AC6" s="133"/>
      <c r="AD6" s="133" t="s">
        <v>115</v>
      </c>
      <c r="AE6" s="133" t="s">
        <v>52</v>
      </c>
      <c r="AF6" s="187" t="s">
        <v>47</v>
      </c>
      <c r="AG6" s="187" t="s">
        <v>51</v>
      </c>
      <c r="AH6" s="197">
        <v>216</v>
      </c>
      <c r="AI6" s="197">
        <v>192</v>
      </c>
      <c r="AJ6" s="197">
        <v>24</v>
      </c>
      <c r="AK6" s="197">
        <v>9</v>
      </c>
      <c r="AL6" s="133">
        <v>3</v>
      </c>
      <c r="AM6" s="133">
        <v>0</v>
      </c>
      <c r="AN6" s="133">
        <v>6</v>
      </c>
    </row>
    <row r="7" spans="1:40">
      <c r="A7" s="109" t="s">
        <v>18</v>
      </c>
      <c r="B7" s="163">
        <v>190</v>
      </c>
      <c r="C7" s="196" t="s">
        <v>88</v>
      </c>
      <c r="D7" s="187" t="s">
        <v>83</v>
      </c>
      <c r="E7" s="187"/>
      <c r="F7" s="133"/>
      <c r="G7" s="133"/>
      <c r="H7" s="133" t="s">
        <v>52</v>
      </c>
      <c r="I7" s="133" t="s">
        <v>47</v>
      </c>
      <c r="J7" s="133" t="s">
        <v>82</v>
      </c>
      <c r="K7" s="187" t="s">
        <v>47</v>
      </c>
      <c r="L7" s="187" t="s">
        <v>55</v>
      </c>
      <c r="M7" s="187" t="s">
        <v>47</v>
      </c>
      <c r="N7" s="133"/>
      <c r="O7" s="133"/>
      <c r="P7" s="133" t="s">
        <v>34</v>
      </c>
      <c r="Q7" s="133" t="s">
        <v>34</v>
      </c>
      <c r="R7" s="187" t="s">
        <v>34</v>
      </c>
      <c r="S7" s="187" t="s">
        <v>88</v>
      </c>
      <c r="T7" s="133" t="s">
        <v>52</v>
      </c>
      <c r="U7" s="133" t="s">
        <v>47</v>
      </c>
      <c r="V7" s="133" t="s">
        <v>55</v>
      </c>
      <c r="W7" s="133" t="s">
        <v>47</v>
      </c>
      <c r="X7" s="133" t="s">
        <v>51</v>
      </c>
      <c r="Y7" s="187" t="s">
        <v>115</v>
      </c>
      <c r="Z7" s="187"/>
      <c r="AA7" s="133" t="s">
        <v>49</v>
      </c>
      <c r="AB7" s="133" t="s">
        <v>82</v>
      </c>
      <c r="AC7" s="133"/>
      <c r="AD7" s="133" t="s">
        <v>88</v>
      </c>
      <c r="AE7" s="133" t="s">
        <v>115</v>
      </c>
      <c r="AF7" s="187" t="s">
        <v>34</v>
      </c>
      <c r="AG7" s="187" t="s">
        <v>34</v>
      </c>
      <c r="AH7" s="197">
        <v>162</v>
      </c>
      <c r="AI7" s="197">
        <v>152</v>
      </c>
      <c r="AJ7" s="197">
        <v>10</v>
      </c>
      <c r="AK7" s="197">
        <v>4</v>
      </c>
      <c r="AL7" s="133">
        <v>7</v>
      </c>
      <c r="AM7" s="133">
        <v>1</v>
      </c>
      <c r="AN7" s="133">
        <v>2</v>
      </c>
    </row>
    <row r="8" spans="1:40">
      <c r="A8" s="109" t="s">
        <v>20</v>
      </c>
      <c r="B8" s="163">
        <v>200</v>
      </c>
      <c r="C8" s="196" t="s">
        <v>34</v>
      </c>
      <c r="D8" s="187" t="s">
        <v>87</v>
      </c>
      <c r="E8" s="187" t="s">
        <v>87</v>
      </c>
      <c r="F8" s="133" t="s">
        <v>87</v>
      </c>
      <c r="G8" s="133" t="s">
        <v>87</v>
      </c>
      <c r="H8" s="133" t="s">
        <v>87</v>
      </c>
      <c r="I8" s="133" t="s">
        <v>87</v>
      </c>
      <c r="J8" s="133"/>
      <c r="K8" s="187" t="s">
        <v>34</v>
      </c>
      <c r="L8" s="187" t="s">
        <v>34</v>
      </c>
      <c r="M8" s="187" t="s">
        <v>34</v>
      </c>
      <c r="N8" s="133"/>
      <c r="O8" s="133" t="s">
        <v>88</v>
      </c>
      <c r="P8" s="133" t="s">
        <v>82</v>
      </c>
      <c r="Q8" s="133" t="s">
        <v>47</v>
      </c>
      <c r="R8" s="187" t="s">
        <v>88</v>
      </c>
      <c r="S8" s="187" t="s">
        <v>51</v>
      </c>
      <c r="T8" s="133"/>
      <c r="U8" s="133" t="s">
        <v>83</v>
      </c>
      <c r="V8" s="133" t="s">
        <v>52</v>
      </c>
      <c r="W8" s="133" t="s">
        <v>47</v>
      </c>
      <c r="X8" s="133"/>
      <c r="Y8" s="187" t="s">
        <v>34</v>
      </c>
      <c r="Z8" s="187" t="s">
        <v>34</v>
      </c>
      <c r="AA8" s="133" t="s">
        <v>83</v>
      </c>
      <c r="AB8" s="133" t="s">
        <v>88</v>
      </c>
      <c r="AC8" s="133" t="s">
        <v>49</v>
      </c>
      <c r="AD8" s="133" t="s">
        <v>52</v>
      </c>
      <c r="AE8" s="133" t="s">
        <v>47</v>
      </c>
      <c r="AF8" s="187" t="s">
        <v>51</v>
      </c>
      <c r="AG8" s="187" t="s">
        <v>82</v>
      </c>
      <c r="AH8" s="197">
        <v>168</v>
      </c>
      <c r="AI8" s="197">
        <v>160</v>
      </c>
      <c r="AJ8" s="197">
        <v>8</v>
      </c>
      <c r="AK8" s="197">
        <v>5</v>
      </c>
      <c r="AL8" s="133">
        <v>8</v>
      </c>
      <c r="AM8" s="133">
        <v>2</v>
      </c>
      <c r="AN8" s="133">
        <v>0</v>
      </c>
    </row>
    <row r="9" spans="1:40">
      <c r="A9" s="121" t="s">
        <v>21</v>
      </c>
      <c r="B9" s="120">
        <v>240</v>
      </c>
      <c r="C9" s="196" t="s">
        <v>34</v>
      </c>
      <c r="D9" s="187" t="s">
        <v>49</v>
      </c>
      <c r="E9" s="187" t="s">
        <v>88</v>
      </c>
      <c r="F9" s="133" t="s">
        <v>82</v>
      </c>
      <c r="G9" s="133" t="s">
        <v>47</v>
      </c>
      <c r="H9" s="133" t="s">
        <v>115</v>
      </c>
      <c r="I9" s="133" t="s">
        <v>49</v>
      </c>
      <c r="J9" s="133" t="s">
        <v>88</v>
      </c>
      <c r="K9" s="187" t="s">
        <v>52</v>
      </c>
      <c r="L9" s="187" t="s">
        <v>47</v>
      </c>
      <c r="M9" s="187" t="s">
        <v>52</v>
      </c>
      <c r="N9" s="133" t="s">
        <v>47</v>
      </c>
      <c r="O9" s="133" t="s">
        <v>82</v>
      </c>
      <c r="P9" s="133" t="s">
        <v>47</v>
      </c>
      <c r="Q9" s="133" t="s">
        <v>31</v>
      </c>
      <c r="R9" s="187" t="s">
        <v>31</v>
      </c>
      <c r="S9" s="187" t="s">
        <v>31</v>
      </c>
      <c r="T9" s="133" t="s">
        <v>31</v>
      </c>
      <c r="U9" s="133" t="s">
        <v>31</v>
      </c>
      <c r="V9" s="133" t="s">
        <v>31</v>
      </c>
      <c r="W9" s="133" t="s">
        <v>31</v>
      </c>
      <c r="X9" s="133" t="s">
        <v>31</v>
      </c>
      <c r="Y9" s="187" t="s">
        <v>31</v>
      </c>
      <c r="Z9" s="187" t="s">
        <v>31</v>
      </c>
      <c r="AA9" s="133" t="s">
        <v>31</v>
      </c>
      <c r="AB9" s="133" t="s">
        <v>31</v>
      </c>
      <c r="AC9" s="133" t="s">
        <v>31</v>
      </c>
      <c r="AD9" s="133" t="s">
        <v>31</v>
      </c>
      <c r="AE9" s="133" t="s">
        <v>31</v>
      </c>
      <c r="AF9" s="187" t="s">
        <v>31</v>
      </c>
      <c r="AG9" s="187" t="s">
        <v>31</v>
      </c>
      <c r="AH9" s="197">
        <v>84</v>
      </c>
      <c r="AI9" s="197">
        <v>80</v>
      </c>
      <c r="AJ9" s="197">
        <v>4</v>
      </c>
      <c r="AK9" s="197">
        <v>4</v>
      </c>
      <c r="AL9" s="133">
        <v>2</v>
      </c>
      <c r="AM9" s="133">
        <v>0</v>
      </c>
      <c r="AN9" s="133">
        <v>1</v>
      </c>
    </row>
    <row r="10" spans="1:40">
      <c r="A10" s="164" t="s">
        <v>22</v>
      </c>
      <c r="B10" s="79">
        <v>240</v>
      </c>
      <c r="C10" s="196" t="s">
        <v>34</v>
      </c>
      <c r="D10" s="187" t="s">
        <v>82</v>
      </c>
      <c r="E10" s="187" t="s">
        <v>47</v>
      </c>
      <c r="F10" s="133" t="s">
        <v>51</v>
      </c>
      <c r="G10" s="133" t="s">
        <v>82</v>
      </c>
      <c r="H10" s="133" t="s">
        <v>47</v>
      </c>
      <c r="I10" s="133" t="s">
        <v>51</v>
      </c>
      <c r="J10" s="133" t="s">
        <v>115</v>
      </c>
      <c r="K10" s="187"/>
      <c r="L10" s="187" t="s">
        <v>82</v>
      </c>
      <c r="M10" s="187" t="s">
        <v>47</v>
      </c>
      <c r="N10" s="133" t="s">
        <v>88</v>
      </c>
      <c r="O10" s="133" t="s">
        <v>55</v>
      </c>
      <c r="P10" s="133" t="s">
        <v>47</v>
      </c>
      <c r="Q10" s="133" t="s">
        <v>34</v>
      </c>
      <c r="R10" s="187" t="s">
        <v>34</v>
      </c>
      <c r="S10" s="187" t="s">
        <v>34</v>
      </c>
      <c r="T10" s="133" t="s">
        <v>115</v>
      </c>
      <c r="U10" s="133"/>
      <c r="V10" s="133" t="s">
        <v>51</v>
      </c>
      <c r="W10" s="133" t="s">
        <v>52</v>
      </c>
      <c r="X10" s="133" t="s">
        <v>47</v>
      </c>
      <c r="Y10" s="187" t="s">
        <v>88</v>
      </c>
      <c r="Z10" s="187"/>
      <c r="AA10" s="133" t="s">
        <v>88</v>
      </c>
      <c r="AB10" s="133" t="s">
        <v>55</v>
      </c>
      <c r="AC10" s="133" t="s">
        <v>47</v>
      </c>
      <c r="AD10" s="133" t="s">
        <v>82</v>
      </c>
      <c r="AE10" s="133" t="s">
        <v>47</v>
      </c>
      <c r="AF10" s="187" t="s">
        <v>83</v>
      </c>
      <c r="AG10" s="187" t="s">
        <v>83</v>
      </c>
      <c r="AH10" s="197">
        <v>204</v>
      </c>
      <c r="AI10" s="197">
        <v>192</v>
      </c>
      <c r="AJ10" s="197">
        <v>12</v>
      </c>
      <c r="AK10" s="197">
        <v>7</v>
      </c>
      <c r="AL10" s="133">
        <v>8</v>
      </c>
      <c r="AM10" s="133">
        <v>0</v>
      </c>
      <c r="AN10" s="133">
        <v>2</v>
      </c>
    </row>
    <row r="11" spans="1:40">
      <c r="A11" s="83" t="s">
        <v>86</v>
      </c>
      <c r="B11" s="84">
        <v>240</v>
      </c>
      <c r="C11" s="196" t="s">
        <v>82</v>
      </c>
      <c r="D11" s="187" t="s">
        <v>47</v>
      </c>
      <c r="E11" s="187" t="s">
        <v>51</v>
      </c>
      <c r="F11" s="133" t="s">
        <v>52</v>
      </c>
      <c r="G11" s="133" t="s">
        <v>47</v>
      </c>
      <c r="H11" s="133" t="s">
        <v>82</v>
      </c>
      <c r="I11" s="133" t="s">
        <v>59</v>
      </c>
      <c r="J11" s="133"/>
      <c r="K11" s="187" t="s">
        <v>34</v>
      </c>
      <c r="L11" s="187" t="s">
        <v>34</v>
      </c>
      <c r="M11" s="187" t="s">
        <v>34</v>
      </c>
      <c r="N11" s="133" t="s">
        <v>51</v>
      </c>
      <c r="O11" s="133" t="s">
        <v>115</v>
      </c>
      <c r="P11" s="133" t="s">
        <v>49</v>
      </c>
      <c r="Q11" s="133" t="s">
        <v>82</v>
      </c>
      <c r="R11" s="187" t="s">
        <v>47</v>
      </c>
      <c r="S11" s="187" t="s">
        <v>115</v>
      </c>
      <c r="T11" s="133"/>
      <c r="U11" s="133" t="s">
        <v>115</v>
      </c>
      <c r="V11" s="133" t="s">
        <v>115</v>
      </c>
      <c r="W11" s="133" t="s">
        <v>83</v>
      </c>
      <c r="X11" s="133" t="s">
        <v>55</v>
      </c>
      <c r="Y11" s="187" t="s">
        <v>82</v>
      </c>
      <c r="Z11" s="187" t="s">
        <v>47</v>
      </c>
      <c r="AA11" s="133" t="s">
        <v>52</v>
      </c>
      <c r="AB11" s="133" t="s">
        <v>47</v>
      </c>
      <c r="AC11" s="133" t="s">
        <v>52</v>
      </c>
      <c r="AD11" s="133" t="s">
        <v>47</v>
      </c>
      <c r="AE11" s="133" t="s">
        <v>34</v>
      </c>
      <c r="AF11" s="187" t="s">
        <v>47</v>
      </c>
      <c r="AG11" s="187" t="s">
        <v>88</v>
      </c>
      <c r="AH11" s="197">
        <v>204</v>
      </c>
      <c r="AI11" s="197">
        <v>192</v>
      </c>
      <c r="AJ11" s="197">
        <v>12</v>
      </c>
      <c r="AK11" s="197">
        <v>8</v>
      </c>
      <c r="AL11" s="133">
        <v>4</v>
      </c>
      <c r="AM11" s="133">
        <v>2</v>
      </c>
      <c r="AN11" s="133">
        <v>4</v>
      </c>
    </row>
    <row r="12" spans="1:40">
      <c r="A12" s="121" t="s">
        <v>112</v>
      </c>
      <c r="B12" s="120">
        <v>240</v>
      </c>
      <c r="C12" s="196" t="s">
        <v>52</v>
      </c>
      <c r="D12" s="187" t="s">
        <v>47</v>
      </c>
      <c r="E12" s="187" t="s">
        <v>83</v>
      </c>
      <c r="F12" s="133" t="s">
        <v>115</v>
      </c>
      <c r="G12" s="133" t="s">
        <v>49</v>
      </c>
      <c r="H12" s="133" t="s">
        <v>51</v>
      </c>
      <c r="I12" s="133" t="s">
        <v>55</v>
      </c>
      <c r="J12" s="133" t="s">
        <v>52</v>
      </c>
      <c r="K12" s="187" t="s">
        <v>47</v>
      </c>
      <c r="L12" s="187" t="s">
        <v>52</v>
      </c>
      <c r="M12" s="187" t="s">
        <v>47</v>
      </c>
      <c r="N12" s="133"/>
      <c r="O12" s="133" t="s">
        <v>51</v>
      </c>
      <c r="P12" s="133" t="s">
        <v>55</v>
      </c>
      <c r="Q12" s="133" t="s">
        <v>47</v>
      </c>
      <c r="R12" s="187"/>
      <c r="S12" s="187"/>
      <c r="T12" s="133" t="s">
        <v>83</v>
      </c>
      <c r="U12" s="133" t="s">
        <v>82</v>
      </c>
      <c r="V12" s="133" t="s">
        <v>47</v>
      </c>
      <c r="W12" s="133" t="s">
        <v>82</v>
      </c>
      <c r="X12" s="133" t="s">
        <v>47</v>
      </c>
      <c r="Y12" s="187" t="s">
        <v>51</v>
      </c>
      <c r="Z12" s="187" t="s">
        <v>51</v>
      </c>
      <c r="AA12" s="133" t="s">
        <v>115</v>
      </c>
      <c r="AB12" s="133" t="s">
        <v>52</v>
      </c>
      <c r="AC12" s="133" t="s">
        <v>47</v>
      </c>
      <c r="AD12" s="133" t="s">
        <v>34</v>
      </c>
      <c r="AE12" s="133" t="s">
        <v>34</v>
      </c>
      <c r="AF12" s="187" t="s">
        <v>34</v>
      </c>
      <c r="AG12" s="187" t="s">
        <v>34</v>
      </c>
      <c r="AH12" s="197">
        <v>198</v>
      </c>
      <c r="AI12" s="197">
        <v>192</v>
      </c>
      <c r="AJ12" s="197">
        <v>6</v>
      </c>
      <c r="AK12" s="197">
        <v>8</v>
      </c>
      <c r="AL12" s="133">
        <v>6</v>
      </c>
      <c r="AM12" s="133">
        <v>1</v>
      </c>
      <c r="AN12" s="133">
        <v>2</v>
      </c>
    </row>
    <row r="13" spans="1:40">
      <c r="A13" s="78" t="s">
        <v>25</v>
      </c>
      <c r="B13" s="158">
        <v>120</v>
      </c>
      <c r="C13" s="196" t="s">
        <v>115</v>
      </c>
      <c r="D13" s="187" t="s">
        <v>115</v>
      </c>
      <c r="E13" s="187"/>
      <c r="F13" s="133" t="s">
        <v>88</v>
      </c>
      <c r="G13" s="133"/>
      <c r="H13" s="133"/>
      <c r="I13" s="133" t="s">
        <v>115</v>
      </c>
      <c r="J13" s="133"/>
      <c r="K13" s="187"/>
      <c r="L13" s="187" t="s">
        <v>51</v>
      </c>
      <c r="M13" s="187"/>
      <c r="N13" s="133" t="s">
        <v>82</v>
      </c>
      <c r="O13" s="133" t="s">
        <v>47</v>
      </c>
      <c r="P13" s="133" t="s">
        <v>51</v>
      </c>
      <c r="Q13" s="133" t="s">
        <v>51</v>
      </c>
      <c r="R13" s="187" t="s">
        <v>52</v>
      </c>
      <c r="S13" s="187" t="s">
        <v>82</v>
      </c>
      <c r="T13" s="133" t="s">
        <v>47</v>
      </c>
      <c r="U13" s="133" t="s">
        <v>51</v>
      </c>
      <c r="V13" s="133"/>
      <c r="W13" s="133" t="s">
        <v>88</v>
      </c>
      <c r="X13" s="133" t="s">
        <v>83</v>
      </c>
      <c r="Y13" s="187"/>
      <c r="Z13" s="187"/>
      <c r="AA13" s="133" t="s">
        <v>82</v>
      </c>
      <c r="AB13" s="133" t="s">
        <v>47</v>
      </c>
      <c r="AC13" s="133" t="s">
        <v>88</v>
      </c>
      <c r="AD13" s="133" t="s">
        <v>83</v>
      </c>
      <c r="AE13" s="133" t="s">
        <v>49</v>
      </c>
      <c r="AF13" s="187" t="s">
        <v>55</v>
      </c>
      <c r="AG13" s="187" t="s">
        <v>47</v>
      </c>
      <c r="AH13" s="197">
        <v>204</v>
      </c>
      <c r="AI13" s="197">
        <v>96</v>
      </c>
      <c r="AJ13" s="197">
        <v>108</v>
      </c>
      <c r="AK13" s="197">
        <v>5</v>
      </c>
      <c r="AL13" s="133">
        <v>9</v>
      </c>
      <c r="AM13" s="133">
        <v>2</v>
      </c>
      <c r="AN13" s="133">
        <v>2</v>
      </c>
    </row>
    <row r="14" spans="1:40">
      <c r="A14" s="97" t="s">
        <v>119</v>
      </c>
      <c r="B14" s="97">
        <v>140</v>
      </c>
      <c r="C14" s="196" t="s">
        <v>34</v>
      </c>
      <c r="D14" s="187" t="s">
        <v>88</v>
      </c>
      <c r="E14" s="187" t="s">
        <v>115</v>
      </c>
      <c r="F14" s="133"/>
      <c r="G14" s="133"/>
      <c r="H14" s="133" t="s">
        <v>55</v>
      </c>
      <c r="I14" s="133" t="s">
        <v>47</v>
      </c>
      <c r="J14" s="133"/>
      <c r="K14" s="187" t="s">
        <v>51</v>
      </c>
      <c r="L14" s="187"/>
      <c r="M14" s="187" t="s">
        <v>51</v>
      </c>
      <c r="N14" s="133"/>
      <c r="O14" s="133"/>
      <c r="P14" s="133"/>
      <c r="Q14" s="133" t="s">
        <v>115</v>
      </c>
      <c r="R14" s="187" t="s">
        <v>49</v>
      </c>
      <c r="S14" s="187"/>
      <c r="T14" s="133" t="s">
        <v>49</v>
      </c>
      <c r="U14" s="133" t="s">
        <v>49</v>
      </c>
      <c r="V14" s="133" t="s">
        <v>49</v>
      </c>
      <c r="W14" s="133"/>
      <c r="X14" s="133"/>
      <c r="Y14" s="187" t="s">
        <v>49</v>
      </c>
      <c r="Z14" s="187" t="s">
        <v>83</v>
      </c>
      <c r="AA14" s="133"/>
      <c r="AB14" s="133"/>
      <c r="AC14" s="133" t="s">
        <v>51</v>
      </c>
      <c r="AD14" s="133"/>
      <c r="AE14" s="133" t="s">
        <v>82</v>
      </c>
      <c r="AF14" s="187" t="s">
        <v>47</v>
      </c>
      <c r="AG14" s="187"/>
      <c r="AH14" s="197">
        <v>126</v>
      </c>
      <c r="AI14" s="197">
        <v>112</v>
      </c>
      <c r="AJ14" s="197">
        <v>14</v>
      </c>
      <c r="AK14" s="197">
        <v>2</v>
      </c>
      <c r="AL14" s="133">
        <v>5</v>
      </c>
      <c r="AM14" s="133">
        <v>5</v>
      </c>
      <c r="AN14" s="133">
        <v>2</v>
      </c>
    </row>
    <row r="15" spans="1:40">
      <c r="A15" s="92" t="s">
        <v>124</v>
      </c>
      <c r="B15" s="92">
        <v>240</v>
      </c>
      <c r="C15" s="196" t="s">
        <v>83</v>
      </c>
      <c r="D15" s="187" t="s">
        <v>55</v>
      </c>
      <c r="E15" s="187" t="s">
        <v>52</v>
      </c>
      <c r="F15" s="133" t="s">
        <v>47</v>
      </c>
      <c r="G15" s="133" t="s">
        <v>83</v>
      </c>
      <c r="H15" s="133"/>
      <c r="I15" s="133" t="s">
        <v>52</v>
      </c>
      <c r="J15" s="133" t="s">
        <v>47</v>
      </c>
      <c r="K15" s="187" t="s">
        <v>82</v>
      </c>
      <c r="L15" s="187" t="s">
        <v>47</v>
      </c>
      <c r="M15" s="187" t="s">
        <v>82</v>
      </c>
      <c r="N15" s="133" t="s">
        <v>115</v>
      </c>
      <c r="O15" s="133" t="s">
        <v>49</v>
      </c>
      <c r="P15" s="133" t="s">
        <v>88</v>
      </c>
      <c r="Q15" s="133" t="s">
        <v>55</v>
      </c>
      <c r="R15" s="187" t="s">
        <v>47</v>
      </c>
      <c r="S15" s="187"/>
      <c r="T15" s="133" t="s">
        <v>55</v>
      </c>
      <c r="U15" s="133" t="s">
        <v>47</v>
      </c>
      <c r="V15" s="133" t="s">
        <v>83</v>
      </c>
      <c r="W15" s="133"/>
      <c r="X15" s="133" t="s">
        <v>52</v>
      </c>
      <c r="Y15" s="187" t="s">
        <v>47</v>
      </c>
      <c r="Z15" s="187"/>
      <c r="AA15" s="133"/>
      <c r="AB15" s="133"/>
      <c r="AC15" s="133"/>
      <c r="AD15" s="133"/>
      <c r="AE15" s="133" t="s">
        <v>83</v>
      </c>
      <c r="AF15" s="187" t="s">
        <v>88</v>
      </c>
      <c r="AG15" s="187" t="s">
        <v>52</v>
      </c>
      <c r="AH15" s="197">
        <v>210</v>
      </c>
      <c r="AI15" s="197">
        <v>192</v>
      </c>
      <c r="AJ15" s="197">
        <v>18</v>
      </c>
      <c r="AK15" s="197">
        <v>9</v>
      </c>
      <c r="AL15" s="133">
        <v>6</v>
      </c>
      <c r="AM15" s="133">
        <v>3</v>
      </c>
      <c r="AN15" s="133">
        <v>1</v>
      </c>
    </row>
    <row r="16" spans="1:40">
      <c r="A16" s="98" t="s">
        <v>126</v>
      </c>
      <c r="B16" s="98">
        <v>200</v>
      </c>
      <c r="C16" s="196" t="s">
        <v>55</v>
      </c>
      <c r="D16" s="187" t="s">
        <v>47</v>
      </c>
      <c r="E16" s="187"/>
      <c r="F16" s="133" t="s">
        <v>49</v>
      </c>
      <c r="G16" s="133" t="s">
        <v>88</v>
      </c>
      <c r="H16" s="133" t="s">
        <v>49</v>
      </c>
      <c r="I16" s="133" t="s">
        <v>82</v>
      </c>
      <c r="J16" s="133" t="s">
        <v>55</v>
      </c>
      <c r="K16" s="187" t="s">
        <v>47</v>
      </c>
      <c r="L16" s="187"/>
      <c r="M16" s="187"/>
      <c r="N16" s="133" t="s">
        <v>52</v>
      </c>
      <c r="O16" s="133" t="s">
        <v>47</v>
      </c>
      <c r="P16" s="133" t="s">
        <v>83</v>
      </c>
      <c r="Q16" s="133"/>
      <c r="R16" s="187" t="s">
        <v>115</v>
      </c>
      <c r="S16" s="187"/>
      <c r="T16" s="133" t="s">
        <v>88</v>
      </c>
      <c r="U16" s="133" t="s">
        <v>52</v>
      </c>
      <c r="V16" s="133" t="s">
        <v>47</v>
      </c>
      <c r="W16" s="133" t="s">
        <v>49</v>
      </c>
      <c r="X16" s="133" t="s">
        <v>49</v>
      </c>
      <c r="Y16" s="187" t="s">
        <v>83</v>
      </c>
      <c r="Z16" s="187" t="s">
        <v>88</v>
      </c>
      <c r="AA16" s="133"/>
      <c r="AB16" s="133"/>
      <c r="AC16" s="133" t="s">
        <v>82</v>
      </c>
      <c r="AD16" s="133" t="s">
        <v>47</v>
      </c>
      <c r="AE16" s="133" t="s">
        <v>55</v>
      </c>
      <c r="AF16" s="187" t="s">
        <v>82</v>
      </c>
      <c r="AG16" s="187" t="s">
        <v>47</v>
      </c>
      <c r="AH16" s="197">
        <v>186</v>
      </c>
      <c r="AI16" s="197">
        <v>160</v>
      </c>
      <c r="AJ16" s="197">
        <v>26</v>
      </c>
      <c r="AK16" s="197">
        <v>9</v>
      </c>
      <c r="AL16" s="133">
        <v>4</v>
      </c>
      <c r="AM16" s="133">
        <v>3</v>
      </c>
      <c r="AN16" s="133">
        <v>1</v>
      </c>
    </row>
    <row r="17" spans="1:40">
      <c r="A17" s="98" t="s">
        <v>127</v>
      </c>
      <c r="B17" s="98">
        <v>200</v>
      </c>
      <c r="C17" s="196" t="s">
        <v>51</v>
      </c>
      <c r="D17" s="187"/>
      <c r="E17" s="187"/>
      <c r="F17" s="133"/>
      <c r="G17" s="133" t="s">
        <v>51</v>
      </c>
      <c r="H17" s="133"/>
      <c r="I17" s="133" t="s">
        <v>88</v>
      </c>
      <c r="J17" s="133" t="s">
        <v>51</v>
      </c>
      <c r="K17" s="187" t="s">
        <v>49</v>
      </c>
      <c r="L17" s="187" t="s">
        <v>83</v>
      </c>
      <c r="M17" s="187" t="s">
        <v>88</v>
      </c>
      <c r="N17" s="133"/>
      <c r="O17" s="133" t="s">
        <v>52</v>
      </c>
      <c r="P17" s="133" t="s">
        <v>47</v>
      </c>
      <c r="Q17" s="133" t="s">
        <v>52</v>
      </c>
      <c r="R17" s="187" t="s">
        <v>82</v>
      </c>
      <c r="S17" s="187" t="s">
        <v>47</v>
      </c>
      <c r="T17" s="133"/>
      <c r="U17" s="133"/>
      <c r="V17" s="133"/>
      <c r="W17" s="133"/>
      <c r="X17" s="133" t="s">
        <v>115</v>
      </c>
      <c r="Y17" s="187"/>
      <c r="Z17" s="187" t="s">
        <v>82</v>
      </c>
      <c r="AA17" s="133" t="s">
        <v>47</v>
      </c>
      <c r="AB17" s="133" t="s">
        <v>51</v>
      </c>
      <c r="AC17" s="133" t="s">
        <v>115</v>
      </c>
      <c r="AD17" s="133" t="s">
        <v>49</v>
      </c>
      <c r="AE17" s="133" t="s">
        <v>51</v>
      </c>
      <c r="AF17" s="187" t="s">
        <v>115</v>
      </c>
      <c r="AG17" s="187" t="s">
        <v>115</v>
      </c>
      <c r="AH17" s="197">
        <v>186</v>
      </c>
      <c r="AI17" s="197">
        <v>160</v>
      </c>
      <c r="AJ17" s="197">
        <v>26</v>
      </c>
      <c r="AK17" s="197">
        <v>5</v>
      </c>
      <c r="AL17" s="133">
        <v>7</v>
      </c>
      <c r="AM17" s="133">
        <v>1</v>
      </c>
      <c r="AN17" s="133">
        <v>3</v>
      </c>
    </row>
    <row r="18" spans="1:40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8">
        <f t="shared" ref="AH18:AJ18" si="0">SUM(AH3:AH17)</f>
        <v>2706</v>
      </c>
      <c r="AI18" s="167">
        <f t="shared" si="0"/>
        <v>2360</v>
      </c>
      <c r="AJ18" s="157">
        <f t="shared" si="0"/>
        <v>346</v>
      </c>
      <c r="AK18" s="157"/>
      <c r="AL18" s="157"/>
      <c r="AM18" s="157"/>
      <c r="AN18" s="157"/>
    </row>
    <row r="19" spans="1:40">
      <c r="A19" s="231" t="s">
        <v>69</v>
      </c>
      <c r="B19" s="210"/>
      <c r="C19" s="210"/>
      <c r="D19" s="211"/>
      <c r="E19" s="11"/>
      <c r="F19" s="11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>
      <c r="A20" s="231" t="s">
        <v>70</v>
      </c>
      <c r="B20" s="210"/>
      <c r="C20" s="210"/>
      <c r="D20" s="211"/>
      <c r="E20" s="11"/>
      <c r="F20" s="11"/>
      <c r="G20" s="35"/>
      <c r="W20" s="123"/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1">W21+X21+Y21+Z21+AA21</f>
        <v>0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0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11"/>
      <c r="AI21" s="86">
        <v>240</v>
      </c>
      <c r="AJ21" s="168">
        <v>192</v>
      </c>
      <c r="AK21" s="11"/>
      <c r="AL21" s="11"/>
      <c r="AM21" s="11"/>
      <c r="AN21" s="11"/>
    </row>
    <row r="22" spans="1:40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1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11"/>
      <c r="AH22" s="8" t="s">
        <v>104</v>
      </c>
      <c r="AI22" s="169">
        <v>80</v>
      </c>
      <c r="AJ22" s="170">
        <f>(AI22*AJ21)/AI21</f>
        <v>64</v>
      </c>
      <c r="AK22" s="11"/>
      <c r="AL22" s="11"/>
      <c r="AM22" s="11"/>
      <c r="AN22" s="11"/>
    </row>
    <row r="23" spans="1:40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97" priority="1" operator="equal">
      <formula>"X"</formula>
    </cfRule>
  </conditionalFormatting>
  <conditionalFormatting sqref="Q21">
    <cfRule type="cellIs" dxfId="96" priority="2" operator="equal">
      <formula>"X"</formula>
    </cfRule>
  </conditionalFormatting>
  <conditionalFormatting sqref="Z19 H21">
    <cfRule type="cellIs" dxfId="95" priority="3" operator="equal">
      <formula>"X"</formula>
    </cfRule>
  </conditionalFormatting>
  <conditionalFormatting sqref="Z19 H21 Q21">
    <cfRule type="cellIs" dxfId="94" priority="4" operator="equal">
      <formula>"X"</formula>
    </cfRule>
  </conditionalFormatting>
  <conditionalFormatting sqref="Z19 H21 Q21">
    <cfRule type="cellIs" dxfId="93" priority="5" operator="equal">
      <formula>"X"</formula>
    </cfRule>
  </conditionalFormatting>
  <conditionalFormatting sqref="H21">
    <cfRule type="containsText" dxfId="92" priority="6" operator="containsText" text="X">
      <formula>NOT(ISERROR(SEARCH(("X"),(H21))))</formula>
    </cfRule>
  </conditionalFormatting>
  <conditionalFormatting sqref="H21">
    <cfRule type="cellIs" dxfId="91" priority="7" operator="equal">
      <formula>"X"</formula>
    </cfRule>
  </conditionalFormatting>
  <conditionalFormatting sqref="H21">
    <cfRule type="containsText" dxfId="90" priority="8" operator="containsText" text="X">
      <formula>NOT(ISERROR(SEARCH(("X"),(H21))))</formula>
    </cfRule>
  </conditionalFormatting>
  <conditionalFormatting sqref="H21">
    <cfRule type="cellIs" dxfId="89" priority="9" operator="equal">
      <formula>"X"</formula>
    </cfRule>
  </conditionalFormatting>
  <conditionalFormatting sqref="H21">
    <cfRule type="cellIs" dxfId="88" priority="10" operator="equal">
      <formula>"X"</formula>
    </cfRule>
  </conditionalFormatting>
  <conditionalFormatting sqref="H21">
    <cfRule type="cellIs" dxfId="87" priority="11" operator="equal">
      <formula>"X"</formula>
    </cfRule>
  </conditionalFormatting>
  <conditionalFormatting sqref="Q21">
    <cfRule type="cellIs" dxfId="86" priority="12" operator="equal">
      <formula>"X"</formula>
    </cfRule>
  </conditionalFormatting>
  <conditionalFormatting sqref="Q21">
    <cfRule type="cellIs" dxfId="85" priority="13" operator="equal">
      <formula>"X"</formula>
    </cfRule>
  </conditionalFormatting>
  <conditionalFormatting sqref="Q21">
    <cfRule type="cellIs" dxfId="84" priority="14" operator="equal">
      <formula>"X"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K29"/>
  <sheetViews>
    <sheetView workbookViewId="0"/>
  </sheetViews>
  <sheetFormatPr baseColWidth="10" defaultColWidth="12.625" defaultRowHeight="15" customHeight="1"/>
  <cols>
    <col min="1" max="1" width="16.875" customWidth="1"/>
    <col min="2" max="2" width="8.375" customWidth="1"/>
    <col min="3" max="30" width="3.875" customWidth="1"/>
    <col min="31" max="31" width="10.375" customWidth="1"/>
    <col min="32" max="32" width="9.125" customWidth="1"/>
    <col min="33" max="33" width="8.125" customWidth="1"/>
    <col min="34" max="37" width="10.75" customWidth="1"/>
  </cols>
  <sheetData>
    <row r="1" spans="1:37">
      <c r="A1" s="230" t="s">
        <v>134</v>
      </c>
      <c r="B1" s="230" t="s">
        <v>81</v>
      </c>
      <c r="C1" s="149" t="s">
        <v>34</v>
      </c>
      <c r="D1" s="149" t="s">
        <v>35</v>
      </c>
      <c r="E1" s="149" t="s">
        <v>29</v>
      </c>
      <c r="F1" s="149" t="s">
        <v>30</v>
      </c>
      <c r="G1" s="149" t="s">
        <v>31</v>
      </c>
      <c r="H1" s="102" t="s">
        <v>32</v>
      </c>
      <c r="I1" s="102" t="s">
        <v>33</v>
      </c>
      <c r="J1" s="149" t="s">
        <v>34</v>
      </c>
      <c r="K1" s="149" t="s">
        <v>35</v>
      </c>
      <c r="L1" s="149" t="s">
        <v>29</v>
      </c>
      <c r="M1" s="149" t="s">
        <v>30</v>
      </c>
      <c r="N1" s="149" t="s">
        <v>31</v>
      </c>
      <c r="O1" s="102" t="s">
        <v>32</v>
      </c>
      <c r="P1" s="102" t="s">
        <v>33</v>
      </c>
      <c r="Q1" s="149" t="s">
        <v>34</v>
      </c>
      <c r="R1" s="149" t="s">
        <v>35</v>
      </c>
      <c r="S1" s="149" t="s">
        <v>29</v>
      </c>
      <c r="T1" s="149" t="s">
        <v>30</v>
      </c>
      <c r="U1" s="106" t="s">
        <v>31</v>
      </c>
      <c r="V1" s="103" t="s">
        <v>32</v>
      </c>
      <c r="W1" s="198" t="s">
        <v>33</v>
      </c>
      <c r="X1" s="106" t="s">
        <v>34</v>
      </c>
      <c r="Y1" s="194" t="s">
        <v>35</v>
      </c>
      <c r="Z1" s="106" t="s">
        <v>29</v>
      </c>
      <c r="AA1" s="194" t="s">
        <v>30</v>
      </c>
      <c r="AB1" s="194" t="s">
        <v>31</v>
      </c>
      <c r="AC1" s="103" t="s">
        <v>32</v>
      </c>
      <c r="AD1" s="198" t="s">
        <v>33</v>
      </c>
      <c r="AE1" s="138"/>
      <c r="AF1" s="138"/>
      <c r="AG1" s="138"/>
      <c r="AH1" s="138"/>
      <c r="AI1" s="11"/>
      <c r="AJ1" s="11"/>
      <c r="AK1" s="11"/>
    </row>
    <row r="2" spans="1:37">
      <c r="A2" s="216"/>
      <c r="B2" s="216"/>
      <c r="C2" s="151">
        <v>1</v>
      </c>
      <c r="D2" s="151">
        <v>2</v>
      </c>
      <c r="E2" s="151">
        <v>3</v>
      </c>
      <c r="F2" s="151">
        <v>4</v>
      </c>
      <c r="G2" s="151">
        <v>5</v>
      </c>
      <c r="H2" s="199">
        <v>6</v>
      </c>
      <c r="I2" s="199">
        <v>7</v>
      </c>
      <c r="J2" s="151">
        <v>8</v>
      </c>
      <c r="K2" s="151">
        <v>9</v>
      </c>
      <c r="L2" s="151">
        <v>10</v>
      </c>
      <c r="M2" s="151">
        <v>11</v>
      </c>
      <c r="N2" s="151">
        <v>12</v>
      </c>
      <c r="O2" s="199">
        <v>13</v>
      </c>
      <c r="P2" s="199">
        <v>14</v>
      </c>
      <c r="Q2" s="151">
        <v>15</v>
      </c>
      <c r="R2" s="151">
        <v>16</v>
      </c>
      <c r="S2" s="151">
        <v>17</v>
      </c>
      <c r="T2" s="151">
        <v>18</v>
      </c>
      <c r="U2" s="151">
        <v>19</v>
      </c>
      <c r="V2" s="199">
        <v>20</v>
      </c>
      <c r="W2" s="199">
        <v>21</v>
      </c>
      <c r="X2" s="151">
        <v>22</v>
      </c>
      <c r="Y2" s="151">
        <v>23</v>
      </c>
      <c r="Z2" s="151">
        <v>24</v>
      </c>
      <c r="AA2" s="149">
        <v>25</v>
      </c>
      <c r="AB2" s="149">
        <v>26</v>
      </c>
      <c r="AC2" s="102">
        <v>27</v>
      </c>
      <c r="AD2" s="199">
        <v>28</v>
      </c>
      <c r="AE2" s="153" t="s">
        <v>36</v>
      </c>
      <c r="AF2" s="153" t="s">
        <v>37</v>
      </c>
      <c r="AG2" s="153" t="s">
        <v>38</v>
      </c>
      <c r="AH2" s="153" t="s">
        <v>40</v>
      </c>
      <c r="AI2" s="75" t="s">
        <v>39</v>
      </c>
      <c r="AJ2" s="75" t="s">
        <v>125</v>
      </c>
      <c r="AK2" s="75" t="s">
        <v>114</v>
      </c>
    </row>
    <row r="3" spans="1:37">
      <c r="A3" s="121" t="s">
        <v>8</v>
      </c>
      <c r="B3" s="120">
        <v>240</v>
      </c>
      <c r="C3" s="123" t="s">
        <v>47</v>
      </c>
      <c r="D3" s="135" t="s">
        <v>52</v>
      </c>
      <c r="E3" s="135" t="s">
        <v>82</v>
      </c>
      <c r="F3" s="135" t="s">
        <v>47</v>
      </c>
      <c r="G3" s="135" t="s">
        <v>49</v>
      </c>
      <c r="H3" s="200" t="s">
        <v>88</v>
      </c>
      <c r="I3" s="200" t="s">
        <v>51</v>
      </c>
      <c r="J3" s="135" t="s">
        <v>55</v>
      </c>
      <c r="K3" s="135" t="s">
        <v>47</v>
      </c>
      <c r="L3" s="135" t="s">
        <v>83</v>
      </c>
      <c r="M3" s="135" t="s">
        <v>34</v>
      </c>
      <c r="N3" s="135" t="s">
        <v>34</v>
      </c>
      <c r="O3" s="200" t="s">
        <v>88</v>
      </c>
      <c r="P3" s="200" t="s">
        <v>115</v>
      </c>
      <c r="Q3" s="135" t="s">
        <v>83</v>
      </c>
      <c r="R3" s="135" t="s">
        <v>52</v>
      </c>
      <c r="S3" s="135" t="s">
        <v>47</v>
      </c>
      <c r="T3" s="135" t="s">
        <v>34</v>
      </c>
      <c r="U3" s="135" t="s">
        <v>34</v>
      </c>
      <c r="V3" s="200" t="s">
        <v>115</v>
      </c>
      <c r="W3" s="200" t="s">
        <v>88</v>
      </c>
      <c r="X3" s="135" t="s">
        <v>82</v>
      </c>
      <c r="Y3" s="135" t="s">
        <v>47</v>
      </c>
      <c r="Z3" s="135" t="s">
        <v>83</v>
      </c>
      <c r="AA3" s="135" t="s">
        <v>88</v>
      </c>
      <c r="AB3" s="135" t="s">
        <v>34</v>
      </c>
      <c r="AC3" s="200" t="s">
        <v>57</v>
      </c>
      <c r="AD3" s="200" t="s">
        <v>47</v>
      </c>
      <c r="AE3" s="195">
        <f t="shared" ref="AE3:AE18" si="0">((AH3*12)+(AI3*12)+(AJ3*12)+(AK3*6))</f>
        <v>198</v>
      </c>
      <c r="AF3" s="195">
        <v>192</v>
      </c>
      <c r="AG3" s="195">
        <f t="shared" ref="AG3:AG18" si="1">AE3-AF3</f>
        <v>6</v>
      </c>
      <c r="AH3" s="195">
        <v>8</v>
      </c>
      <c r="AI3" s="135">
        <v>6</v>
      </c>
      <c r="AJ3" s="135">
        <v>2</v>
      </c>
      <c r="AK3" s="135">
        <v>1</v>
      </c>
    </row>
    <row r="4" spans="1:37">
      <c r="A4" s="78" t="s">
        <v>10</v>
      </c>
      <c r="B4" s="158">
        <v>160</v>
      </c>
      <c r="C4" s="177" t="s">
        <v>83</v>
      </c>
      <c r="D4" s="133" t="s">
        <v>82</v>
      </c>
      <c r="E4" s="133" t="s">
        <v>52</v>
      </c>
      <c r="F4" s="133" t="s">
        <v>47</v>
      </c>
      <c r="G4" s="133"/>
      <c r="H4" s="201" t="s">
        <v>49</v>
      </c>
      <c r="I4" s="201"/>
      <c r="J4" s="133" t="s">
        <v>83</v>
      </c>
      <c r="K4" s="133" t="s">
        <v>52</v>
      </c>
      <c r="L4" s="133" t="s">
        <v>47</v>
      </c>
      <c r="M4" s="133" t="s">
        <v>52</v>
      </c>
      <c r="N4" s="133" t="s">
        <v>47</v>
      </c>
      <c r="O4" s="201"/>
      <c r="P4" s="201"/>
      <c r="Q4" s="133" t="s">
        <v>117</v>
      </c>
      <c r="R4" s="133" t="s">
        <v>117</v>
      </c>
      <c r="S4" s="133" t="s">
        <v>117</v>
      </c>
      <c r="T4" s="133" t="s">
        <v>117</v>
      </c>
      <c r="U4" s="133" t="s">
        <v>117</v>
      </c>
      <c r="V4" s="201" t="s">
        <v>117</v>
      </c>
      <c r="W4" s="201" t="s">
        <v>117</v>
      </c>
      <c r="X4" s="133" t="s">
        <v>117</v>
      </c>
      <c r="Y4" s="133" t="s">
        <v>117</v>
      </c>
      <c r="Z4" s="133" t="s">
        <v>117</v>
      </c>
      <c r="AA4" s="133" t="s">
        <v>117</v>
      </c>
      <c r="AB4" s="133" t="s">
        <v>117</v>
      </c>
      <c r="AC4" s="201" t="s">
        <v>117</v>
      </c>
      <c r="AD4" s="201" t="s">
        <v>117</v>
      </c>
      <c r="AE4" s="195">
        <f t="shared" si="0"/>
        <v>78</v>
      </c>
      <c r="AF4" s="197">
        <v>64</v>
      </c>
      <c r="AG4" s="195">
        <f t="shared" si="1"/>
        <v>14</v>
      </c>
      <c r="AH4" s="197">
        <v>2</v>
      </c>
      <c r="AI4" s="133">
        <v>4</v>
      </c>
      <c r="AJ4" s="133">
        <v>0</v>
      </c>
      <c r="AK4" s="133">
        <v>1</v>
      </c>
    </row>
    <row r="5" spans="1:37">
      <c r="A5" s="109" t="s">
        <v>12</v>
      </c>
      <c r="B5" s="162">
        <v>200</v>
      </c>
      <c r="C5" s="177" t="s">
        <v>47</v>
      </c>
      <c r="D5" s="133" t="s">
        <v>34</v>
      </c>
      <c r="E5" s="133" t="s">
        <v>88</v>
      </c>
      <c r="F5" s="133"/>
      <c r="G5" s="133"/>
      <c r="H5" s="201"/>
      <c r="I5" s="201"/>
      <c r="J5" s="133" t="s">
        <v>51</v>
      </c>
      <c r="K5" s="133" t="s">
        <v>49</v>
      </c>
      <c r="L5" s="133" t="s">
        <v>51</v>
      </c>
      <c r="M5" s="133" t="s">
        <v>49</v>
      </c>
      <c r="N5" s="133"/>
      <c r="O5" s="201" t="s">
        <v>115</v>
      </c>
      <c r="P5" s="201"/>
      <c r="Q5" s="133" t="s">
        <v>51</v>
      </c>
      <c r="R5" s="133" t="s">
        <v>55</v>
      </c>
      <c r="S5" s="133" t="s">
        <v>47</v>
      </c>
      <c r="T5" s="133" t="s">
        <v>83</v>
      </c>
      <c r="U5" s="133"/>
      <c r="V5" s="201" t="s">
        <v>51</v>
      </c>
      <c r="W5" s="201" t="s">
        <v>83</v>
      </c>
      <c r="X5" s="133" t="s">
        <v>52</v>
      </c>
      <c r="Y5" s="133" t="s">
        <v>47</v>
      </c>
      <c r="Z5" s="133" t="s">
        <v>88</v>
      </c>
      <c r="AA5" s="133" t="s">
        <v>82</v>
      </c>
      <c r="AB5" s="133" t="s">
        <v>47</v>
      </c>
      <c r="AC5" s="201" t="s">
        <v>88</v>
      </c>
      <c r="AD5" s="201"/>
      <c r="AE5" s="195">
        <f t="shared" si="0"/>
        <v>168</v>
      </c>
      <c r="AF5" s="197">
        <v>160</v>
      </c>
      <c r="AG5" s="195">
        <f t="shared" si="1"/>
        <v>8</v>
      </c>
      <c r="AH5" s="197">
        <v>9</v>
      </c>
      <c r="AI5" s="133">
        <v>3</v>
      </c>
      <c r="AJ5" s="133">
        <v>1</v>
      </c>
      <c r="AK5" s="133">
        <v>2</v>
      </c>
    </row>
    <row r="6" spans="1:37">
      <c r="A6" s="121" t="s">
        <v>14</v>
      </c>
      <c r="B6" s="120">
        <v>240</v>
      </c>
      <c r="C6" s="177" t="s">
        <v>51</v>
      </c>
      <c r="D6" s="133" t="s">
        <v>51</v>
      </c>
      <c r="E6" s="133" t="s">
        <v>115</v>
      </c>
      <c r="F6" s="133" t="s">
        <v>82</v>
      </c>
      <c r="G6" s="133" t="s">
        <v>47</v>
      </c>
      <c r="H6" s="201" t="s">
        <v>82</v>
      </c>
      <c r="I6" s="201" t="s">
        <v>55</v>
      </c>
      <c r="J6" s="133" t="s">
        <v>47</v>
      </c>
      <c r="K6" s="133" t="s">
        <v>55</v>
      </c>
      <c r="L6" s="133" t="s">
        <v>47</v>
      </c>
      <c r="M6" s="133"/>
      <c r="N6" s="133" t="s">
        <v>49</v>
      </c>
      <c r="O6" s="201" t="s">
        <v>51</v>
      </c>
      <c r="P6" s="201" t="s">
        <v>83</v>
      </c>
      <c r="Q6" s="133"/>
      <c r="R6" s="133" t="s">
        <v>31</v>
      </c>
      <c r="S6" s="133" t="s">
        <v>31</v>
      </c>
      <c r="T6" s="133" t="s">
        <v>31</v>
      </c>
      <c r="U6" s="133" t="s">
        <v>31</v>
      </c>
      <c r="V6" s="201" t="s">
        <v>31</v>
      </c>
      <c r="W6" s="201" t="s">
        <v>31</v>
      </c>
      <c r="X6" s="133" t="s">
        <v>31</v>
      </c>
      <c r="Y6" s="133" t="s">
        <v>31</v>
      </c>
      <c r="Z6" s="133" t="s">
        <v>31</v>
      </c>
      <c r="AA6" s="133" t="s">
        <v>31</v>
      </c>
      <c r="AB6" s="133" t="s">
        <v>31</v>
      </c>
      <c r="AC6" s="201" t="s">
        <v>31</v>
      </c>
      <c r="AD6" s="201" t="s">
        <v>31</v>
      </c>
      <c r="AE6" s="195">
        <f t="shared" si="0"/>
        <v>114</v>
      </c>
      <c r="AF6" s="197">
        <v>104</v>
      </c>
      <c r="AG6" s="195">
        <f t="shared" si="1"/>
        <v>10</v>
      </c>
      <c r="AH6" s="197">
        <v>4</v>
      </c>
      <c r="AI6" s="133">
        <v>4</v>
      </c>
      <c r="AJ6" s="133">
        <v>1</v>
      </c>
      <c r="AK6" s="133">
        <v>1</v>
      </c>
    </row>
    <row r="7" spans="1:37">
      <c r="A7" s="109" t="s">
        <v>18</v>
      </c>
      <c r="B7" s="163">
        <v>190</v>
      </c>
      <c r="C7" s="177" t="s">
        <v>55</v>
      </c>
      <c r="D7" s="133" t="s">
        <v>59</v>
      </c>
      <c r="E7" s="133" t="s">
        <v>34</v>
      </c>
      <c r="F7" s="133" t="s">
        <v>115</v>
      </c>
      <c r="G7" s="133"/>
      <c r="H7" s="201" t="s">
        <v>51</v>
      </c>
      <c r="I7" s="201" t="s">
        <v>83</v>
      </c>
      <c r="J7" s="133"/>
      <c r="K7" s="133" t="s">
        <v>34</v>
      </c>
      <c r="L7" s="133" t="s">
        <v>34</v>
      </c>
      <c r="M7" s="133" t="s">
        <v>34</v>
      </c>
      <c r="N7" s="133" t="s">
        <v>52</v>
      </c>
      <c r="O7" s="201" t="s">
        <v>47</v>
      </c>
      <c r="P7" s="201" t="s">
        <v>55</v>
      </c>
      <c r="Q7" s="133" t="s">
        <v>47</v>
      </c>
      <c r="R7" s="133"/>
      <c r="S7" s="133" t="s">
        <v>83</v>
      </c>
      <c r="T7" s="133" t="s">
        <v>55</v>
      </c>
      <c r="U7" s="133" t="s">
        <v>59</v>
      </c>
      <c r="V7" s="201"/>
      <c r="W7" s="201"/>
      <c r="X7" s="133" t="s">
        <v>83</v>
      </c>
      <c r="Y7" s="133" t="s">
        <v>115</v>
      </c>
      <c r="Z7" s="133" t="s">
        <v>55</v>
      </c>
      <c r="AA7" s="133" t="s">
        <v>47</v>
      </c>
      <c r="AB7" s="133" t="s">
        <v>115</v>
      </c>
      <c r="AC7" s="201" t="s">
        <v>82</v>
      </c>
      <c r="AD7" s="201" t="s">
        <v>55</v>
      </c>
      <c r="AE7" s="195">
        <f t="shared" si="0"/>
        <v>168</v>
      </c>
      <c r="AF7" s="197">
        <v>152</v>
      </c>
      <c r="AG7" s="195">
        <f t="shared" si="1"/>
        <v>16</v>
      </c>
      <c r="AH7" s="197">
        <v>4</v>
      </c>
      <c r="AI7" s="133">
        <v>7</v>
      </c>
      <c r="AJ7" s="133">
        <v>3</v>
      </c>
      <c r="AK7" s="133">
        <v>0</v>
      </c>
    </row>
    <row r="8" spans="1:37">
      <c r="A8" s="109" t="s">
        <v>20</v>
      </c>
      <c r="B8" s="163">
        <v>200</v>
      </c>
      <c r="C8" s="177" t="s">
        <v>47</v>
      </c>
      <c r="D8" s="133" t="s">
        <v>115</v>
      </c>
      <c r="E8" s="133" t="s">
        <v>34</v>
      </c>
      <c r="F8" s="133" t="s">
        <v>49</v>
      </c>
      <c r="G8" s="133" t="s">
        <v>83</v>
      </c>
      <c r="H8" s="201" t="s">
        <v>52</v>
      </c>
      <c r="I8" s="201" t="s">
        <v>82</v>
      </c>
      <c r="J8" s="133" t="s">
        <v>47</v>
      </c>
      <c r="K8" s="133" t="s">
        <v>115</v>
      </c>
      <c r="L8" s="133"/>
      <c r="M8" s="133"/>
      <c r="N8" s="133" t="s">
        <v>51</v>
      </c>
      <c r="O8" s="201" t="s">
        <v>34</v>
      </c>
      <c r="P8" s="201" t="s">
        <v>34</v>
      </c>
      <c r="Q8" s="133"/>
      <c r="R8" s="133" t="s">
        <v>83</v>
      </c>
      <c r="S8" s="133" t="s">
        <v>55</v>
      </c>
      <c r="T8" s="133" t="s">
        <v>47</v>
      </c>
      <c r="U8" s="133" t="s">
        <v>51</v>
      </c>
      <c r="V8" s="201" t="s">
        <v>34</v>
      </c>
      <c r="W8" s="201" t="s">
        <v>34</v>
      </c>
      <c r="X8" s="133" t="s">
        <v>51</v>
      </c>
      <c r="Y8" s="133" t="s">
        <v>55</v>
      </c>
      <c r="Z8" s="133" t="s">
        <v>47</v>
      </c>
      <c r="AA8" s="133"/>
      <c r="AB8" s="133" t="s">
        <v>82</v>
      </c>
      <c r="AC8" s="201" t="s">
        <v>47</v>
      </c>
      <c r="AD8" s="201" t="s">
        <v>83</v>
      </c>
      <c r="AE8" s="195">
        <f t="shared" si="0"/>
        <v>162</v>
      </c>
      <c r="AF8" s="197">
        <v>160</v>
      </c>
      <c r="AG8" s="195">
        <f t="shared" si="1"/>
        <v>2</v>
      </c>
      <c r="AH8" s="197">
        <v>6</v>
      </c>
      <c r="AI8" s="133">
        <v>5</v>
      </c>
      <c r="AJ8" s="133">
        <v>2</v>
      </c>
      <c r="AK8" s="133">
        <v>1</v>
      </c>
    </row>
    <row r="9" spans="1:37">
      <c r="A9" s="109" t="s">
        <v>21</v>
      </c>
      <c r="B9" s="163">
        <v>200</v>
      </c>
      <c r="C9" s="177" t="s">
        <v>31</v>
      </c>
      <c r="D9" s="133" t="s">
        <v>34</v>
      </c>
      <c r="E9" s="133" t="s">
        <v>58</v>
      </c>
      <c r="F9" s="133" t="s">
        <v>47</v>
      </c>
      <c r="G9" s="133" t="s">
        <v>51</v>
      </c>
      <c r="H9" s="201"/>
      <c r="I9" s="201"/>
      <c r="J9" s="133" t="s">
        <v>88</v>
      </c>
      <c r="K9" s="133" t="s">
        <v>51</v>
      </c>
      <c r="L9" s="133" t="s">
        <v>88</v>
      </c>
      <c r="M9" s="133" t="s">
        <v>82</v>
      </c>
      <c r="N9" s="133" t="s">
        <v>47</v>
      </c>
      <c r="O9" s="201"/>
      <c r="P9" s="201" t="s">
        <v>51</v>
      </c>
      <c r="Q9" s="133" t="s">
        <v>82</v>
      </c>
      <c r="R9" s="133" t="s">
        <v>47</v>
      </c>
      <c r="S9" s="133"/>
      <c r="T9" s="133" t="s">
        <v>52</v>
      </c>
      <c r="U9" s="133" t="s">
        <v>59</v>
      </c>
      <c r="V9" s="201" t="s">
        <v>34</v>
      </c>
      <c r="W9" s="201" t="s">
        <v>34</v>
      </c>
      <c r="X9" s="133" t="s">
        <v>88</v>
      </c>
      <c r="Y9" s="133" t="s">
        <v>82</v>
      </c>
      <c r="Z9" s="133" t="s">
        <v>47</v>
      </c>
      <c r="AA9" s="133" t="s">
        <v>115</v>
      </c>
      <c r="AB9" s="133"/>
      <c r="AC9" s="201" t="s">
        <v>51</v>
      </c>
      <c r="AD9" s="201" t="s">
        <v>88</v>
      </c>
      <c r="AE9" s="195">
        <f t="shared" si="0"/>
        <v>168</v>
      </c>
      <c r="AF9" s="197">
        <v>152</v>
      </c>
      <c r="AG9" s="195">
        <f t="shared" si="1"/>
        <v>16</v>
      </c>
      <c r="AH9" s="197">
        <v>8</v>
      </c>
      <c r="AI9" s="133">
        <v>5</v>
      </c>
      <c r="AJ9" s="133">
        <v>1</v>
      </c>
      <c r="AK9" s="133">
        <v>0</v>
      </c>
    </row>
    <row r="10" spans="1:37">
      <c r="A10" s="164" t="s">
        <v>22</v>
      </c>
      <c r="B10" s="79">
        <v>240</v>
      </c>
      <c r="C10" s="177" t="s">
        <v>52</v>
      </c>
      <c r="D10" s="133" t="s">
        <v>47</v>
      </c>
      <c r="E10" s="133" t="s">
        <v>83</v>
      </c>
      <c r="F10" s="133"/>
      <c r="G10" s="133" t="s">
        <v>115</v>
      </c>
      <c r="H10" s="201"/>
      <c r="I10" s="201" t="s">
        <v>82</v>
      </c>
      <c r="J10" s="133" t="s">
        <v>47</v>
      </c>
      <c r="K10" s="133" t="s">
        <v>88</v>
      </c>
      <c r="L10" s="133" t="s">
        <v>49</v>
      </c>
      <c r="M10" s="133" t="s">
        <v>51</v>
      </c>
      <c r="N10" s="133" t="s">
        <v>83</v>
      </c>
      <c r="O10" s="201" t="s">
        <v>34</v>
      </c>
      <c r="P10" s="201" t="s">
        <v>34</v>
      </c>
      <c r="Q10" s="133" t="s">
        <v>55</v>
      </c>
      <c r="R10" s="133" t="s">
        <v>47</v>
      </c>
      <c r="S10" s="133"/>
      <c r="T10" s="133" t="s">
        <v>51</v>
      </c>
      <c r="U10" s="133" t="s">
        <v>55</v>
      </c>
      <c r="V10" s="201" t="s">
        <v>82</v>
      </c>
      <c r="W10" s="201" t="s">
        <v>47</v>
      </c>
      <c r="X10" s="133" t="s">
        <v>49</v>
      </c>
      <c r="Y10" s="133" t="s">
        <v>52</v>
      </c>
      <c r="Z10" s="133" t="s">
        <v>47</v>
      </c>
      <c r="AA10" s="133" t="s">
        <v>83</v>
      </c>
      <c r="AB10" s="133" t="s">
        <v>51</v>
      </c>
      <c r="AC10" s="201"/>
      <c r="AD10" s="201" t="s">
        <v>115</v>
      </c>
      <c r="AE10" s="195">
        <f t="shared" si="0"/>
        <v>192</v>
      </c>
      <c r="AF10" s="197">
        <v>192</v>
      </c>
      <c r="AG10" s="195">
        <f t="shared" si="1"/>
        <v>0</v>
      </c>
      <c r="AH10" s="197">
        <v>7</v>
      </c>
      <c r="AI10" s="133">
        <v>6</v>
      </c>
      <c r="AJ10" s="133">
        <v>2</v>
      </c>
      <c r="AK10" s="133">
        <v>2</v>
      </c>
    </row>
    <row r="11" spans="1:37">
      <c r="A11" s="83" t="s">
        <v>86</v>
      </c>
      <c r="B11" s="84">
        <v>240</v>
      </c>
      <c r="C11" s="177" t="s">
        <v>115</v>
      </c>
      <c r="D11" s="133" t="s">
        <v>83</v>
      </c>
      <c r="E11" s="133" t="s">
        <v>49</v>
      </c>
      <c r="F11" s="133" t="s">
        <v>83</v>
      </c>
      <c r="G11" s="133" t="s">
        <v>52</v>
      </c>
      <c r="H11" s="201" t="s">
        <v>47</v>
      </c>
      <c r="I11" s="201"/>
      <c r="J11" s="133" t="s">
        <v>52</v>
      </c>
      <c r="K11" s="133" t="s">
        <v>47</v>
      </c>
      <c r="L11" s="133" t="s">
        <v>55</v>
      </c>
      <c r="M11" s="133" t="s">
        <v>47</v>
      </c>
      <c r="N11" s="133" t="s">
        <v>115</v>
      </c>
      <c r="O11" s="201" t="s">
        <v>83</v>
      </c>
      <c r="P11" s="201" t="s">
        <v>88</v>
      </c>
      <c r="Q11" s="133" t="s">
        <v>52</v>
      </c>
      <c r="R11" s="133" t="s">
        <v>47</v>
      </c>
      <c r="S11" s="133" t="s">
        <v>52</v>
      </c>
      <c r="T11" s="133" t="s">
        <v>47</v>
      </c>
      <c r="U11" s="133"/>
      <c r="V11" s="201" t="s">
        <v>88</v>
      </c>
      <c r="W11" s="201" t="s">
        <v>115</v>
      </c>
      <c r="X11" s="133" t="s">
        <v>55</v>
      </c>
      <c r="Y11" s="133" t="s">
        <v>47</v>
      </c>
      <c r="Z11" s="133" t="s">
        <v>51</v>
      </c>
      <c r="AA11" s="133" t="s">
        <v>55</v>
      </c>
      <c r="AB11" s="133" t="s">
        <v>47</v>
      </c>
      <c r="AC11" s="201" t="s">
        <v>55</v>
      </c>
      <c r="AD11" s="201" t="s">
        <v>47</v>
      </c>
      <c r="AE11" s="195">
        <f t="shared" si="0"/>
        <v>198</v>
      </c>
      <c r="AF11" s="197">
        <v>192</v>
      </c>
      <c r="AG11" s="195">
        <f t="shared" si="1"/>
        <v>6</v>
      </c>
      <c r="AH11" s="197">
        <v>6</v>
      </c>
      <c r="AI11" s="133">
        <v>8</v>
      </c>
      <c r="AJ11" s="133">
        <v>2</v>
      </c>
      <c r="AK11" s="133">
        <v>1</v>
      </c>
    </row>
    <row r="12" spans="1:37">
      <c r="A12" s="109" t="s">
        <v>112</v>
      </c>
      <c r="B12" s="163">
        <v>200</v>
      </c>
      <c r="C12" s="177" t="s">
        <v>109</v>
      </c>
      <c r="D12" s="133" t="s">
        <v>47</v>
      </c>
      <c r="E12" s="133" t="s">
        <v>34</v>
      </c>
      <c r="F12" s="133" t="s">
        <v>55</v>
      </c>
      <c r="G12" s="133" t="s">
        <v>47</v>
      </c>
      <c r="H12" s="201" t="s">
        <v>83</v>
      </c>
      <c r="I12" s="201" t="s">
        <v>88</v>
      </c>
      <c r="J12" s="133"/>
      <c r="K12" s="133"/>
      <c r="L12" s="133" t="s">
        <v>115</v>
      </c>
      <c r="M12" s="133" t="s">
        <v>88</v>
      </c>
      <c r="N12" s="133"/>
      <c r="O12" s="201"/>
      <c r="P12" s="201"/>
      <c r="Q12" s="133" t="s">
        <v>88</v>
      </c>
      <c r="R12" s="133" t="s">
        <v>82</v>
      </c>
      <c r="S12" s="133" t="s">
        <v>47</v>
      </c>
      <c r="T12" s="133" t="s">
        <v>115</v>
      </c>
      <c r="U12" s="133" t="s">
        <v>115</v>
      </c>
      <c r="V12" s="201" t="s">
        <v>132</v>
      </c>
      <c r="W12" s="201" t="s">
        <v>131</v>
      </c>
      <c r="X12" s="133" t="s">
        <v>34</v>
      </c>
      <c r="Y12" s="133" t="s">
        <v>34</v>
      </c>
      <c r="Z12" s="133" t="s">
        <v>34</v>
      </c>
      <c r="AA12" s="133" t="s">
        <v>34</v>
      </c>
      <c r="AB12" s="133" t="s">
        <v>83</v>
      </c>
      <c r="AC12" s="201" t="s">
        <v>115</v>
      </c>
      <c r="AD12" s="201"/>
      <c r="AE12" s="195">
        <f t="shared" si="0"/>
        <v>168</v>
      </c>
      <c r="AF12" s="197">
        <v>160</v>
      </c>
      <c r="AG12" s="195">
        <f t="shared" si="1"/>
        <v>8</v>
      </c>
      <c r="AH12" s="197">
        <v>7</v>
      </c>
      <c r="AI12" s="133">
        <v>3</v>
      </c>
      <c r="AJ12" s="133">
        <v>4</v>
      </c>
      <c r="AK12" s="133">
        <v>0</v>
      </c>
    </row>
    <row r="13" spans="1:37">
      <c r="A13" s="78" t="s">
        <v>25</v>
      </c>
      <c r="B13" s="158">
        <v>160</v>
      </c>
      <c r="C13" s="177"/>
      <c r="D13" s="133" t="s">
        <v>49</v>
      </c>
      <c r="E13" s="133" t="s">
        <v>34</v>
      </c>
      <c r="F13" s="133" t="s">
        <v>52</v>
      </c>
      <c r="G13" s="133" t="s">
        <v>82</v>
      </c>
      <c r="H13" s="201" t="s">
        <v>47</v>
      </c>
      <c r="I13" s="201"/>
      <c r="J13" s="133"/>
      <c r="K13" s="133"/>
      <c r="L13" s="133"/>
      <c r="M13" s="133" t="s">
        <v>55</v>
      </c>
      <c r="N13" s="133" t="s">
        <v>47</v>
      </c>
      <c r="O13" s="201" t="s">
        <v>49</v>
      </c>
      <c r="P13" s="201"/>
      <c r="Q13" s="133" t="s">
        <v>115</v>
      </c>
      <c r="R13" s="133"/>
      <c r="S13" s="133" t="s">
        <v>51</v>
      </c>
      <c r="T13" s="133"/>
      <c r="U13" s="133" t="s">
        <v>88</v>
      </c>
      <c r="V13" s="201" t="s">
        <v>52</v>
      </c>
      <c r="W13" s="201" t="s">
        <v>55</v>
      </c>
      <c r="X13" s="133" t="s">
        <v>47</v>
      </c>
      <c r="Y13" s="133" t="s">
        <v>49</v>
      </c>
      <c r="Z13" s="133" t="s">
        <v>82</v>
      </c>
      <c r="AA13" s="133" t="s">
        <v>47</v>
      </c>
      <c r="AB13" s="133" t="s">
        <v>88</v>
      </c>
      <c r="AC13" s="201"/>
      <c r="AD13" s="201" t="s">
        <v>82</v>
      </c>
      <c r="AE13" s="195">
        <f t="shared" si="0"/>
        <v>138</v>
      </c>
      <c r="AF13" s="197">
        <v>96</v>
      </c>
      <c r="AG13" s="195">
        <f t="shared" si="1"/>
        <v>42</v>
      </c>
      <c r="AH13" s="197">
        <v>3</v>
      </c>
      <c r="AI13" s="133">
        <v>7</v>
      </c>
      <c r="AJ13" s="133"/>
      <c r="AK13" s="133">
        <v>3</v>
      </c>
    </row>
    <row r="14" spans="1:37">
      <c r="A14" s="97" t="s">
        <v>119</v>
      </c>
      <c r="B14" s="97">
        <v>140</v>
      </c>
      <c r="C14" s="177" t="s">
        <v>34</v>
      </c>
      <c r="D14" s="133" t="s">
        <v>34</v>
      </c>
      <c r="E14" s="133" t="s">
        <v>34</v>
      </c>
      <c r="F14" s="133"/>
      <c r="G14" s="133"/>
      <c r="H14" s="201" t="s">
        <v>115</v>
      </c>
      <c r="I14" s="201" t="s">
        <v>115</v>
      </c>
      <c r="J14" s="133"/>
      <c r="K14" s="133"/>
      <c r="L14" s="133"/>
      <c r="M14" s="133" t="s">
        <v>83</v>
      </c>
      <c r="N14" s="133" t="s">
        <v>55</v>
      </c>
      <c r="O14" s="201" t="s">
        <v>47</v>
      </c>
      <c r="P14" s="201"/>
      <c r="Q14" s="133" t="s">
        <v>49</v>
      </c>
      <c r="R14" s="133" t="s">
        <v>51</v>
      </c>
      <c r="S14" s="133" t="s">
        <v>82</v>
      </c>
      <c r="T14" s="133" t="s">
        <v>47</v>
      </c>
      <c r="U14" s="133"/>
      <c r="V14" s="201" t="s">
        <v>49</v>
      </c>
      <c r="W14" s="201" t="s">
        <v>82</v>
      </c>
      <c r="X14" s="133" t="s">
        <v>47</v>
      </c>
      <c r="Y14" s="133"/>
      <c r="Z14" s="133"/>
      <c r="AA14" s="133" t="s">
        <v>51</v>
      </c>
      <c r="AB14" s="133" t="s">
        <v>49</v>
      </c>
      <c r="AC14" s="201" t="s">
        <v>49</v>
      </c>
      <c r="AD14" s="201"/>
      <c r="AE14" s="195">
        <f t="shared" si="0"/>
        <v>120</v>
      </c>
      <c r="AF14" s="197">
        <v>112</v>
      </c>
      <c r="AG14" s="195">
        <f t="shared" si="1"/>
        <v>8</v>
      </c>
      <c r="AH14" s="197">
        <v>3</v>
      </c>
      <c r="AI14" s="133">
        <v>3</v>
      </c>
      <c r="AJ14" s="133">
        <v>2</v>
      </c>
      <c r="AK14" s="133">
        <v>4</v>
      </c>
    </row>
    <row r="15" spans="1:37">
      <c r="A15" s="92" t="s">
        <v>124</v>
      </c>
      <c r="B15" s="92">
        <v>240</v>
      </c>
      <c r="C15" s="177" t="s">
        <v>88</v>
      </c>
      <c r="D15" s="133" t="s">
        <v>34</v>
      </c>
      <c r="E15" s="133" t="s">
        <v>34</v>
      </c>
      <c r="F15" s="133" t="s">
        <v>88</v>
      </c>
      <c r="G15" s="133" t="s">
        <v>88</v>
      </c>
      <c r="H15" s="201" t="s">
        <v>34</v>
      </c>
      <c r="I15" s="201" t="s">
        <v>34</v>
      </c>
      <c r="J15" s="133" t="s">
        <v>82</v>
      </c>
      <c r="K15" s="133" t="s">
        <v>47</v>
      </c>
      <c r="L15" s="133" t="s">
        <v>82</v>
      </c>
      <c r="M15" s="133" t="s">
        <v>47</v>
      </c>
      <c r="N15" s="133" t="s">
        <v>88</v>
      </c>
      <c r="O15" s="201" t="s">
        <v>82</v>
      </c>
      <c r="P15" s="201" t="s">
        <v>52</v>
      </c>
      <c r="Q15" s="133" t="s">
        <v>47</v>
      </c>
      <c r="R15" s="133" t="s">
        <v>49</v>
      </c>
      <c r="S15" s="133" t="s">
        <v>88</v>
      </c>
      <c r="T15" s="133" t="s">
        <v>49</v>
      </c>
      <c r="U15" s="133" t="s">
        <v>82</v>
      </c>
      <c r="V15" s="201" t="s">
        <v>47</v>
      </c>
      <c r="W15" s="201"/>
      <c r="X15" s="133" t="s">
        <v>115</v>
      </c>
      <c r="Y15" s="133" t="s">
        <v>88</v>
      </c>
      <c r="Z15" s="133" t="s">
        <v>115</v>
      </c>
      <c r="AA15" s="133" t="s">
        <v>82</v>
      </c>
      <c r="AB15" s="133" t="s">
        <v>47</v>
      </c>
      <c r="AC15" s="201" t="s">
        <v>83</v>
      </c>
      <c r="AD15" s="201" t="s">
        <v>51</v>
      </c>
      <c r="AE15" s="195">
        <f t="shared" si="0"/>
        <v>204</v>
      </c>
      <c r="AF15" s="197">
        <v>192</v>
      </c>
      <c r="AG15" s="195">
        <f t="shared" si="1"/>
        <v>12</v>
      </c>
      <c r="AH15" s="197">
        <v>8</v>
      </c>
      <c r="AI15" s="133">
        <v>6</v>
      </c>
      <c r="AJ15" s="133">
        <v>2</v>
      </c>
      <c r="AK15" s="133">
        <v>2</v>
      </c>
    </row>
    <row r="16" spans="1:37">
      <c r="A16" s="98" t="s">
        <v>126</v>
      </c>
      <c r="B16" s="98">
        <v>200</v>
      </c>
      <c r="C16" s="177" t="s">
        <v>49</v>
      </c>
      <c r="D16" s="133" t="s">
        <v>55</v>
      </c>
      <c r="E16" s="133" t="s">
        <v>47</v>
      </c>
      <c r="F16" s="133" t="s">
        <v>51</v>
      </c>
      <c r="G16" s="133" t="s">
        <v>55</v>
      </c>
      <c r="H16" s="201"/>
      <c r="I16" s="201"/>
      <c r="J16" s="133" t="s">
        <v>115</v>
      </c>
      <c r="K16" s="133" t="s">
        <v>82</v>
      </c>
      <c r="L16" s="133" t="s">
        <v>47</v>
      </c>
      <c r="M16" s="133" t="s">
        <v>115</v>
      </c>
      <c r="N16" s="133"/>
      <c r="O16" s="201" t="s">
        <v>55</v>
      </c>
      <c r="P16" s="201" t="s">
        <v>82</v>
      </c>
      <c r="Q16" s="133" t="s">
        <v>47</v>
      </c>
      <c r="R16" s="133" t="s">
        <v>115</v>
      </c>
      <c r="S16" s="133" t="s">
        <v>49</v>
      </c>
      <c r="T16" s="133"/>
      <c r="U16" s="133" t="s">
        <v>83</v>
      </c>
      <c r="V16" s="201" t="s">
        <v>55</v>
      </c>
      <c r="W16" s="201" t="s">
        <v>47</v>
      </c>
      <c r="X16" s="133"/>
      <c r="Y16" s="133" t="s">
        <v>83</v>
      </c>
      <c r="Z16" s="133" t="s">
        <v>52</v>
      </c>
      <c r="AA16" s="133" t="s">
        <v>47</v>
      </c>
      <c r="AB16" s="133"/>
      <c r="AC16" s="201" t="s">
        <v>34</v>
      </c>
      <c r="AD16" s="201" t="s">
        <v>34</v>
      </c>
      <c r="AE16" s="195">
        <f t="shared" si="0"/>
        <v>168</v>
      </c>
      <c r="AF16" s="197">
        <v>160</v>
      </c>
      <c r="AG16" s="195">
        <f t="shared" si="1"/>
        <v>8</v>
      </c>
      <c r="AH16" s="197">
        <v>3</v>
      </c>
      <c r="AI16" s="133">
        <v>7</v>
      </c>
      <c r="AJ16" s="133">
        <v>3</v>
      </c>
      <c r="AK16" s="133">
        <v>2</v>
      </c>
    </row>
    <row r="17" spans="1:37">
      <c r="A17" s="98" t="s">
        <v>127</v>
      </c>
      <c r="B17" s="98">
        <v>200</v>
      </c>
      <c r="C17" s="177"/>
      <c r="D17" s="133" t="s">
        <v>88</v>
      </c>
      <c r="E17" s="133" t="s">
        <v>51</v>
      </c>
      <c r="F17" s="133"/>
      <c r="G17" s="133"/>
      <c r="H17" s="201" t="s">
        <v>55</v>
      </c>
      <c r="I17" s="201" t="s">
        <v>47</v>
      </c>
      <c r="J17" s="133" t="s">
        <v>49</v>
      </c>
      <c r="K17" s="133" t="s">
        <v>83</v>
      </c>
      <c r="L17" s="133" t="s">
        <v>52</v>
      </c>
      <c r="M17" s="133" t="s">
        <v>47</v>
      </c>
      <c r="N17" s="133" t="s">
        <v>82</v>
      </c>
      <c r="O17" s="201" t="s">
        <v>52</v>
      </c>
      <c r="P17" s="201" t="s">
        <v>47</v>
      </c>
      <c r="Q17" s="133"/>
      <c r="R17" s="133" t="s">
        <v>88</v>
      </c>
      <c r="S17" s="133" t="s">
        <v>115</v>
      </c>
      <c r="T17" s="133" t="s">
        <v>82</v>
      </c>
      <c r="U17" s="133" t="s">
        <v>57</v>
      </c>
      <c r="V17" s="201" t="s">
        <v>47</v>
      </c>
      <c r="W17" s="201" t="s">
        <v>34</v>
      </c>
      <c r="X17" s="133" t="s">
        <v>34</v>
      </c>
      <c r="Y17" s="133" t="s">
        <v>34</v>
      </c>
      <c r="Z17" s="133" t="s">
        <v>34</v>
      </c>
      <c r="AA17" s="133" t="s">
        <v>34</v>
      </c>
      <c r="AB17" s="133" t="s">
        <v>57</v>
      </c>
      <c r="AC17" s="201" t="s">
        <v>47</v>
      </c>
      <c r="AD17" s="201" t="s">
        <v>52</v>
      </c>
      <c r="AE17" s="195">
        <f t="shared" si="0"/>
        <v>174</v>
      </c>
      <c r="AF17" s="197">
        <v>160</v>
      </c>
      <c r="AG17" s="195">
        <f t="shared" si="1"/>
        <v>14</v>
      </c>
      <c r="AH17" s="197">
        <v>4</v>
      </c>
      <c r="AI17" s="133">
        <v>8</v>
      </c>
      <c r="AJ17" s="133">
        <v>2</v>
      </c>
      <c r="AK17" s="133">
        <v>1</v>
      </c>
    </row>
    <row r="18" spans="1:37">
      <c r="A18" s="98" t="s">
        <v>120</v>
      </c>
      <c r="B18" s="98">
        <v>200</v>
      </c>
      <c r="C18" s="123" t="s">
        <v>117</v>
      </c>
      <c r="D18" s="123" t="s">
        <v>117</v>
      </c>
      <c r="E18" s="123" t="s">
        <v>117</v>
      </c>
      <c r="F18" s="123" t="s">
        <v>117</v>
      </c>
      <c r="G18" s="123" t="s">
        <v>117</v>
      </c>
      <c r="H18" s="104" t="s">
        <v>117</v>
      </c>
      <c r="I18" s="104" t="s">
        <v>117</v>
      </c>
      <c r="J18" s="123" t="s">
        <v>117</v>
      </c>
      <c r="K18" s="123" t="s">
        <v>117</v>
      </c>
      <c r="L18" s="123" t="s">
        <v>117</v>
      </c>
      <c r="M18" s="123" t="s">
        <v>117</v>
      </c>
      <c r="N18" s="123" t="s">
        <v>117</v>
      </c>
      <c r="O18" s="104" t="s">
        <v>117</v>
      </c>
      <c r="P18" s="104" t="s">
        <v>117</v>
      </c>
      <c r="Q18" s="123" t="s">
        <v>87</v>
      </c>
      <c r="R18" s="123" t="s">
        <v>87</v>
      </c>
      <c r="S18" s="123" t="s">
        <v>87</v>
      </c>
      <c r="T18" s="123" t="s">
        <v>88</v>
      </c>
      <c r="U18" s="123" t="s">
        <v>49</v>
      </c>
      <c r="V18" s="104"/>
      <c r="W18" s="104" t="s">
        <v>52</v>
      </c>
      <c r="X18" s="123" t="s">
        <v>47</v>
      </c>
      <c r="Y18" s="123" t="s">
        <v>51</v>
      </c>
      <c r="Z18" s="123" t="s">
        <v>49</v>
      </c>
      <c r="AA18" s="123" t="s">
        <v>49</v>
      </c>
      <c r="AB18" s="123" t="s">
        <v>55</v>
      </c>
      <c r="AC18" s="104" t="s">
        <v>47</v>
      </c>
      <c r="AD18" s="104" t="s">
        <v>34</v>
      </c>
      <c r="AE18" s="195">
        <f t="shared" si="0"/>
        <v>90</v>
      </c>
      <c r="AF18" s="197">
        <v>80</v>
      </c>
      <c r="AG18" s="195">
        <f t="shared" si="1"/>
        <v>10</v>
      </c>
      <c r="AH18" s="197">
        <v>4</v>
      </c>
      <c r="AI18" s="133">
        <v>2</v>
      </c>
      <c r="AJ18" s="133">
        <v>0</v>
      </c>
      <c r="AK18" s="133">
        <v>3</v>
      </c>
    </row>
    <row r="19" spans="1:3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05">
        <f t="shared" ref="AE19:AG19" si="2">SUM(AE3:AE18)</f>
        <v>2508</v>
      </c>
      <c r="AF19" s="167">
        <f t="shared" si="2"/>
        <v>2328</v>
      </c>
      <c r="AG19" s="157">
        <f t="shared" si="2"/>
        <v>180</v>
      </c>
      <c r="AH19" s="157"/>
      <c r="AI19" s="157"/>
      <c r="AJ19" s="157"/>
      <c r="AK19" s="157"/>
    </row>
    <row r="20" spans="1:37">
      <c r="A20" s="231" t="s">
        <v>69</v>
      </c>
      <c r="B20" s="210"/>
      <c r="C20" s="210"/>
      <c r="D20" s="211"/>
      <c r="E20" s="11"/>
      <c r="F20" s="11"/>
      <c r="I20" s="93"/>
      <c r="J20" s="93"/>
      <c r="K20" s="93"/>
      <c r="L20" s="93"/>
      <c r="M20" s="93"/>
      <c r="N20" s="93"/>
      <c r="W20" s="123" t="s">
        <v>64</v>
      </c>
      <c r="X20" s="123" t="s">
        <v>65</v>
      </c>
      <c r="Y20" s="123" t="s">
        <v>66</v>
      </c>
      <c r="Z20" s="23" t="s">
        <v>67</v>
      </c>
      <c r="AA20" s="123" t="s">
        <v>68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>
      <c r="A21" s="231" t="s">
        <v>70</v>
      </c>
      <c r="B21" s="210"/>
      <c r="C21" s="210"/>
      <c r="D21" s="211"/>
      <c r="E21" s="11"/>
      <c r="F21" s="11"/>
      <c r="G21" s="35"/>
      <c r="W21" s="123"/>
      <c r="X21" s="123"/>
      <c r="Y21" s="123"/>
      <c r="Z21" s="123"/>
      <c r="AA21" s="123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>
      <c r="A22" s="231" t="s">
        <v>73</v>
      </c>
      <c r="B22" s="210"/>
      <c r="C22" s="210"/>
      <c r="D22" s="211"/>
      <c r="E22" s="11"/>
      <c r="F22" s="11"/>
      <c r="G22" s="35"/>
      <c r="H22" s="222" t="s">
        <v>71</v>
      </c>
      <c r="I22" s="211"/>
      <c r="J22" s="36" t="s">
        <v>72</v>
      </c>
      <c r="K22" s="8">
        <f t="shared" ref="K22:K23" si="3">W22+X22+Y22+Z22+AA22</f>
        <v>0</v>
      </c>
      <c r="N22" s="37" t="s">
        <v>64</v>
      </c>
      <c r="O22" s="38">
        <v>9</v>
      </c>
      <c r="P22" s="37" t="s">
        <v>65</v>
      </c>
      <c r="Q22" s="39">
        <v>9</v>
      </c>
      <c r="R22" s="37" t="s">
        <v>66</v>
      </c>
      <c r="S22" s="38">
        <v>9</v>
      </c>
      <c r="T22" s="37" t="s">
        <v>67</v>
      </c>
      <c r="U22" s="138">
        <v>9</v>
      </c>
      <c r="W22" s="8">
        <f>W21*O22</f>
        <v>0</v>
      </c>
      <c r="X22" s="8">
        <f>X21*Q22</f>
        <v>0</v>
      </c>
      <c r="Y22" s="8">
        <f>Y21*S22</f>
        <v>0</v>
      </c>
      <c r="Z22" s="8">
        <f>Z21*U22</f>
        <v>0</v>
      </c>
      <c r="AA22" s="8"/>
      <c r="AB22" s="11"/>
      <c r="AC22" s="11"/>
      <c r="AD22" s="11"/>
      <c r="AE22" s="11"/>
      <c r="AF22" s="86">
        <v>240</v>
      </c>
      <c r="AG22" s="168">
        <v>192</v>
      </c>
      <c r="AH22" s="11"/>
      <c r="AI22" s="11"/>
      <c r="AJ22" s="11"/>
      <c r="AK22" s="11"/>
    </row>
    <row r="23" spans="1:37">
      <c r="A23" s="231" t="s">
        <v>76</v>
      </c>
      <c r="B23" s="210"/>
      <c r="C23" s="210"/>
      <c r="D23" s="211"/>
      <c r="E23" s="11"/>
      <c r="F23" s="11"/>
      <c r="G23" s="35"/>
      <c r="H23" s="223" t="s">
        <v>74</v>
      </c>
      <c r="I23" s="211"/>
      <c r="J23" s="36" t="s">
        <v>75</v>
      </c>
      <c r="K23" s="8">
        <f t="shared" si="3"/>
        <v>0</v>
      </c>
      <c r="O23" s="8">
        <v>0</v>
      </c>
      <c r="Q23" s="8">
        <v>7</v>
      </c>
      <c r="S23" s="8">
        <v>5</v>
      </c>
      <c r="U23" s="8">
        <v>12</v>
      </c>
      <c r="W23" s="8"/>
      <c r="X23" s="8">
        <f>X21*Q23</f>
        <v>0</v>
      </c>
      <c r="Y23" s="8">
        <f>Y21*S23</f>
        <v>0</v>
      </c>
      <c r="Z23" s="8">
        <f>Z21*U23</f>
        <v>0</v>
      </c>
      <c r="AA23" s="8">
        <f>AA21*12</f>
        <v>0</v>
      </c>
      <c r="AB23" s="11"/>
      <c r="AC23" s="11"/>
      <c r="AD23" s="11"/>
      <c r="AE23" s="8" t="s">
        <v>104</v>
      </c>
      <c r="AF23" s="169">
        <v>160</v>
      </c>
      <c r="AG23" s="170">
        <f>(AF23*AG22)/AF22</f>
        <v>128</v>
      </c>
      <c r="AH23" s="11"/>
      <c r="AI23" s="11"/>
      <c r="AJ23" s="11"/>
      <c r="AK23" s="11"/>
    </row>
    <row r="24" spans="1:37">
      <c r="A24" s="231" t="s">
        <v>79</v>
      </c>
      <c r="B24" s="210"/>
      <c r="C24" s="210"/>
      <c r="D24" s="211"/>
      <c r="E24" s="11"/>
      <c r="F24" s="11"/>
      <c r="G24" s="35"/>
      <c r="H24" s="223" t="s">
        <v>77</v>
      </c>
      <c r="I24" s="211"/>
      <c r="J24" s="36" t="s">
        <v>78</v>
      </c>
      <c r="K24" s="8"/>
      <c r="O24" s="8">
        <v>0</v>
      </c>
      <c r="Q24" s="8">
        <v>0</v>
      </c>
      <c r="S24" s="8">
        <v>0</v>
      </c>
      <c r="U24" s="8">
        <v>0</v>
      </c>
      <c r="W24" s="8"/>
      <c r="X24" s="8"/>
      <c r="Y24" s="8"/>
      <c r="Z24" s="8"/>
      <c r="AA24" s="8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>
      <c r="A25" s="229" t="s">
        <v>113</v>
      </c>
      <c r="B25" s="210"/>
      <c r="C25" s="210"/>
      <c r="D25" s="211"/>
      <c r="E25" s="11"/>
      <c r="F25" s="11"/>
      <c r="G25" s="35"/>
      <c r="H25" s="35"/>
      <c r="I25" s="3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</sheetData>
  <mergeCells count="11">
    <mergeCell ref="H22:I22"/>
    <mergeCell ref="H23:I23"/>
    <mergeCell ref="H24:I24"/>
    <mergeCell ref="A23:D23"/>
    <mergeCell ref="A24:D24"/>
    <mergeCell ref="A25:D25"/>
    <mergeCell ref="A1:A2"/>
    <mergeCell ref="B1:B2"/>
    <mergeCell ref="A20:D20"/>
    <mergeCell ref="A21:D21"/>
    <mergeCell ref="A22:D22"/>
  </mergeCells>
  <conditionalFormatting sqref="Q22">
    <cfRule type="cellIs" dxfId="83" priority="1" operator="equal">
      <formula>"X"</formula>
    </cfRule>
  </conditionalFormatting>
  <conditionalFormatting sqref="Q22">
    <cfRule type="cellIs" dxfId="82" priority="2" operator="equal">
      <formula>"X"</formula>
    </cfRule>
  </conditionalFormatting>
  <conditionalFormatting sqref="Z20 H22">
    <cfRule type="cellIs" dxfId="81" priority="3" operator="equal">
      <formula>"X"</formula>
    </cfRule>
  </conditionalFormatting>
  <conditionalFormatting sqref="Z20 H22 Q22">
    <cfRule type="cellIs" dxfId="80" priority="4" operator="equal">
      <formula>"X"</formula>
    </cfRule>
  </conditionalFormatting>
  <conditionalFormatting sqref="Z20 H22 Q22">
    <cfRule type="cellIs" dxfId="79" priority="5" operator="equal">
      <formula>"X"</formula>
    </cfRule>
  </conditionalFormatting>
  <conditionalFormatting sqref="H22">
    <cfRule type="containsText" dxfId="78" priority="6" operator="containsText" text="X">
      <formula>NOT(ISERROR(SEARCH(("X"),(H22))))</formula>
    </cfRule>
  </conditionalFormatting>
  <conditionalFormatting sqref="H22">
    <cfRule type="cellIs" dxfId="77" priority="7" operator="equal">
      <formula>"X"</formula>
    </cfRule>
  </conditionalFormatting>
  <conditionalFormatting sqref="H22">
    <cfRule type="containsText" dxfId="76" priority="8" operator="containsText" text="X">
      <formula>NOT(ISERROR(SEARCH(("X"),(H22))))</formula>
    </cfRule>
  </conditionalFormatting>
  <conditionalFormatting sqref="H22">
    <cfRule type="cellIs" dxfId="75" priority="9" operator="equal">
      <formula>"X"</formula>
    </cfRule>
  </conditionalFormatting>
  <conditionalFormatting sqref="H22">
    <cfRule type="cellIs" dxfId="74" priority="10" operator="equal">
      <formula>"X"</formula>
    </cfRule>
  </conditionalFormatting>
  <conditionalFormatting sqref="H22">
    <cfRule type="cellIs" dxfId="73" priority="11" operator="equal">
      <formula>"X"</formula>
    </cfRule>
  </conditionalFormatting>
  <conditionalFormatting sqref="Q22">
    <cfRule type="cellIs" dxfId="72" priority="12" operator="equal">
      <formula>"X"</formula>
    </cfRule>
  </conditionalFormatting>
  <conditionalFormatting sqref="Q22">
    <cfRule type="cellIs" dxfId="71" priority="13" operator="equal">
      <formula>"X"</formula>
    </cfRule>
  </conditionalFormatting>
  <conditionalFormatting sqref="Q22">
    <cfRule type="cellIs" dxfId="70" priority="14" operator="equal">
      <formula>"X"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N28"/>
  <sheetViews>
    <sheetView workbookViewId="0">
      <selection sqref="A1:A2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3" width="3.875" customWidth="1"/>
    <col min="34" max="34" width="10.375" customWidth="1"/>
    <col min="35" max="35" width="9.125" customWidth="1"/>
    <col min="36" max="36" width="8.125" customWidth="1"/>
    <col min="37" max="40" width="10.75" customWidth="1"/>
  </cols>
  <sheetData>
    <row r="1" spans="1:40">
      <c r="A1" s="232" t="s">
        <v>135</v>
      </c>
      <c r="B1" s="232" t="s">
        <v>81</v>
      </c>
      <c r="C1" s="149" t="s">
        <v>34</v>
      </c>
      <c r="D1" s="149" t="s">
        <v>35</v>
      </c>
      <c r="E1" s="149" t="s">
        <v>29</v>
      </c>
      <c r="F1" s="149" t="s">
        <v>30</v>
      </c>
      <c r="G1" s="149" t="s">
        <v>31</v>
      </c>
      <c r="H1" s="95" t="s">
        <v>32</v>
      </c>
      <c r="I1" s="95" t="s">
        <v>33</v>
      </c>
      <c r="J1" s="149" t="s">
        <v>34</v>
      </c>
      <c r="K1" s="149" t="s">
        <v>35</v>
      </c>
      <c r="L1" s="149" t="s">
        <v>29</v>
      </c>
      <c r="M1" s="149" t="s">
        <v>30</v>
      </c>
      <c r="N1" s="149" t="s">
        <v>31</v>
      </c>
      <c r="O1" s="95" t="s">
        <v>32</v>
      </c>
      <c r="P1" s="95" t="s">
        <v>33</v>
      </c>
      <c r="Q1" s="149" t="s">
        <v>34</v>
      </c>
      <c r="R1" s="149" t="s">
        <v>35</v>
      </c>
      <c r="S1" s="149" t="s">
        <v>29</v>
      </c>
      <c r="T1" s="149" t="s">
        <v>30</v>
      </c>
      <c r="U1" s="106" t="s">
        <v>31</v>
      </c>
      <c r="V1" s="96" t="s">
        <v>32</v>
      </c>
      <c r="W1" s="182" t="s">
        <v>33</v>
      </c>
      <c r="X1" s="96" t="s">
        <v>34</v>
      </c>
      <c r="Y1" s="194" t="s">
        <v>35</v>
      </c>
      <c r="Z1" s="106" t="s">
        <v>29</v>
      </c>
      <c r="AA1" s="194" t="s">
        <v>30</v>
      </c>
      <c r="AB1" s="194" t="s">
        <v>31</v>
      </c>
      <c r="AC1" s="96" t="s">
        <v>32</v>
      </c>
      <c r="AD1" s="182" t="s">
        <v>33</v>
      </c>
      <c r="AE1" s="194" t="s">
        <v>34</v>
      </c>
      <c r="AF1" s="106" t="s">
        <v>35</v>
      </c>
      <c r="AG1" s="194" t="s">
        <v>29</v>
      </c>
      <c r="AH1" s="138"/>
      <c r="AI1" s="138"/>
      <c r="AJ1" s="138"/>
      <c r="AK1" s="138"/>
      <c r="AL1" s="11"/>
      <c r="AM1" s="11"/>
      <c r="AN1" s="11"/>
    </row>
    <row r="2" spans="1:40">
      <c r="A2" s="216"/>
      <c r="B2" s="216"/>
      <c r="C2" s="151">
        <v>1</v>
      </c>
      <c r="D2" s="151">
        <v>2</v>
      </c>
      <c r="E2" s="151">
        <v>3</v>
      </c>
      <c r="F2" s="151">
        <v>4</v>
      </c>
      <c r="G2" s="151">
        <v>5</v>
      </c>
      <c r="H2" s="183">
        <v>6</v>
      </c>
      <c r="I2" s="183">
        <v>7</v>
      </c>
      <c r="J2" s="151">
        <v>8</v>
      </c>
      <c r="K2" s="151">
        <v>9</v>
      </c>
      <c r="L2" s="151">
        <v>10</v>
      </c>
      <c r="M2" s="151">
        <v>11</v>
      </c>
      <c r="N2" s="151">
        <v>12</v>
      </c>
      <c r="O2" s="183">
        <v>13</v>
      </c>
      <c r="P2" s="183">
        <v>14</v>
      </c>
      <c r="Q2" s="151">
        <v>15</v>
      </c>
      <c r="R2" s="151">
        <v>16</v>
      </c>
      <c r="S2" s="151">
        <v>17</v>
      </c>
      <c r="T2" s="151">
        <v>18</v>
      </c>
      <c r="U2" s="151">
        <v>19</v>
      </c>
      <c r="V2" s="183">
        <v>20</v>
      </c>
      <c r="W2" s="183">
        <v>21</v>
      </c>
      <c r="X2" s="183">
        <v>22</v>
      </c>
      <c r="Y2" s="151">
        <v>23</v>
      </c>
      <c r="Z2" s="151">
        <v>24</v>
      </c>
      <c r="AA2" s="149">
        <v>25</v>
      </c>
      <c r="AB2" s="149">
        <v>26</v>
      </c>
      <c r="AC2" s="95">
        <v>27</v>
      </c>
      <c r="AD2" s="183">
        <v>28</v>
      </c>
      <c r="AE2" s="151">
        <v>29</v>
      </c>
      <c r="AF2" s="151">
        <v>30</v>
      </c>
      <c r="AG2" s="151">
        <v>31</v>
      </c>
      <c r="AH2" s="153" t="s">
        <v>36</v>
      </c>
      <c r="AI2" s="153" t="s">
        <v>37</v>
      </c>
      <c r="AJ2" s="153" t="s">
        <v>38</v>
      </c>
      <c r="AK2" s="153" t="s">
        <v>39</v>
      </c>
      <c r="AL2" s="75" t="s">
        <v>40</v>
      </c>
      <c r="AM2" s="75" t="s">
        <v>114</v>
      </c>
      <c r="AN2" s="107" t="s">
        <v>125</v>
      </c>
    </row>
    <row r="3" spans="1:40">
      <c r="A3" s="121" t="s">
        <v>8</v>
      </c>
      <c r="B3" s="120">
        <v>240</v>
      </c>
      <c r="C3" s="123" t="s">
        <v>47</v>
      </c>
      <c r="D3" s="135" t="s">
        <v>115</v>
      </c>
      <c r="E3" s="135" t="s">
        <v>83</v>
      </c>
      <c r="F3" s="135" t="s">
        <v>52</v>
      </c>
      <c r="G3" s="135" t="s">
        <v>47</v>
      </c>
      <c r="H3" s="185" t="s">
        <v>34</v>
      </c>
      <c r="I3" s="185"/>
      <c r="J3" s="135" t="s">
        <v>88</v>
      </c>
      <c r="K3" s="135" t="s">
        <v>115</v>
      </c>
      <c r="L3" s="135" t="s">
        <v>82</v>
      </c>
      <c r="M3" s="135" t="s">
        <v>52</v>
      </c>
      <c r="N3" s="135" t="s">
        <v>47</v>
      </c>
      <c r="O3" s="185" t="s">
        <v>83</v>
      </c>
      <c r="P3" s="185" t="s">
        <v>51</v>
      </c>
      <c r="Q3" s="135" t="s">
        <v>55</v>
      </c>
      <c r="R3" s="135" t="s">
        <v>47</v>
      </c>
      <c r="S3" s="135" t="s">
        <v>49</v>
      </c>
      <c r="T3" s="135" t="s">
        <v>115</v>
      </c>
      <c r="U3" s="135"/>
      <c r="V3" s="185" t="s">
        <v>82</v>
      </c>
      <c r="W3" s="185" t="s">
        <v>55</v>
      </c>
      <c r="X3" s="185" t="s">
        <v>59</v>
      </c>
      <c r="Y3" s="135" t="s">
        <v>34</v>
      </c>
      <c r="Z3" s="135" t="s">
        <v>34</v>
      </c>
      <c r="AA3" s="135" t="s">
        <v>34</v>
      </c>
      <c r="AB3" s="135" t="s">
        <v>34</v>
      </c>
      <c r="AC3" s="185" t="s">
        <v>115</v>
      </c>
      <c r="AD3" s="185" t="s">
        <v>115</v>
      </c>
      <c r="AE3" s="135" t="s">
        <v>82</v>
      </c>
      <c r="AF3" s="135" t="s">
        <v>47</v>
      </c>
      <c r="AG3" s="135" t="s">
        <v>51</v>
      </c>
      <c r="AH3" s="108">
        <f t="shared" ref="AH3:AH18" si="0">((AK3*12)+(AL3*12)+(AM3*6)+(AN3*12))</f>
        <v>210</v>
      </c>
      <c r="AI3" s="195">
        <v>208</v>
      </c>
      <c r="AJ3" s="195">
        <f t="shared" ref="AJ3:AJ17" si="1">AH3-AI3</f>
        <v>2</v>
      </c>
      <c r="AK3" s="195">
        <v>7</v>
      </c>
      <c r="AL3" s="135">
        <v>5</v>
      </c>
      <c r="AM3" s="135">
        <v>1</v>
      </c>
      <c r="AN3" s="123">
        <v>5</v>
      </c>
    </row>
    <row r="4" spans="1:40">
      <c r="A4" s="109" t="s">
        <v>136</v>
      </c>
      <c r="B4" s="163">
        <v>200</v>
      </c>
      <c r="C4" s="177" t="s">
        <v>49</v>
      </c>
      <c r="D4" s="133" t="s">
        <v>83</v>
      </c>
      <c r="E4" s="133" t="s">
        <v>52</v>
      </c>
      <c r="F4" s="133" t="s">
        <v>47</v>
      </c>
      <c r="G4" s="133"/>
      <c r="H4" s="187" t="s">
        <v>88</v>
      </c>
      <c r="I4" s="187" t="s">
        <v>51</v>
      </c>
      <c r="J4" s="133" t="s">
        <v>82</v>
      </c>
      <c r="K4" s="133" t="s">
        <v>47</v>
      </c>
      <c r="L4" s="133"/>
      <c r="M4" s="133"/>
      <c r="N4" s="133" t="s">
        <v>49</v>
      </c>
      <c r="O4" s="187"/>
      <c r="P4" s="187"/>
      <c r="Q4" s="133" t="s">
        <v>51</v>
      </c>
      <c r="R4" s="133" t="s">
        <v>82</v>
      </c>
      <c r="S4" s="133" t="s">
        <v>47</v>
      </c>
      <c r="T4" s="133" t="s">
        <v>49</v>
      </c>
      <c r="U4" s="133"/>
      <c r="V4" s="187" t="s">
        <v>55</v>
      </c>
      <c r="W4" s="187" t="s">
        <v>47</v>
      </c>
      <c r="X4" s="187" t="s">
        <v>83</v>
      </c>
      <c r="Y4" s="133"/>
      <c r="Z4" s="133" t="s">
        <v>51</v>
      </c>
      <c r="AA4" s="133"/>
      <c r="AB4" s="133" t="s">
        <v>88</v>
      </c>
      <c r="AC4" s="187"/>
      <c r="AD4" s="187"/>
      <c r="AE4" s="133" t="s">
        <v>83</v>
      </c>
      <c r="AF4" s="133" t="s">
        <v>52</v>
      </c>
      <c r="AG4" s="133" t="s">
        <v>47</v>
      </c>
      <c r="AH4" s="108">
        <f t="shared" si="0"/>
        <v>174</v>
      </c>
      <c r="AI4" s="197">
        <v>173</v>
      </c>
      <c r="AJ4" s="195">
        <f t="shared" si="1"/>
        <v>1</v>
      </c>
      <c r="AK4" s="197">
        <v>5</v>
      </c>
      <c r="AL4" s="133">
        <v>8</v>
      </c>
      <c r="AM4" s="133">
        <v>3</v>
      </c>
      <c r="AN4" s="123"/>
    </row>
    <row r="5" spans="1:40">
      <c r="A5" s="109" t="s">
        <v>12</v>
      </c>
      <c r="B5" s="163">
        <v>200</v>
      </c>
      <c r="C5" s="177" t="s">
        <v>83</v>
      </c>
      <c r="D5" s="133" t="s">
        <v>52</v>
      </c>
      <c r="E5" s="133" t="s">
        <v>47</v>
      </c>
      <c r="F5" s="133" t="s">
        <v>34</v>
      </c>
      <c r="G5" s="133" t="s">
        <v>34</v>
      </c>
      <c r="H5" s="187" t="s">
        <v>34</v>
      </c>
      <c r="I5" s="187" t="s">
        <v>34</v>
      </c>
      <c r="J5" s="133"/>
      <c r="K5" s="133" t="s">
        <v>83</v>
      </c>
      <c r="L5" s="133" t="s">
        <v>52</v>
      </c>
      <c r="M5" s="133" t="s">
        <v>47</v>
      </c>
      <c r="N5" s="133" t="s">
        <v>115</v>
      </c>
      <c r="O5" s="187"/>
      <c r="P5" s="187" t="s">
        <v>52</v>
      </c>
      <c r="Q5" s="133" t="s">
        <v>47</v>
      </c>
      <c r="R5" s="133"/>
      <c r="S5" s="133" t="s">
        <v>83</v>
      </c>
      <c r="T5" s="133" t="s">
        <v>52</v>
      </c>
      <c r="U5" s="133" t="s">
        <v>47</v>
      </c>
      <c r="V5" s="187" t="s">
        <v>88</v>
      </c>
      <c r="W5" s="187" t="s">
        <v>51</v>
      </c>
      <c r="X5" s="187" t="s">
        <v>52</v>
      </c>
      <c r="Y5" s="133" t="s">
        <v>47</v>
      </c>
      <c r="Z5" s="133"/>
      <c r="AA5" s="133" t="s">
        <v>83</v>
      </c>
      <c r="AB5" s="133" t="s">
        <v>55</v>
      </c>
      <c r="AC5" s="187" t="s">
        <v>47</v>
      </c>
      <c r="AD5" s="187"/>
      <c r="AE5" s="133" t="s">
        <v>51</v>
      </c>
      <c r="AF5" s="133" t="s">
        <v>55</v>
      </c>
      <c r="AG5" s="133" t="s">
        <v>47</v>
      </c>
      <c r="AH5" s="108">
        <f t="shared" si="0"/>
        <v>180</v>
      </c>
      <c r="AI5" s="197">
        <v>173</v>
      </c>
      <c r="AJ5" s="195">
        <f t="shared" si="1"/>
        <v>7</v>
      </c>
      <c r="AK5" s="197">
        <v>7</v>
      </c>
      <c r="AL5" s="133">
        <v>7</v>
      </c>
      <c r="AM5" s="133"/>
      <c r="AN5" s="123">
        <v>1</v>
      </c>
    </row>
    <row r="6" spans="1:40">
      <c r="A6" s="121" t="s">
        <v>14</v>
      </c>
      <c r="B6" s="120">
        <v>240</v>
      </c>
      <c r="C6" s="177" t="s">
        <v>31</v>
      </c>
      <c r="D6" s="133" t="s">
        <v>31</v>
      </c>
      <c r="E6" s="133" t="s">
        <v>31</v>
      </c>
      <c r="F6" s="133" t="s">
        <v>31</v>
      </c>
      <c r="G6" s="133" t="s">
        <v>83</v>
      </c>
      <c r="H6" s="187" t="s">
        <v>51</v>
      </c>
      <c r="I6" s="187" t="s">
        <v>88</v>
      </c>
      <c r="J6" s="133" t="s">
        <v>52</v>
      </c>
      <c r="K6" s="133" t="s">
        <v>47</v>
      </c>
      <c r="L6" s="133"/>
      <c r="M6" s="133" t="s">
        <v>83</v>
      </c>
      <c r="N6" s="133" t="s">
        <v>55</v>
      </c>
      <c r="O6" s="187" t="s">
        <v>52</v>
      </c>
      <c r="P6" s="187" t="s">
        <v>47</v>
      </c>
      <c r="Q6" s="133" t="s">
        <v>88</v>
      </c>
      <c r="R6" s="133" t="s">
        <v>52</v>
      </c>
      <c r="S6" s="133" t="s">
        <v>47</v>
      </c>
      <c r="T6" s="133"/>
      <c r="U6" s="133" t="s">
        <v>52</v>
      </c>
      <c r="V6" s="187" t="s">
        <v>52</v>
      </c>
      <c r="W6" s="187" t="s">
        <v>47</v>
      </c>
      <c r="X6" s="187" t="s">
        <v>88</v>
      </c>
      <c r="Y6" s="133" t="s">
        <v>82</v>
      </c>
      <c r="Z6" s="133" t="s">
        <v>47</v>
      </c>
      <c r="AA6" s="133" t="s">
        <v>55</v>
      </c>
      <c r="AB6" s="133" t="s">
        <v>47</v>
      </c>
      <c r="AC6" s="187" t="s">
        <v>82</v>
      </c>
      <c r="AD6" s="187" t="s">
        <v>52</v>
      </c>
      <c r="AE6" s="133" t="s">
        <v>47</v>
      </c>
      <c r="AF6" s="133"/>
      <c r="AG6" s="133"/>
      <c r="AH6" s="108">
        <f t="shared" si="0"/>
        <v>192</v>
      </c>
      <c r="AI6" s="197">
        <v>176</v>
      </c>
      <c r="AJ6" s="195">
        <f t="shared" si="1"/>
        <v>16</v>
      </c>
      <c r="AK6" s="197">
        <v>10</v>
      </c>
      <c r="AL6" s="133">
        <v>6</v>
      </c>
      <c r="AM6" s="133"/>
      <c r="AN6" s="123"/>
    </row>
    <row r="7" spans="1:40">
      <c r="A7" s="109" t="s">
        <v>18</v>
      </c>
      <c r="B7" s="163">
        <v>190</v>
      </c>
      <c r="C7" s="177" t="s">
        <v>47</v>
      </c>
      <c r="D7" s="133"/>
      <c r="E7" s="133" t="s">
        <v>51</v>
      </c>
      <c r="F7" s="133" t="s">
        <v>82</v>
      </c>
      <c r="G7" s="133" t="s">
        <v>47</v>
      </c>
      <c r="H7" s="187" t="s">
        <v>49</v>
      </c>
      <c r="I7" s="187"/>
      <c r="J7" s="133" t="s">
        <v>51</v>
      </c>
      <c r="K7" s="133" t="s">
        <v>88</v>
      </c>
      <c r="L7" s="133" t="s">
        <v>49</v>
      </c>
      <c r="M7" s="133"/>
      <c r="N7" s="133"/>
      <c r="O7" s="187" t="s">
        <v>55</v>
      </c>
      <c r="P7" s="187" t="s">
        <v>47</v>
      </c>
      <c r="Q7" s="133" t="s">
        <v>34</v>
      </c>
      <c r="R7" s="133"/>
      <c r="S7" s="133" t="s">
        <v>115</v>
      </c>
      <c r="T7" s="133" t="s">
        <v>51</v>
      </c>
      <c r="U7" s="133" t="s">
        <v>88</v>
      </c>
      <c r="V7" s="187" t="s">
        <v>49</v>
      </c>
      <c r="W7" s="187" t="s">
        <v>52</v>
      </c>
      <c r="X7" s="187" t="s">
        <v>82</v>
      </c>
      <c r="Y7" s="133" t="s">
        <v>47</v>
      </c>
      <c r="Z7" s="133" t="s">
        <v>49</v>
      </c>
      <c r="AA7" s="133" t="s">
        <v>115</v>
      </c>
      <c r="AB7" s="133" t="s">
        <v>34</v>
      </c>
      <c r="AC7" s="187" t="s">
        <v>34</v>
      </c>
      <c r="AD7" s="187" t="s">
        <v>34</v>
      </c>
      <c r="AE7" s="133" t="s">
        <v>49</v>
      </c>
      <c r="AF7" s="133" t="s">
        <v>115</v>
      </c>
      <c r="AG7" s="133" t="s">
        <v>82</v>
      </c>
      <c r="AH7" s="108">
        <f t="shared" si="0"/>
        <v>174</v>
      </c>
      <c r="AI7" s="197">
        <v>165</v>
      </c>
      <c r="AJ7" s="195">
        <f t="shared" si="1"/>
        <v>9</v>
      </c>
      <c r="AK7" s="197">
        <v>4</v>
      </c>
      <c r="AL7" s="133">
        <v>5</v>
      </c>
      <c r="AM7" s="133">
        <v>5</v>
      </c>
      <c r="AN7" s="123">
        <v>3</v>
      </c>
    </row>
    <row r="8" spans="1:40">
      <c r="A8" s="109" t="s">
        <v>20</v>
      </c>
      <c r="B8" s="163">
        <v>200</v>
      </c>
      <c r="C8" s="177" t="s">
        <v>82</v>
      </c>
      <c r="D8" s="133" t="s">
        <v>47</v>
      </c>
      <c r="E8" s="133" t="s">
        <v>49</v>
      </c>
      <c r="F8" s="133" t="s">
        <v>51</v>
      </c>
      <c r="G8" s="133" t="s">
        <v>55</v>
      </c>
      <c r="H8" s="187" t="s">
        <v>34</v>
      </c>
      <c r="I8" s="187" t="s">
        <v>34</v>
      </c>
      <c r="J8" s="133"/>
      <c r="K8" s="133" t="s">
        <v>82</v>
      </c>
      <c r="L8" s="133" t="s">
        <v>47</v>
      </c>
      <c r="M8" s="133"/>
      <c r="N8" s="133"/>
      <c r="O8" s="187" t="s">
        <v>51</v>
      </c>
      <c r="P8" s="187" t="s">
        <v>88</v>
      </c>
      <c r="Q8" s="133" t="s">
        <v>82</v>
      </c>
      <c r="R8" s="133" t="s">
        <v>47</v>
      </c>
      <c r="S8" s="133"/>
      <c r="T8" s="133"/>
      <c r="U8" s="133" t="s">
        <v>83</v>
      </c>
      <c r="V8" s="187" t="s">
        <v>34</v>
      </c>
      <c r="W8" s="187" t="s">
        <v>34</v>
      </c>
      <c r="X8" s="187" t="s">
        <v>34</v>
      </c>
      <c r="Y8" s="133" t="s">
        <v>115</v>
      </c>
      <c r="Z8" s="133"/>
      <c r="AA8" s="133" t="s">
        <v>51</v>
      </c>
      <c r="AB8" s="133" t="s">
        <v>52</v>
      </c>
      <c r="AC8" s="187" t="s">
        <v>55</v>
      </c>
      <c r="AD8" s="187" t="s">
        <v>47</v>
      </c>
      <c r="AE8" s="133"/>
      <c r="AF8" s="133" t="s">
        <v>51</v>
      </c>
      <c r="AG8" s="133" t="s">
        <v>55</v>
      </c>
      <c r="AH8" s="108">
        <f t="shared" si="0"/>
        <v>174</v>
      </c>
      <c r="AI8" s="197">
        <v>173</v>
      </c>
      <c r="AJ8" s="195">
        <f t="shared" si="1"/>
        <v>1</v>
      </c>
      <c r="AK8" s="197">
        <v>7</v>
      </c>
      <c r="AL8" s="133">
        <v>5</v>
      </c>
      <c r="AM8" s="133">
        <v>1</v>
      </c>
      <c r="AN8" s="123">
        <v>2</v>
      </c>
    </row>
    <row r="9" spans="1:40">
      <c r="A9" s="109" t="s">
        <v>21</v>
      </c>
      <c r="B9" s="163">
        <v>200</v>
      </c>
      <c r="C9" s="177" t="s">
        <v>52</v>
      </c>
      <c r="D9" s="133" t="s">
        <v>47</v>
      </c>
      <c r="E9" s="133" t="s">
        <v>115</v>
      </c>
      <c r="F9" s="133"/>
      <c r="G9" s="133" t="s">
        <v>51</v>
      </c>
      <c r="H9" s="187" t="s">
        <v>82</v>
      </c>
      <c r="I9" s="187" t="s">
        <v>52</v>
      </c>
      <c r="J9" s="133" t="s">
        <v>47</v>
      </c>
      <c r="K9" s="133"/>
      <c r="L9" s="133" t="s">
        <v>83</v>
      </c>
      <c r="M9" s="133" t="s">
        <v>55</v>
      </c>
      <c r="N9" s="133" t="s">
        <v>47</v>
      </c>
      <c r="O9" s="187"/>
      <c r="P9" s="187"/>
      <c r="Q9" s="133" t="s">
        <v>49</v>
      </c>
      <c r="R9" s="133" t="s">
        <v>115</v>
      </c>
      <c r="S9" s="133" t="s">
        <v>55</v>
      </c>
      <c r="T9" s="133" t="s">
        <v>47</v>
      </c>
      <c r="U9" s="133" t="s">
        <v>34</v>
      </c>
      <c r="V9" s="187" t="s">
        <v>34</v>
      </c>
      <c r="W9" s="187" t="s">
        <v>34</v>
      </c>
      <c r="X9" s="187" t="s">
        <v>34</v>
      </c>
      <c r="Y9" s="133" t="s">
        <v>88</v>
      </c>
      <c r="Z9" s="133" t="s">
        <v>82</v>
      </c>
      <c r="AA9" s="133" t="s">
        <v>47</v>
      </c>
      <c r="AB9" s="133" t="s">
        <v>49</v>
      </c>
      <c r="AC9" s="187" t="s">
        <v>88</v>
      </c>
      <c r="AD9" s="187" t="s">
        <v>83</v>
      </c>
      <c r="AE9" s="133" t="s">
        <v>52</v>
      </c>
      <c r="AF9" s="133" t="s">
        <v>47</v>
      </c>
      <c r="AG9" s="133"/>
      <c r="AH9" s="108">
        <f t="shared" si="0"/>
        <v>180</v>
      </c>
      <c r="AI9" s="197">
        <v>173</v>
      </c>
      <c r="AJ9" s="195">
        <f t="shared" si="1"/>
        <v>7</v>
      </c>
      <c r="AK9" s="197">
        <v>7</v>
      </c>
      <c r="AL9" s="133">
        <v>5</v>
      </c>
      <c r="AM9" s="133">
        <v>2</v>
      </c>
      <c r="AN9" s="123">
        <v>2</v>
      </c>
    </row>
    <row r="10" spans="1:40">
      <c r="A10" s="164" t="s">
        <v>22</v>
      </c>
      <c r="B10" s="79">
        <v>240</v>
      </c>
      <c r="C10" s="177" t="s">
        <v>51</v>
      </c>
      <c r="D10" s="133" t="s">
        <v>88</v>
      </c>
      <c r="E10" s="133" t="s">
        <v>82</v>
      </c>
      <c r="F10" s="133" t="s">
        <v>47</v>
      </c>
      <c r="G10" s="133" t="s">
        <v>115</v>
      </c>
      <c r="H10" s="187"/>
      <c r="I10" s="187"/>
      <c r="J10" s="133" t="s">
        <v>83</v>
      </c>
      <c r="K10" s="133" t="s">
        <v>52</v>
      </c>
      <c r="L10" s="133" t="s">
        <v>47</v>
      </c>
      <c r="M10" s="133"/>
      <c r="N10" s="133" t="s">
        <v>51</v>
      </c>
      <c r="O10" s="187" t="s">
        <v>115</v>
      </c>
      <c r="P10" s="187" t="s">
        <v>55</v>
      </c>
      <c r="Q10" s="133" t="s">
        <v>47</v>
      </c>
      <c r="R10" s="133" t="s">
        <v>88</v>
      </c>
      <c r="S10" s="133" t="s">
        <v>82</v>
      </c>
      <c r="T10" s="133" t="s">
        <v>47</v>
      </c>
      <c r="U10" s="133" t="s">
        <v>49</v>
      </c>
      <c r="V10" s="187" t="s">
        <v>34</v>
      </c>
      <c r="W10" s="187" t="s">
        <v>34</v>
      </c>
      <c r="X10" s="187" t="s">
        <v>34</v>
      </c>
      <c r="Y10" s="133" t="s">
        <v>51</v>
      </c>
      <c r="Z10" s="133" t="s">
        <v>55</v>
      </c>
      <c r="AA10" s="133" t="s">
        <v>47</v>
      </c>
      <c r="AB10" s="133" t="s">
        <v>115</v>
      </c>
      <c r="AC10" s="187" t="s">
        <v>51</v>
      </c>
      <c r="AD10" s="187" t="s">
        <v>88</v>
      </c>
      <c r="AE10" s="133" t="s">
        <v>55</v>
      </c>
      <c r="AF10" s="133" t="s">
        <v>47</v>
      </c>
      <c r="AG10" s="133" t="s">
        <v>49</v>
      </c>
      <c r="AH10" s="108">
        <f t="shared" si="0"/>
        <v>210</v>
      </c>
      <c r="AI10" s="197">
        <v>208</v>
      </c>
      <c r="AJ10" s="195">
        <f t="shared" si="1"/>
        <v>2</v>
      </c>
      <c r="AK10" s="197">
        <v>6</v>
      </c>
      <c r="AL10" s="133">
        <v>8</v>
      </c>
      <c r="AM10" s="133">
        <v>1</v>
      </c>
      <c r="AN10" s="123">
        <v>3</v>
      </c>
    </row>
    <row r="11" spans="1:40">
      <c r="A11" s="83" t="s">
        <v>86</v>
      </c>
      <c r="B11" s="84">
        <v>240</v>
      </c>
      <c r="C11" s="177" t="s">
        <v>34</v>
      </c>
      <c r="D11" s="133" t="s">
        <v>34</v>
      </c>
      <c r="E11" s="133" t="s">
        <v>34</v>
      </c>
      <c r="F11" s="133" t="s">
        <v>34</v>
      </c>
      <c r="G11" s="133" t="s">
        <v>34</v>
      </c>
      <c r="H11" s="187" t="s">
        <v>83</v>
      </c>
      <c r="I11" s="187" t="s">
        <v>83</v>
      </c>
      <c r="J11" s="133" t="s">
        <v>55</v>
      </c>
      <c r="K11" s="133" t="s">
        <v>47</v>
      </c>
      <c r="L11" s="133" t="s">
        <v>51</v>
      </c>
      <c r="M11" s="133" t="s">
        <v>88</v>
      </c>
      <c r="N11" s="133" t="s">
        <v>52</v>
      </c>
      <c r="O11" s="187" t="s">
        <v>47</v>
      </c>
      <c r="P11" s="187"/>
      <c r="Q11" s="133" t="s">
        <v>115</v>
      </c>
      <c r="R11" s="133" t="s">
        <v>49</v>
      </c>
      <c r="S11" s="133" t="s">
        <v>51</v>
      </c>
      <c r="T11" s="133" t="s">
        <v>88</v>
      </c>
      <c r="U11" s="133" t="s">
        <v>82</v>
      </c>
      <c r="V11" s="187" t="s">
        <v>47</v>
      </c>
      <c r="W11" s="187"/>
      <c r="X11" s="187" t="s">
        <v>51</v>
      </c>
      <c r="Y11" s="133" t="s">
        <v>49</v>
      </c>
      <c r="Z11" s="133" t="s">
        <v>115</v>
      </c>
      <c r="AA11" s="133" t="s">
        <v>82</v>
      </c>
      <c r="AB11" s="133" t="s">
        <v>47</v>
      </c>
      <c r="AC11" s="187" t="s">
        <v>52</v>
      </c>
      <c r="AD11" s="187" t="s">
        <v>82</v>
      </c>
      <c r="AE11" s="133" t="s">
        <v>47</v>
      </c>
      <c r="AF11" s="133" t="s">
        <v>49</v>
      </c>
      <c r="AG11" s="133" t="s">
        <v>88</v>
      </c>
      <c r="AH11" s="108">
        <f t="shared" si="0"/>
        <v>210</v>
      </c>
      <c r="AI11" s="197">
        <v>208</v>
      </c>
      <c r="AJ11" s="195">
        <f t="shared" si="1"/>
        <v>2</v>
      </c>
      <c r="AK11" s="197">
        <v>6</v>
      </c>
      <c r="AL11" s="133">
        <v>8</v>
      </c>
      <c r="AM11" s="133">
        <v>3</v>
      </c>
      <c r="AN11" s="123">
        <v>2</v>
      </c>
    </row>
    <row r="12" spans="1:40">
      <c r="A12" s="109" t="s">
        <v>112</v>
      </c>
      <c r="B12" s="163">
        <v>200</v>
      </c>
      <c r="C12" s="177"/>
      <c r="D12" s="133" t="s">
        <v>51</v>
      </c>
      <c r="E12" s="133" t="s">
        <v>55</v>
      </c>
      <c r="F12" s="133" t="s">
        <v>47</v>
      </c>
      <c r="G12" s="133" t="s">
        <v>49</v>
      </c>
      <c r="H12" s="187" t="s">
        <v>115</v>
      </c>
      <c r="I12" s="187" t="s">
        <v>115</v>
      </c>
      <c r="J12" s="133"/>
      <c r="K12" s="133" t="s">
        <v>51</v>
      </c>
      <c r="L12" s="133" t="s">
        <v>55</v>
      </c>
      <c r="M12" s="133" t="s">
        <v>47</v>
      </c>
      <c r="N12" s="133" t="s">
        <v>34</v>
      </c>
      <c r="O12" s="187" t="s">
        <v>34</v>
      </c>
      <c r="P12" s="187"/>
      <c r="Q12" s="133"/>
      <c r="R12" s="133" t="s">
        <v>51</v>
      </c>
      <c r="S12" s="133"/>
      <c r="T12" s="133" t="s">
        <v>83</v>
      </c>
      <c r="U12" s="133" t="s">
        <v>55</v>
      </c>
      <c r="V12" s="187" t="s">
        <v>47</v>
      </c>
      <c r="W12" s="187" t="s">
        <v>82</v>
      </c>
      <c r="X12" s="187" t="s">
        <v>55</v>
      </c>
      <c r="Y12" s="133" t="s">
        <v>47</v>
      </c>
      <c r="Z12" s="133"/>
      <c r="AA12" s="133" t="s">
        <v>88</v>
      </c>
      <c r="AB12" s="133" t="s">
        <v>82</v>
      </c>
      <c r="AC12" s="187" t="s">
        <v>47</v>
      </c>
      <c r="AD12" s="187"/>
      <c r="AE12" s="133" t="s">
        <v>88</v>
      </c>
      <c r="AF12" s="133" t="s">
        <v>82</v>
      </c>
      <c r="AG12" s="133" t="s">
        <v>47</v>
      </c>
      <c r="AH12" s="108">
        <f t="shared" si="0"/>
        <v>180</v>
      </c>
      <c r="AI12" s="197">
        <v>173</v>
      </c>
      <c r="AJ12" s="195">
        <f t="shared" si="1"/>
        <v>7</v>
      </c>
      <c r="AK12" s="197">
        <v>7</v>
      </c>
      <c r="AL12" s="133">
        <v>6</v>
      </c>
      <c r="AM12" s="133"/>
      <c r="AN12" s="123">
        <v>2</v>
      </c>
    </row>
    <row r="13" spans="1:40">
      <c r="A13" s="78" t="s">
        <v>25</v>
      </c>
      <c r="B13" s="158">
        <v>160</v>
      </c>
      <c r="C13" s="177" t="s">
        <v>47</v>
      </c>
      <c r="D13" s="133" t="s">
        <v>49</v>
      </c>
      <c r="E13" s="133"/>
      <c r="F13" s="133" t="s">
        <v>83</v>
      </c>
      <c r="G13" s="133" t="s">
        <v>52</v>
      </c>
      <c r="H13" s="187" t="s">
        <v>47</v>
      </c>
      <c r="I13" s="187"/>
      <c r="J13" s="133" t="s">
        <v>115</v>
      </c>
      <c r="K13" s="133" t="s">
        <v>55</v>
      </c>
      <c r="L13" s="133" t="s">
        <v>47</v>
      </c>
      <c r="M13" s="133" t="s">
        <v>49</v>
      </c>
      <c r="N13" s="133" t="s">
        <v>88</v>
      </c>
      <c r="O13" s="187" t="s">
        <v>49</v>
      </c>
      <c r="P13" s="187" t="s">
        <v>82</v>
      </c>
      <c r="Q13" s="133" t="s">
        <v>47</v>
      </c>
      <c r="R13" s="133"/>
      <c r="S13" s="133" t="s">
        <v>88</v>
      </c>
      <c r="T13" s="133" t="s">
        <v>82</v>
      </c>
      <c r="U13" s="133" t="s">
        <v>47</v>
      </c>
      <c r="V13" s="187" t="s">
        <v>115</v>
      </c>
      <c r="W13" s="187" t="s">
        <v>115</v>
      </c>
      <c r="X13" s="187"/>
      <c r="Y13" s="133" t="s">
        <v>52</v>
      </c>
      <c r="Z13" s="133" t="s">
        <v>47</v>
      </c>
      <c r="AA13" s="133"/>
      <c r="AB13" s="133" t="s">
        <v>83</v>
      </c>
      <c r="AC13" s="187"/>
      <c r="AD13" s="187" t="s">
        <v>34</v>
      </c>
      <c r="AE13" s="133" t="s">
        <v>34</v>
      </c>
      <c r="AF13" s="133" t="s">
        <v>34</v>
      </c>
      <c r="AG13" s="133"/>
      <c r="AH13" s="108">
        <f t="shared" si="0"/>
        <v>162</v>
      </c>
      <c r="AI13" s="197">
        <v>139</v>
      </c>
      <c r="AJ13" s="195">
        <f t="shared" si="1"/>
        <v>23</v>
      </c>
      <c r="AK13" s="197">
        <v>5</v>
      </c>
      <c r="AL13" s="133">
        <v>4</v>
      </c>
      <c r="AM13" s="133">
        <v>3</v>
      </c>
      <c r="AN13" s="123">
        <v>3</v>
      </c>
    </row>
    <row r="14" spans="1:40">
      <c r="A14" s="97" t="s">
        <v>119</v>
      </c>
      <c r="B14" s="97">
        <v>140</v>
      </c>
      <c r="C14" s="177" t="s">
        <v>55</v>
      </c>
      <c r="D14" s="133" t="s">
        <v>47</v>
      </c>
      <c r="E14" s="133"/>
      <c r="F14" s="133" t="s">
        <v>88</v>
      </c>
      <c r="G14" s="133" t="s">
        <v>82</v>
      </c>
      <c r="H14" s="187" t="s">
        <v>47</v>
      </c>
      <c r="I14" s="187"/>
      <c r="J14" s="133" t="s">
        <v>49</v>
      </c>
      <c r="K14" s="133"/>
      <c r="L14" s="133"/>
      <c r="M14" s="133"/>
      <c r="N14" s="133" t="s">
        <v>83</v>
      </c>
      <c r="O14" s="187" t="s">
        <v>82</v>
      </c>
      <c r="P14" s="187"/>
      <c r="Q14" s="133"/>
      <c r="R14" s="133"/>
      <c r="S14" s="133"/>
      <c r="T14" s="133" t="s">
        <v>55</v>
      </c>
      <c r="U14" s="133" t="s">
        <v>47</v>
      </c>
      <c r="V14" s="187"/>
      <c r="W14" s="187"/>
      <c r="X14" s="187"/>
      <c r="Y14" s="133"/>
      <c r="Z14" s="133" t="s">
        <v>83</v>
      </c>
      <c r="AA14" s="133" t="s">
        <v>52</v>
      </c>
      <c r="AB14" s="133" t="s">
        <v>47</v>
      </c>
      <c r="AC14" s="187"/>
      <c r="AD14" s="187" t="s">
        <v>34</v>
      </c>
      <c r="AE14" s="133" t="s">
        <v>34</v>
      </c>
      <c r="AF14" s="133" t="s">
        <v>83</v>
      </c>
      <c r="AG14" s="133" t="s">
        <v>52</v>
      </c>
      <c r="AH14" s="108">
        <f t="shared" si="0"/>
        <v>126</v>
      </c>
      <c r="AI14" s="197">
        <v>121</v>
      </c>
      <c r="AJ14" s="195">
        <f t="shared" si="1"/>
        <v>5</v>
      </c>
      <c r="AK14" s="197">
        <v>6</v>
      </c>
      <c r="AL14" s="133">
        <v>4</v>
      </c>
      <c r="AM14" s="133">
        <v>1</v>
      </c>
      <c r="AN14" s="123"/>
    </row>
    <row r="15" spans="1:40">
      <c r="A15" s="92" t="s">
        <v>124</v>
      </c>
      <c r="B15" s="92">
        <v>240</v>
      </c>
      <c r="C15" s="177" t="s">
        <v>88</v>
      </c>
      <c r="D15" s="133" t="s">
        <v>82</v>
      </c>
      <c r="E15" s="133" t="s">
        <v>47</v>
      </c>
      <c r="F15" s="133" t="s">
        <v>115</v>
      </c>
      <c r="G15" s="133" t="s">
        <v>34</v>
      </c>
      <c r="H15" s="187" t="s">
        <v>34</v>
      </c>
      <c r="I15" s="187" t="s">
        <v>34</v>
      </c>
      <c r="J15" s="133" t="s">
        <v>34</v>
      </c>
      <c r="K15" s="133" t="s">
        <v>34</v>
      </c>
      <c r="L15" s="133" t="s">
        <v>115</v>
      </c>
      <c r="M15" s="133" t="s">
        <v>82</v>
      </c>
      <c r="N15" s="133" t="s">
        <v>47</v>
      </c>
      <c r="O15" s="187"/>
      <c r="P15" s="187" t="s">
        <v>115</v>
      </c>
      <c r="Q15" s="133"/>
      <c r="R15" s="133" t="s">
        <v>83</v>
      </c>
      <c r="S15" s="133" t="s">
        <v>52</v>
      </c>
      <c r="T15" s="133" t="s">
        <v>47</v>
      </c>
      <c r="U15" s="133" t="s">
        <v>115</v>
      </c>
      <c r="V15" s="187" t="s">
        <v>51</v>
      </c>
      <c r="W15" s="187" t="s">
        <v>83</v>
      </c>
      <c r="X15" s="187" t="s">
        <v>115</v>
      </c>
      <c r="Y15" s="133" t="s">
        <v>55</v>
      </c>
      <c r="Z15" s="133" t="s">
        <v>47</v>
      </c>
      <c r="AA15" s="133" t="s">
        <v>49</v>
      </c>
      <c r="AB15" s="133"/>
      <c r="AC15" s="187" t="s">
        <v>83</v>
      </c>
      <c r="AD15" s="187" t="s">
        <v>51</v>
      </c>
      <c r="AE15" s="133"/>
      <c r="AF15" s="133" t="s">
        <v>88</v>
      </c>
      <c r="AG15" s="133" t="s">
        <v>115</v>
      </c>
      <c r="AH15" s="108">
        <f t="shared" si="0"/>
        <v>210</v>
      </c>
      <c r="AI15" s="197">
        <v>208</v>
      </c>
      <c r="AJ15" s="195">
        <f t="shared" si="1"/>
        <v>2</v>
      </c>
      <c r="AK15" s="197">
        <v>4</v>
      </c>
      <c r="AL15" s="133">
        <v>8</v>
      </c>
      <c r="AM15" s="133">
        <v>1</v>
      </c>
      <c r="AN15" s="123">
        <v>5</v>
      </c>
    </row>
    <row r="16" spans="1:40">
      <c r="A16" s="98" t="s">
        <v>126</v>
      </c>
      <c r="B16" s="98">
        <v>200</v>
      </c>
      <c r="C16" s="177" t="s">
        <v>115</v>
      </c>
      <c r="D16" s="133"/>
      <c r="E16" s="133" t="s">
        <v>88</v>
      </c>
      <c r="F16" s="133" t="s">
        <v>55</v>
      </c>
      <c r="G16" s="133" t="s">
        <v>47</v>
      </c>
      <c r="H16" s="187" t="s">
        <v>55</v>
      </c>
      <c r="I16" s="187" t="s">
        <v>52</v>
      </c>
      <c r="J16" s="133" t="s">
        <v>47</v>
      </c>
      <c r="K16" s="133"/>
      <c r="L16" s="133"/>
      <c r="M16" s="133" t="s">
        <v>51</v>
      </c>
      <c r="N16" s="133" t="s">
        <v>82</v>
      </c>
      <c r="O16" s="187" t="s">
        <v>47</v>
      </c>
      <c r="P16" s="187"/>
      <c r="Q16" s="133" t="s">
        <v>83</v>
      </c>
      <c r="R16" s="133" t="s">
        <v>55</v>
      </c>
      <c r="S16" s="133" t="s">
        <v>47</v>
      </c>
      <c r="T16" s="133"/>
      <c r="U16" s="133"/>
      <c r="V16" s="187" t="s">
        <v>83</v>
      </c>
      <c r="W16" s="187" t="s">
        <v>88</v>
      </c>
      <c r="X16" s="187"/>
      <c r="Y16" s="133" t="s">
        <v>34</v>
      </c>
      <c r="Z16" s="133" t="s">
        <v>88</v>
      </c>
      <c r="AA16" s="133" t="s">
        <v>34</v>
      </c>
      <c r="AB16" s="133" t="s">
        <v>51</v>
      </c>
      <c r="AC16" s="187"/>
      <c r="AD16" s="187" t="s">
        <v>55</v>
      </c>
      <c r="AE16" s="133" t="s">
        <v>47</v>
      </c>
      <c r="AF16" s="133" t="s">
        <v>34</v>
      </c>
      <c r="AG16" s="133" t="s">
        <v>83</v>
      </c>
      <c r="AH16" s="108">
        <f t="shared" si="0"/>
        <v>180</v>
      </c>
      <c r="AI16" s="197">
        <v>173</v>
      </c>
      <c r="AJ16" s="195">
        <f t="shared" si="1"/>
        <v>7</v>
      </c>
      <c r="AK16" s="197">
        <v>6</v>
      </c>
      <c r="AL16" s="133">
        <v>8</v>
      </c>
      <c r="AM16" s="133"/>
      <c r="AN16" s="123">
        <v>1</v>
      </c>
    </row>
    <row r="17" spans="1:40">
      <c r="A17" s="98" t="s">
        <v>127</v>
      </c>
      <c r="B17" s="98">
        <v>200</v>
      </c>
      <c r="C17" s="177"/>
      <c r="D17" s="133" t="s">
        <v>55</v>
      </c>
      <c r="E17" s="133" t="s">
        <v>47</v>
      </c>
      <c r="F17" s="133" t="s">
        <v>49</v>
      </c>
      <c r="G17" s="133" t="s">
        <v>88</v>
      </c>
      <c r="H17" s="187" t="s">
        <v>52</v>
      </c>
      <c r="I17" s="187" t="s">
        <v>55</v>
      </c>
      <c r="J17" s="133" t="s">
        <v>47</v>
      </c>
      <c r="K17" s="133" t="s">
        <v>49</v>
      </c>
      <c r="L17" s="133" t="s">
        <v>88</v>
      </c>
      <c r="M17" s="133" t="s">
        <v>115</v>
      </c>
      <c r="N17" s="133" t="s">
        <v>34</v>
      </c>
      <c r="O17" s="187" t="s">
        <v>88</v>
      </c>
      <c r="P17" s="187" t="s">
        <v>83</v>
      </c>
      <c r="Q17" s="133" t="s">
        <v>52</v>
      </c>
      <c r="R17" s="133" t="s">
        <v>47</v>
      </c>
      <c r="S17" s="133"/>
      <c r="T17" s="133"/>
      <c r="U17" s="133" t="s">
        <v>51</v>
      </c>
      <c r="V17" s="187"/>
      <c r="W17" s="187"/>
      <c r="X17" s="187"/>
      <c r="Y17" s="133" t="s">
        <v>83</v>
      </c>
      <c r="Z17" s="133" t="s">
        <v>52</v>
      </c>
      <c r="AA17" s="133" t="s">
        <v>47</v>
      </c>
      <c r="AB17" s="133"/>
      <c r="AC17" s="187" t="s">
        <v>49</v>
      </c>
      <c r="AD17" s="187"/>
      <c r="AE17" s="133" t="s">
        <v>115</v>
      </c>
      <c r="AF17" s="133"/>
      <c r="AG17" s="133"/>
      <c r="AH17" s="108">
        <f t="shared" si="0"/>
        <v>174</v>
      </c>
      <c r="AI17" s="197">
        <v>173</v>
      </c>
      <c r="AJ17" s="195">
        <f t="shared" si="1"/>
        <v>1</v>
      </c>
      <c r="AK17" s="197">
        <v>5</v>
      </c>
      <c r="AL17" s="133">
        <v>6</v>
      </c>
      <c r="AM17" s="133">
        <v>3</v>
      </c>
      <c r="AN17" s="123">
        <v>2</v>
      </c>
    </row>
    <row r="18" spans="1:40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08">
        <f t="shared" si="0"/>
        <v>0</v>
      </c>
      <c r="AI18" s="167">
        <f t="shared" ref="AI18:AJ18" si="2">SUM(AI3:AI17)</f>
        <v>2644</v>
      </c>
      <c r="AJ18" s="157">
        <f t="shared" si="2"/>
        <v>92</v>
      </c>
      <c r="AK18" s="157"/>
      <c r="AL18" s="157"/>
      <c r="AM18" s="157"/>
      <c r="AN18" s="86"/>
    </row>
    <row r="19" spans="1:40">
      <c r="A19" s="231" t="s">
        <v>69</v>
      </c>
      <c r="B19" s="210"/>
      <c r="C19" s="210"/>
      <c r="D19" s="211"/>
      <c r="E19" s="11"/>
      <c r="F19" s="11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>
      <c r="A20" s="231" t="s">
        <v>70</v>
      </c>
      <c r="B20" s="210"/>
      <c r="C20" s="210"/>
      <c r="D20" s="211"/>
      <c r="E20" s="11"/>
      <c r="F20" s="11"/>
      <c r="G20" s="35"/>
      <c r="W20" s="123"/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3">W21+X21+Y21+Z21+AA21</f>
        <v>0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0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11"/>
      <c r="AI21" s="86">
        <v>240</v>
      </c>
      <c r="AJ21" s="168">
        <v>208</v>
      </c>
      <c r="AK21" s="11"/>
      <c r="AL21" s="11"/>
      <c r="AM21" s="11"/>
      <c r="AN21" s="11"/>
    </row>
    <row r="22" spans="1:40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3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11"/>
      <c r="AH22" s="8" t="s">
        <v>104</v>
      </c>
      <c r="AI22" s="169">
        <v>140</v>
      </c>
      <c r="AJ22" s="110">
        <f>(AI22*AJ21)/AI21</f>
        <v>121.33333333333333</v>
      </c>
      <c r="AK22" s="11"/>
      <c r="AL22" s="11"/>
      <c r="AM22" s="11"/>
      <c r="AN22" s="11"/>
    </row>
    <row r="23" spans="1:40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69" priority="1" operator="equal">
      <formula>"X"</formula>
    </cfRule>
  </conditionalFormatting>
  <conditionalFormatting sqref="Q21">
    <cfRule type="cellIs" dxfId="68" priority="2" operator="equal">
      <formula>"X"</formula>
    </cfRule>
  </conditionalFormatting>
  <conditionalFormatting sqref="Z19 H21">
    <cfRule type="cellIs" dxfId="67" priority="3" operator="equal">
      <formula>"X"</formula>
    </cfRule>
  </conditionalFormatting>
  <conditionalFormatting sqref="Z19 H21 Q21">
    <cfRule type="cellIs" dxfId="66" priority="4" operator="equal">
      <formula>"X"</formula>
    </cfRule>
  </conditionalFormatting>
  <conditionalFormatting sqref="Z19 H21 Q21">
    <cfRule type="cellIs" dxfId="65" priority="5" operator="equal">
      <formula>"X"</formula>
    </cfRule>
  </conditionalFormatting>
  <conditionalFormatting sqref="H21">
    <cfRule type="containsText" dxfId="64" priority="6" operator="containsText" text="X">
      <formula>NOT(ISERROR(SEARCH(("X"),(H21))))</formula>
    </cfRule>
  </conditionalFormatting>
  <conditionalFormatting sqref="H21">
    <cfRule type="cellIs" dxfId="63" priority="7" operator="equal">
      <formula>"X"</formula>
    </cfRule>
  </conditionalFormatting>
  <conditionalFormatting sqref="H21">
    <cfRule type="containsText" dxfId="62" priority="8" operator="containsText" text="X">
      <formula>NOT(ISERROR(SEARCH(("X"),(H21))))</formula>
    </cfRule>
  </conditionalFormatting>
  <conditionalFormatting sqref="H21">
    <cfRule type="cellIs" dxfId="61" priority="9" operator="equal">
      <formula>"X"</formula>
    </cfRule>
  </conditionalFormatting>
  <conditionalFormatting sqref="H21">
    <cfRule type="cellIs" dxfId="60" priority="10" operator="equal">
      <formula>"X"</formula>
    </cfRule>
  </conditionalFormatting>
  <conditionalFormatting sqref="H21">
    <cfRule type="cellIs" dxfId="59" priority="11" operator="equal">
      <formula>"X"</formula>
    </cfRule>
  </conditionalFormatting>
  <conditionalFormatting sqref="Q21">
    <cfRule type="cellIs" dxfId="58" priority="12" operator="equal">
      <formula>"X"</formula>
    </cfRule>
  </conditionalFormatting>
  <conditionalFormatting sqref="Q21">
    <cfRule type="cellIs" dxfId="57" priority="13" operator="equal">
      <formula>"X"</formula>
    </cfRule>
  </conditionalFormatting>
  <conditionalFormatting sqref="Q21">
    <cfRule type="cellIs" dxfId="56" priority="14" operator="equal">
      <formula>"X"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M28"/>
  <sheetViews>
    <sheetView workbookViewId="0">
      <selection sqref="A1:A2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2" width="3.875" customWidth="1"/>
    <col min="33" max="33" width="10.375" customWidth="1"/>
    <col min="34" max="34" width="9.125" customWidth="1"/>
    <col min="35" max="35" width="8.125" customWidth="1"/>
    <col min="36" max="39" width="10.75" customWidth="1"/>
  </cols>
  <sheetData>
    <row r="1" spans="1:39">
      <c r="A1" s="232" t="s">
        <v>28</v>
      </c>
      <c r="B1" s="232" t="s">
        <v>81</v>
      </c>
      <c r="C1" s="202" t="s">
        <v>30</v>
      </c>
      <c r="D1" s="100" t="s">
        <v>31</v>
      </c>
      <c r="E1" s="111" t="s">
        <v>32</v>
      </c>
      <c r="F1" s="111" t="s">
        <v>33</v>
      </c>
      <c r="G1" s="123" t="s">
        <v>34</v>
      </c>
      <c r="H1" s="123" t="s">
        <v>35</v>
      </c>
      <c r="I1" s="99" t="s">
        <v>29</v>
      </c>
      <c r="J1" s="99" t="s">
        <v>30</v>
      </c>
      <c r="K1" s="99" t="s">
        <v>31</v>
      </c>
      <c r="L1" s="100" t="s">
        <v>32</v>
      </c>
      <c r="M1" s="100" t="s">
        <v>33</v>
      </c>
      <c r="N1" s="99" t="s">
        <v>34</v>
      </c>
      <c r="O1" s="99" t="s">
        <v>35</v>
      </c>
      <c r="P1" s="99" t="s">
        <v>29</v>
      </c>
      <c r="Q1" s="99" t="s">
        <v>30</v>
      </c>
      <c r="R1" s="99" t="s">
        <v>31</v>
      </c>
      <c r="S1" s="100" t="s">
        <v>32</v>
      </c>
      <c r="T1" s="100" t="s">
        <v>33</v>
      </c>
      <c r="U1" s="99" t="s">
        <v>34</v>
      </c>
      <c r="V1" s="99" t="s">
        <v>35</v>
      </c>
      <c r="W1" s="99" t="s">
        <v>29</v>
      </c>
      <c r="X1" s="99" t="s">
        <v>30</v>
      </c>
      <c r="Y1" s="99" t="s">
        <v>31</v>
      </c>
      <c r="Z1" s="100" t="s">
        <v>32</v>
      </c>
      <c r="AA1" s="100" t="s">
        <v>33</v>
      </c>
      <c r="AB1" s="99" t="s">
        <v>34</v>
      </c>
      <c r="AC1" s="99" t="s">
        <v>35</v>
      </c>
      <c r="AD1" s="99" t="s">
        <v>29</v>
      </c>
      <c r="AE1" s="99" t="s">
        <v>30</v>
      </c>
      <c r="AF1" s="99" t="s">
        <v>31</v>
      </c>
      <c r="AG1" s="138"/>
      <c r="AH1" s="138"/>
      <c r="AI1" s="138"/>
      <c r="AJ1" s="138"/>
      <c r="AK1" s="11"/>
      <c r="AL1" s="11"/>
      <c r="AM1" s="11"/>
    </row>
    <row r="2" spans="1:39">
      <c r="A2" s="216"/>
      <c r="B2" s="216"/>
      <c r="C2" s="111">
        <v>1</v>
      </c>
      <c r="D2" s="111">
        <v>2</v>
      </c>
      <c r="E2" s="111">
        <v>3</v>
      </c>
      <c r="F2" s="111">
        <v>4</v>
      </c>
      <c r="G2" s="123">
        <v>5</v>
      </c>
      <c r="H2" s="123">
        <v>6</v>
      </c>
      <c r="I2" s="123">
        <v>7</v>
      </c>
      <c r="J2" s="123">
        <v>8</v>
      </c>
      <c r="K2" s="123">
        <v>9</v>
      </c>
      <c r="L2" s="111">
        <v>10</v>
      </c>
      <c r="M2" s="111">
        <v>11</v>
      </c>
      <c r="N2" s="123">
        <v>12</v>
      </c>
      <c r="O2" s="123">
        <v>13</v>
      </c>
      <c r="P2" s="123">
        <v>14</v>
      </c>
      <c r="Q2" s="123">
        <v>15</v>
      </c>
      <c r="R2" s="123">
        <v>16</v>
      </c>
      <c r="S2" s="111">
        <v>17</v>
      </c>
      <c r="T2" s="111">
        <v>18</v>
      </c>
      <c r="U2" s="123">
        <v>19</v>
      </c>
      <c r="V2" s="123">
        <v>20</v>
      </c>
      <c r="W2" s="123">
        <v>21</v>
      </c>
      <c r="X2" s="123">
        <v>22</v>
      </c>
      <c r="Y2" s="123">
        <v>23</v>
      </c>
      <c r="Z2" s="111">
        <v>24</v>
      </c>
      <c r="AA2" s="111">
        <v>25</v>
      </c>
      <c r="AB2" s="123">
        <v>26</v>
      </c>
      <c r="AC2" s="123">
        <v>27</v>
      </c>
      <c r="AD2" s="123">
        <v>28</v>
      </c>
      <c r="AE2" s="123">
        <v>29</v>
      </c>
      <c r="AF2" s="123">
        <v>30</v>
      </c>
      <c r="AG2" s="153" t="s">
        <v>36</v>
      </c>
      <c r="AH2" s="153" t="s">
        <v>37</v>
      </c>
      <c r="AI2" s="153" t="s">
        <v>38</v>
      </c>
      <c r="AJ2" s="153" t="s">
        <v>39</v>
      </c>
      <c r="AK2" s="75" t="s">
        <v>40</v>
      </c>
      <c r="AL2" s="75" t="s">
        <v>114</v>
      </c>
      <c r="AM2" s="107" t="s">
        <v>125</v>
      </c>
    </row>
    <row r="3" spans="1:39">
      <c r="A3" s="121" t="s">
        <v>8</v>
      </c>
      <c r="B3" s="120">
        <v>240</v>
      </c>
      <c r="C3" s="111" t="s">
        <v>88</v>
      </c>
      <c r="D3" s="185" t="s">
        <v>51</v>
      </c>
      <c r="E3" s="185" t="s">
        <v>55</v>
      </c>
      <c r="F3" s="185" t="s">
        <v>82</v>
      </c>
      <c r="G3" s="135" t="s">
        <v>47</v>
      </c>
      <c r="H3" s="135" t="s">
        <v>83</v>
      </c>
      <c r="I3" s="135" t="s">
        <v>52</v>
      </c>
      <c r="J3" s="135" t="s">
        <v>47</v>
      </c>
      <c r="K3" s="135"/>
      <c r="L3" s="185" t="s">
        <v>88</v>
      </c>
      <c r="M3" s="185" t="s">
        <v>83</v>
      </c>
      <c r="N3" s="135" t="s">
        <v>34</v>
      </c>
      <c r="O3" s="135" t="s">
        <v>34</v>
      </c>
      <c r="P3" s="135" t="s">
        <v>51</v>
      </c>
      <c r="Q3" s="135" t="s">
        <v>82</v>
      </c>
      <c r="R3" s="135" t="s">
        <v>47</v>
      </c>
      <c r="S3" s="185" t="s">
        <v>115</v>
      </c>
      <c r="T3" s="185" t="s">
        <v>115</v>
      </c>
      <c r="U3" s="135"/>
      <c r="V3" s="135" t="s">
        <v>34</v>
      </c>
      <c r="W3" s="135" t="s">
        <v>34</v>
      </c>
      <c r="X3" s="135" t="s">
        <v>34</v>
      </c>
      <c r="Y3" s="135" t="s">
        <v>83</v>
      </c>
      <c r="Z3" s="185"/>
      <c r="AA3" s="185" t="s">
        <v>51</v>
      </c>
      <c r="AB3" s="135" t="s">
        <v>88</v>
      </c>
      <c r="AC3" s="135" t="s">
        <v>82</v>
      </c>
      <c r="AD3" s="135" t="s">
        <v>47</v>
      </c>
      <c r="AE3" s="135" t="s">
        <v>115</v>
      </c>
      <c r="AF3" s="135" t="s">
        <v>55</v>
      </c>
      <c r="AG3" s="108">
        <f t="shared" ref="AG3:AG18" si="0">((AJ3*12)+(AK3*12)+(AL3*6)+(AM3*12))</f>
        <v>216</v>
      </c>
      <c r="AH3" s="195">
        <v>192</v>
      </c>
      <c r="AI3" s="195">
        <f t="shared" ref="AI3:AI17" si="1">AG3-AH3</f>
        <v>24</v>
      </c>
      <c r="AJ3" s="195">
        <v>6</v>
      </c>
      <c r="AK3" s="135">
        <v>9</v>
      </c>
      <c r="AL3" s="135">
        <v>0</v>
      </c>
      <c r="AM3" s="123">
        <v>3</v>
      </c>
    </row>
    <row r="4" spans="1:39">
      <c r="A4" s="109" t="s">
        <v>136</v>
      </c>
      <c r="B4" s="163">
        <v>200</v>
      </c>
      <c r="C4" s="196"/>
      <c r="D4" s="187" t="s">
        <v>83</v>
      </c>
      <c r="E4" s="187" t="s">
        <v>49</v>
      </c>
      <c r="F4" s="187"/>
      <c r="G4" s="133" t="s">
        <v>49</v>
      </c>
      <c r="H4" s="133" t="s">
        <v>51</v>
      </c>
      <c r="I4" s="133" t="s">
        <v>55</v>
      </c>
      <c r="J4" s="133" t="s">
        <v>59</v>
      </c>
      <c r="K4" s="133" t="s">
        <v>34</v>
      </c>
      <c r="L4" s="187" t="s">
        <v>34</v>
      </c>
      <c r="M4" s="187" t="s">
        <v>34</v>
      </c>
      <c r="N4" s="133" t="s">
        <v>49</v>
      </c>
      <c r="O4" s="133" t="s">
        <v>83</v>
      </c>
      <c r="P4" s="133" t="s">
        <v>52</v>
      </c>
      <c r="Q4" s="133" t="s">
        <v>47</v>
      </c>
      <c r="R4" s="133" t="s">
        <v>88</v>
      </c>
      <c r="S4" s="187" t="s">
        <v>49</v>
      </c>
      <c r="T4" s="187"/>
      <c r="U4" s="133" t="s">
        <v>47</v>
      </c>
      <c r="V4" s="133"/>
      <c r="W4" s="133" t="s">
        <v>83</v>
      </c>
      <c r="X4" s="133" t="s">
        <v>55</v>
      </c>
      <c r="Y4" s="133" t="s">
        <v>47</v>
      </c>
      <c r="Z4" s="187" t="s">
        <v>115</v>
      </c>
      <c r="AA4" s="187" t="s">
        <v>115</v>
      </c>
      <c r="AB4" s="133"/>
      <c r="AC4" s="133" t="s">
        <v>51</v>
      </c>
      <c r="AD4" s="133" t="s">
        <v>55</v>
      </c>
      <c r="AE4" s="133" t="s">
        <v>47</v>
      </c>
      <c r="AF4" s="133"/>
      <c r="AG4" s="108">
        <f t="shared" si="0"/>
        <v>168</v>
      </c>
      <c r="AH4" s="197">
        <v>160</v>
      </c>
      <c r="AI4" s="195">
        <f t="shared" si="1"/>
        <v>8</v>
      </c>
      <c r="AJ4" s="197">
        <v>4</v>
      </c>
      <c r="AK4" s="133">
        <v>6</v>
      </c>
      <c r="AL4" s="133">
        <v>4</v>
      </c>
      <c r="AM4" s="123">
        <v>2</v>
      </c>
    </row>
    <row r="5" spans="1:39">
      <c r="A5" s="109" t="s">
        <v>137</v>
      </c>
      <c r="B5" s="163">
        <v>200</v>
      </c>
      <c r="C5" s="196"/>
      <c r="D5" s="187"/>
      <c r="E5" s="187"/>
      <c r="F5" s="187"/>
      <c r="G5" s="133" t="s">
        <v>87</v>
      </c>
      <c r="H5" s="133" t="s">
        <v>87</v>
      </c>
      <c r="I5" s="133" t="s">
        <v>87</v>
      </c>
      <c r="J5" s="133"/>
      <c r="K5" s="133" t="s">
        <v>49</v>
      </c>
      <c r="L5" s="187" t="s">
        <v>49</v>
      </c>
      <c r="M5" s="187" t="s">
        <v>115</v>
      </c>
      <c r="N5" s="133" t="s">
        <v>55</v>
      </c>
      <c r="O5" s="133" t="s">
        <v>47</v>
      </c>
      <c r="P5" s="133"/>
      <c r="Q5" s="133" t="s">
        <v>51</v>
      </c>
      <c r="R5" s="133" t="s">
        <v>82</v>
      </c>
      <c r="S5" s="187" t="s">
        <v>52</v>
      </c>
      <c r="T5" s="187" t="s">
        <v>47</v>
      </c>
      <c r="U5" s="133" t="s">
        <v>49</v>
      </c>
      <c r="V5" s="133" t="s">
        <v>115</v>
      </c>
      <c r="W5" s="133"/>
      <c r="X5" s="133" t="s">
        <v>83</v>
      </c>
      <c r="Y5" s="133" t="s">
        <v>55</v>
      </c>
      <c r="Z5" s="187" t="s">
        <v>47</v>
      </c>
      <c r="AA5" s="187" t="s">
        <v>82</v>
      </c>
      <c r="AB5" s="133" t="s">
        <v>47</v>
      </c>
      <c r="AC5" s="133"/>
      <c r="AD5" s="133" t="s">
        <v>88</v>
      </c>
      <c r="AE5" s="133" t="s">
        <v>52</v>
      </c>
      <c r="AF5" s="133" t="s">
        <v>47</v>
      </c>
      <c r="AG5" s="108">
        <f t="shared" si="0"/>
        <v>168</v>
      </c>
      <c r="AH5" s="197">
        <v>152</v>
      </c>
      <c r="AI5" s="195">
        <f t="shared" si="1"/>
        <v>16</v>
      </c>
      <c r="AJ5" s="197">
        <v>6</v>
      </c>
      <c r="AK5" s="133">
        <v>3</v>
      </c>
      <c r="AL5" s="133">
        <v>2</v>
      </c>
      <c r="AM5" s="123">
        <v>4</v>
      </c>
    </row>
    <row r="6" spans="1:39">
      <c r="A6" s="121" t="s">
        <v>14</v>
      </c>
      <c r="B6" s="120">
        <v>240</v>
      </c>
      <c r="C6" s="196" t="s">
        <v>82</v>
      </c>
      <c r="D6" s="187" t="s">
        <v>55</v>
      </c>
      <c r="E6" s="187" t="s">
        <v>47</v>
      </c>
      <c r="F6" s="187" t="s">
        <v>115</v>
      </c>
      <c r="G6" s="133" t="s">
        <v>83</v>
      </c>
      <c r="H6" s="133"/>
      <c r="I6" s="133" t="s">
        <v>51</v>
      </c>
      <c r="J6" s="133" t="s">
        <v>115</v>
      </c>
      <c r="K6" s="133" t="s">
        <v>88</v>
      </c>
      <c r="L6" s="187" t="s">
        <v>82</v>
      </c>
      <c r="M6" s="187" t="s">
        <v>55</v>
      </c>
      <c r="N6" s="133" t="s">
        <v>47</v>
      </c>
      <c r="O6" s="133" t="s">
        <v>49</v>
      </c>
      <c r="P6" s="133" t="s">
        <v>88</v>
      </c>
      <c r="Q6" s="133" t="s">
        <v>115</v>
      </c>
      <c r="R6" s="133"/>
      <c r="S6" s="187" t="s">
        <v>34</v>
      </c>
      <c r="T6" s="187" t="s">
        <v>34</v>
      </c>
      <c r="U6" s="133" t="s">
        <v>83</v>
      </c>
      <c r="V6" s="133" t="s">
        <v>52</v>
      </c>
      <c r="W6" s="133" t="s">
        <v>47</v>
      </c>
      <c r="X6" s="133"/>
      <c r="Y6" s="133" t="s">
        <v>51</v>
      </c>
      <c r="Z6" s="187" t="s">
        <v>34</v>
      </c>
      <c r="AA6" s="187" t="s">
        <v>34</v>
      </c>
      <c r="AB6" s="133" t="s">
        <v>115</v>
      </c>
      <c r="AC6" s="133" t="s">
        <v>49</v>
      </c>
      <c r="AD6" s="133" t="s">
        <v>115</v>
      </c>
      <c r="AE6" s="133" t="s">
        <v>88</v>
      </c>
      <c r="AF6" s="133"/>
      <c r="AG6" s="108">
        <f t="shared" si="0"/>
        <v>216</v>
      </c>
      <c r="AH6" s="195">
        <v>192</v>
      </c>
      <c r="AI6" s="195">
        <f t="shared" si="1"/>
        <v>24</v>
      </c>
      <c r="AJ6" s="197">
        <v>5</v>
      </c>
      <c r="AK6" s="133">
        <v>7</v>
      </c>
      <c r="AL6" s="133">
        <v>2</v>
      </c>
      <c r="AM6" s="123">
        <v>5</v>
      </c>
    </row>
    <row r="7" spans="1:39">
      <c r="A7" s="109" t="s">
        <v>18</v>
      </c>
      <c r="B7" s="163">
        <v>190</v>
      </c>
      <c r="C7" s="196" t="s">
        <v>47</v>
      </c>
      <c r="D7" s="187"/>
      <c r="E7" s="187" t="s">
        <v>83</v>
      </c>
      <c r="F7" s="187" t="s">
        <v>51</v>
      </c>
      <c r="G7" s="133" t="s">
        <v>55</v>
      </c>
      <c r="H7" s="133" t="s">
        <v>47</v>
      </c>
      <c r="I7" s="133" t="s">
        <v>115</v>
      </c>
      <c r="J7" s="133"/>
      <c r="K7" s="133" t="s">
        <v>51</v>
      </c>
      <c r="L7" s="187" t="s">
        <v>52</v>
      </c>
      <c r="M7" s="187" t="s">
        <v>82</v>
      </c>
      <c r="N7" s="133" t="s">
        <v>47</v>
      </c>
      <c r="O7" s="133"/>
      <c r="P7" s="133"/>
      <c r="Q7" s="133"/>
      <c r="R7" s="133" t="s">
        <v>83</v>
      </c>
      <c r="S7" s="187" t="s">
        <v>88</v>
      </c>
      <c r="T7" s="187" t="s">
        <v>51</v>
      </c>
      <c r="U7" s="133" t="s">
        <v>34</v>
      </c>
      <c r="V7" s="133" t="s">
        <v>51</v>
      </c>
      <c r="W7" s="133" t="s">
        <v>55</v>
      </c>
      <c r="X7" s="133" t="s">
        <v>47</v>
      </c>
      <c r="Y7" s="133"/>
      <c r="Z7" s="187" t="s">
        <v>49</v>
      </c>
      <c r="AA7" s="187"/>
      <c r="AB7" s="133" t="s">
        <v>34</v>
      </c>
      <c r="AC7" s="133" t="s">
        <v>34</v>
      </c>
      <c r="AD7" s="133" t="s">
        <v>83</v>
      </c>
      <c r="AE7" s="133" t="s">
        <v>55</v>
      </c>
      <c r="AF7" s="133" t="s">
        <v>47</v>
      </c>
      <c r="AG7" s="108">
        <f t="shared" si="0"/>
        <v>174</v>
      </c>
      <c r="AH7" s="197">
        <v>152</v>
      </c>
      <c r="AI7" s="195">
        <f t="shared" si="1"/>
        <v>22</v>
      </c>
      <c r="AJ7" s="197">
        <v>5</v>
      </c>
      <c r="AK7" s="133">
        <v>8</v>
      </c>
      <c r="AL7" s="133">
        <v>1</v>
      </c>
      <c r="AM7" s="123">
        <v>1</v>
      </c>
    </row>
    <row r="8" spans="1:39">
      <c r="A8" s="109" t="s">
        <v>20</v>
      </c>
      <c r="B8" s="163">
        <v>200</v>
      </c>
      <c r="C8" s="196" t="s">
        <v>47</v>
      </c>
      <c r="D8" s="187" t="s">
        <v>34</v>
      </c>
      <c r="E8" s="187" t="s">
        <v>34</v>
      </c>
      <c r="F8" s="187" t="s">
        <v>34</v>
      </c>
      <c r="G8" s="133"/>
      <c r="H8" s="133" t="s">
        <v>88</v>
      </c>
      <c r="I8" s="133" t="s">
        <v>49</v>
      </c>
      <c r="J8" s="133"/>
      <c r="K8" s="133" t="s">
        <v>83</v>
      </c>
      <c r="L8" s="187"/>
      <c r="M8" s="187" t="s">
        <v>51</v>
      </c>
      <c r="N8" s="133" t="s">
        <v>88</v>
      </c>
      <c r="O8" s="133" t="s">
        <v>82</v>
      </c>
      <c r="P8" s="133" t="s">
        <v>47</v>
      </c>
      <c r="Q8" s="133" t="s">
        <v>52</v>
      </c>
      <c r="R8" s="133" t="s">
        <v>47</v>
      </c>
      <c r="S8" s="187" t="s">
        <v>82</v>
      </c>
      <c r="T8" s="187" t="s">
        <v>55</v>
      </c>
      <c r="U8" s="133" t="s">
        <v>47</v>
      </c>
      <c r="V8" s="133"/>
      <c r="W8" s="133" t="s">
        <v>51</v>
      </c>
      <c r="X8" s="133" t="s">
        <v>49</v>
      </c>
      <c r="Y8" s="133" t="s">
        <v>49</v>
      </c>
      <c r="Z8" s="187" t="s">
        <v>34</v>
      </c>
      <c r="AA8" s="187" t="s">
        <v>34</v>
      </c>
      <c r="AB8" s="133" t="s">
        <v>55</v>
      </c>
      <c r="AC8" s="133" t="s">
        <v>47</v>
      </c>
      <c r="AD8" s="133"/>
      <c r="AE8" s="133" t="s">
        <v>83</v>
      </c>
      <c r="AF8" s="133" t="s">
        <v>52</v>
      </c>
      <c r="AG8" s="108">
        <f t="shared" si="0"/>
        <v>162</v>
      </c>
      <c r="AH8" s="197">
        <v>160</v>
      </c>
      <c r="AI8" s="195">
        <f t="shared" si="1"/>
        <v>2</v>
      </c>
      <c r="AJ8" s="197">
        <v>6</v>
      </c>
      <c r="AK8" s="133">
        <v>6</v>
      </c>
      <c r="AL8" s="133">
        <v>3</v>
      </c>
      <c r="AM8" s="123">
        <v>0</v>
      </c>
    </row>
    <row r="9" spans="1:39">
      <c r="A9" s="109" t="s">
        <v>21</v>
      </c>
      <c r="B9" s="163">
        <v>200</v>
      </c>
      <c r="C9" s="196" t="s">
        <v>52</v>
      </c>
      <c r="D9" s="187" t="s">
        <v>82</v>
      </c>
      <c r="E9" s="187" t="s">
        <v>47</v>
      </c>
      <c r="F9" s="187"/>
      <c r="G9" s="133" t="s">
        <v>51</v>
      </c>
      <c r="H9" s="133" t="s">
        <v>138</v>
      </c>
      <c r="I9" s="133" t="s">
        <v>47</v>
      </c>
      <c r="J9" s="133" t="s">
        <v>88</v>
      </c>
      <c r="K9" s="133" t="s">
        <v>82</v>
      </c>
      <c r="L9" s="187" t="s">
        <v>47</v>
      </c>
      <c r="M9" s="187"/>
      <c r="N9" s="133" t="s">
        <v>83</v>
      </c>
      <c r="O9" s="133" t="s">
        <v>52</v>
      </c>
      <c r="P9" s="133" t="s">
        <v>47</v>
      </c>
      <c r="Q9" s="133"/>
      <c r="R9" s="133" t="s">
        <v>51</v>
      </c>
      <c r="S9" s="187" t="s">
        <v>34</v>
      </c>
      <c r="T9" s="187" t="s">
        <v>34</v>
      </c>
      <c r="U9" s="133" t="s">
        <v>88</v>
      </c>
      <c r="V9" s="133" t="s">
        <v>82</v>
      </c>
      <c r="W9" s="133" t="s">
        <v>47</v>
      </c>
      <c r="X9" s="133"/>
      <c r="Y9" s="133" t="s">
        <v>34</v>
      </c>
      <c r="Z9" s="187" t="s">
        <v>34</v>
      </c>
      <c r="AA9" s="187" t="s">
        <v>34</v>
      </c>
      <c r="AB9" s="133" t="s">
        <v>83</v>
      </c>
      <c r="AC9" s="133" t="s">
        <v>52</v>
      </c>
      <c r="AD9" s="133" t="s">
        <v>47</v>
      </c>
      <c r="AE9" s="133" t="s">
        <v>49</v>
      </c>
      <c r="AF9" s="133" t="s">
        <v>115</v>
      </c>
      <c r="AG9" s="108">
        <f t="shared" si="0"/>
        <v>174</v>
      </c>
      <c r="AH9" s="197">
        <v>160</v>
      </c>
      <c r="AI9" s="195">
        <f t="shared" si="1"/>
        <v>14</v>
      </c>
      <c r="AJ9" s="197">
        <v>7</v>
      </c>
      <c r="AK9" s="133">
        <v>6</v>
      </c>
      <c r="AL9" s="133">
        <v>1</v>
      </c>
      <c r="AM9" s="123">
        <v>1</v>
      </c>
    </row>
    <row r="10" spans="1:39">
      <c r="A10" s="164" t="s">
        <v>22</v>
      </c>
      <c r="B10" s="79">
        <v>240</v>
      </c>
      <c r="C10" s="196" t="s">
        <v>115</v>
      </c>
      <c r="D10" s="187" t="s">
        <v>115</v>
      </c>
      <c r="E10" s="187" t="s">
        <v>34</v>
      </c>
      <c r="F10" s="187" t="s">
        <v>34</v>
      </c>
      <c r="G10" s="133" t="s">
        <v>34</v>
      </c>
      <c r="H10" s="133" t="s">
        <v>138</v>
      </c>
      <c r="I10" s="133" t="s">
        <v>47</v>
      </c>
      <c r="J10" s="133" t="s">
        <v>138</v>
      </c>
      <c r="K10" s="133" t="s">
        <v>47</v>
      </c>
      <c r="L10" s="187" t="s">
        <v>51</v>
      </c>
      <c r="M10" s="187" t="s">
        <v>88</v>
      </c>
      <c r="N10" s="133" t="s">
        <v>52</v>
      </c>
      <c r="O10" s="133" t="s">
        <v>47</v>
      </c>
      <c r="P10" s="133"/>
      <c r="Q10" s="133" t="s">
        <v>83</v>
      </c>
      <c r="R10" s="133" t="s">
        <v>52</v>
      </c>
      <c r="S10" s="187" t="s">
        <v>47</v>
      </c>
      <c r="T10" s="187" t="s">
        <v>83</v>
      </c>
      <c r="U10" s="133" t="s">
        <v>51</v>
      </c>
      <c r="V10" s="133"/>
      <c r="W10" s="133" t="s">
        <v>88</v>
      </c>
      <c r="X10" s="133" t="s">
        <v>115</v>
      </c>
      <c r="Y10" s="133" t="s">
        <v>49</v>
      </c>
      <c r="Z10" s="187" t="s">
        <v>34</v>
      </c>
      <c r="AA10" s="187" t="s">
        <v>34</v>
      </c>
      <c r="AB10" s="133" t="s">
        <v>51</v>
      </c>
      <c r="AC10" s="133" t="s">
        <v>55</v>
      </c>
      <c r="AD10" s="133" t="s">
        <v>47</v>
      </c>
      <c r="AE10" s="133"/>
      <c r="AF10" s="133" t="s">
        <v>88</v>
      </c>
      <c r="AG10" s="108">
        <f t="shared" si="0"/>
        <v>198</v>
      </c>
      <c r="AH10" s="195">
        <v>192</v>
      </c>
      <c r="AI10" s="195">
        <f t="shared" si="1"/>
        <v>6</v>
      </c>
      <c r="AJ10" s="197">
        <v>5</v>
      </c>
      <c r="AK10" s="133">
        <v>8</v>
      </c>
      <c r="AL10" s="133">
        <v>1</v>
      </c>
      <c r="AM10" s="123">
        <v>3</v>
      </c>
    </row>
    <row r="11" spans="1:39">
      <c r="A11" s="83" t="s">
        <v>86</v>
      </c>
      <c r="B11" s="84">
        <v>240</v>
      </c>
      <c r="C11" s="196" t="s">
        <v>83</v>
      </c>
      <c r="D11" s="187"/>
      <c r="E11" s="187" t="s">
        <v>51</v>
      </c>
      <c r="F11" s="187" t="s">
        <v>88</v>
      </c>
      <c r="G11" s="133" t="s">
        <v>82</v>
      </c>
      <c r="H11" s="133" t="s">
        <v>47</v>
      </c>
      <c r="I11" s="133" t="s">
        <v>51</v>
      </c>
      <c r="J11" s="133" t="s">
        <v>138</v>
      </c>
      <c r="K11" s="133" t="s">
        <v>59</v>
      </c>
      <c r="L11" s="187" t="s">
        <v>34</v>
      </c>
      <c r="M11" s="187"/>
      <c r="N11" s="133" t="s">
        <v>51</v>
      </c>
      <c r="O11" s="133" t="s">
        <v>55</v>
      </c>
      <c r="P11" s="133" t="s">
        <v>47</v>
      </c>
      <c r="Q11" s="133" t="s">
        <v>88</v>
      </c>
      <c r="R11" s="133" t="s">
        <v>59</v>
      </c>
      <c r="S11" s="187" t="s">
        <v>34</v>
      </c>
      <c r="T11" s="187" t="s">
        <v>52</v>
      </c>
      <c r="U11" s="133" t="s">
        <v>82</v>
      </c>
      <c r="V11" s="133" t="s">
        <v>47</v>
      </c>
      <c r="W11" s="133" t="s">
        <v>49</v>
      </c>
      <c r="X11" s="133" t="s">
        <v>52</v>
      </c>
      <c r="Y11" s="133" t="s">
        <v>59</v>
      </c>
      <c r="Z11" s="187" t="s">
        <v>34</v>
      </c>
      <c r="AA11" s="187" t="s">
        <v>83</v>
      </c>
      <c r="AB11" s="133" t="s">
        <v>52</v>
      </c>
      <c r="AC11" s="133" t="s">
        <v>47</v>
      </c>
      <c r="AD11" s="133"/>
      <c r="AE11" s="133" t="s">
        <v>51</v>
      </c>
      <c r="AF11" s="133" t="s">
        <v>82</v>
      </c>
      <c r="AG11" s="108">
        <f t="shared" si="0"/>
        <v>198</v>
      </c>
      <c r="AH11" s="195">
        <v>192</v>
      </c>
      <c r="AI11" s="195">
        <f t="shared" si="1"/>
        <v>6</v>
      </c>
      <c r="AJ11" s="197">
        <v>8</v>
      </c>
      <c r="AK11" s="133">
        <v>8</v>
      </c>
      <c r="AL11" s="133">
        <v>1</v>
      </c>
      <c r="AM11" s="123">
        <v>0</v>
      </c>
    </row>
    <row r="12" spans="1:39">
      <c r="A12" s="109" t="s">
        <v>112</v>
      </c>
      <c r="B12" s="163">
        <v>200</v>
      </c>
      <c r="C12" s="196" t="s">
        <v>51</v>
      </c>
      <c r="D12" s="187" t="s">
        <v>88</v>
      </c>
      <c r="E12" s="187"/>
      <c r="F12" s="187"/>
      <c r="G12" s="133" t="s">
        <v>115</v>
      </c>
      <c r="H12" s="133" t="s">
        <v>138</v>
      </c>
      <c r="I12" s="133" t="s">
        <v>47</v>
      </c>
      <c r="J12" s="133" t="s">
        <v>138</v>
      </c>
      <c r="K12" s="133" t="s">
        <v>59</v>
      </c>
      <c r="L12" s="187" t="s">
        <v>55</v>
      </c>
      <c r="M12" s="187" t="s">
        <v>52</v>
      </c>
      <c r="N12" s="133" t="s">
        <v>47</v>
      </c>
      <c r="O12" s="133"/>
      <c r="P12" s="133" t="s">
        <v>83</v>
      </c>
      <c r="Q12" s="133"/>
      <c r="R12" s="133" t="s">
        <v>34</v>
      </c>
      <c r="S12" s="187" t="s">
        <v>34</v>
      </c>
      <c r="T12" s="187" t="s">
        <v>34</v>
      </c>
      <c r="U12" s="133"/>
      <c r="V12" s="133" t="s">
        <v>55</v>
      </c>
      <c r="W12" s="133" t="s">
        <v>47</v>
      </c>
      <c r="X12" s="133" t="s">
        <v>82</v>
      </c>
      <c r="Y12" s="133" t="s">
        <v>59</v>
      </c>
      <c r="Z12" s="187" t="s">
        <v>88</v>
      </c>
      <c r="AA12" s="187" t="s">
        <v>52</v>
      </c>
      <c r="AB12" s="133" t="s">
        <v>47</v>
      </c>
      <c r="AC12" s="133" t="s">
        <v>115</v>
      </c>
      <c r="AD12" s="133" t="s">
        <v>82</v>
      </c>
      <c r="AE12" s="133" t="s">
        <v>47</v>
      </c>
      <c r="AF12" s="133" t="s">
        <v>49</v>
      </c>
      <c r="AG12" s="108">
        <f t="shared" si="0"/>
        <v>174</v>
      </c>
      <c r="AH12" s="197">
        <v>160</v>
      </c>
      <c r="AI12" s="195">
        <f t="shared" si="1"/>
        <v>14</v>
      </c>
      <c r="AJ12" s="197">
        <v>8</v>
      </c>
      <c r="AK12" s="133">
        <v>4</v>
      </c>
      <c r="AL12" s="133">
        <v>1</v>
      </c>
      <c r="AM12" s="123">
        <v>2</v>
      </c>
    </row>
    <row r="13" spans="1:39">
      <c r="A13" s="78" t="s">
        <v>25</v>
      </c>
      <c r="B13" s="158">
        <v>160</v>
      </c>
      <c r="C13" s="196"/>
      <c r="D13" s="187"/>
      <c r="E13" s="187" t="s">
        <v>88</v>
      </c>
      <c r="F13" s="187" t="s">
        <v>83</v>
      </c>
      <c r="G13" s="133" t="s">
        <v>52</v>
      </c>
      <c r="H13" s="133" t="s">
        <v>47</v>
      </c>
      <c r="I13" s="133"/>
      <c r="J13" s="133" t="s">
        <v>51</v>
      </c>
      <c r="K13" s="133" t="s">
        <v>52</v>
      </c>
      <c r="L13" s="187" t="s">
        <v>47</v>
      </c>
      <c r="M13" s="187"/>
      <c r="N13" s="133"/>
      <c r="O13" s="133" t="s">
        <v>88</v>
      </c>
      <c r="P13" s="133" t="s">
        <v>82</v>
      </c>
      <c r="Q13" s="133" t="s">
        <v>47</v>
      </c>
      <c r="R13" s="133" t="s">
        <v>49</v>
      </c>
      <c r="S13" s="187" t="s">
        <v>51</v>
      </c>
      <c r="T13" s="187"/>
      <c r="U13" s="133" t="s">
        <v>115</v>
      </c>
      <c r="V13" s="133" t="s">
        <v>88</v>
      </c>
      <c r="W13" s="133" t="s">
        <v>82</v>
      </c>
      <c r="X13" s="133" t="s">
        <v>47</v>
      </c>
      <c r="Y13" s="133"/>
      <c r="Z13" s="187" t="s">
        <v>51</v>
      </c>
      <c r="AA13" s="187"/>
      <c r="AB13" s="133" t="s">
        <v>49</v>
      </c>
      <c r="AC13" s="133" t="s">
        <v>34</v>
      </c>
      <c r="AD13" s="133" t="s">
        <v>34</v>
      </c>
      <c r="AE13" s="133" t="s">
        <v>34</v>
      </c>
      <c r="AF13" s="133" t="s">
        <v>34</v>
      </c>
      <c r="AG13" s="108">
        <f t="shared" si="0"/>
        <v>156</v>
      </c>
      <c r="AH13" s="197">
        <v>128</v>
      </c>
      <c r="AI13" s="195">
        <f t="shared" si="1"/>
        <v>28</v>
      </c>
      <c r="AJ13" s="197">
        <v>4</v>
      </c>
      <c r="AK13" s="133">
        <v>7</v>
      </c>
      <c r="AL13" s="133">
        <v>2</v>
      </c>
      <c r="AM13" s="123">
        <v>1</v>
      </c>
    </row>
    <row r="14" spans="1:39">
      <c r="A14" s="97" t="s">
        <v>119</v>
      </c>
      <c r="B14" s="97">
        <v>140</v>
      </c>
      <c r="C14" s="196" t="s">
        <v>47</v>
      </c>
      <c r="D14" s="187"/>
      <c r="E14" s="187" t="s">
        <v>115</v>
      </c>
      <c r="F14" s="187"/>
      <c r="G14" s="133"/>
      <c r="H14" s="133" t="s">
        <v>34</v>
      </c>
      <c r="I14" s="133" t="s">
        <v>34</v>
      </c>
      <c r="J14" s="133" t="s">
        <v>34</v>
      </c>
      <c r="K14" s="133"/>
      <c r="L14" s="187" t="s">
        <v>83</v>
      </c>
      <c r="M14" s="187"/>
      <c r="N14" s="133"/>
      <c r="O14" s="133" t="s">
        <v>115</v>
      </c>
      <c r="P14" s="133"/>
      <c r="Q14" s="133" t="s">
        <v>49</v>
      </c>
      <c r="R14" s="133" t="s">
        <v>55</v>
      </c>
      <c r="S14" s="187" t="s">
        <v>47</v>
      </c>
      <c r="T14" s="187"/>
      <c r="U14" s="133" t="s">
        <v>52</v>
      </c>
      <c r="V14" s="133" t="s">
        <v>47</v>
      </c>
      <c r="W14" s="133"/>
      <c r="X14" s="133" t="s">
        <v>51</v>
      </c>
      <c r="Y14" s="133" t="s">
        <v>82</v>
      </c>
      <c r="Z14" s="187" t="s">
        <v>52</v>
      </c>
      <c r="AA14" s="187" t="s">
        <v>47</v>
      </c>
      <c r="AB14" s="133"/>
      <c r="AC14" s="133" t="s">
        <v>83</v>
      </c>
      <c r="AD14" s="133" t="s">
        <v>52</v>
      </c>
      <c r="AE14" s="133" t="s">
        <v>47</v>
      </c>
      <c r="AF14" s="133"/>
      <c r="AG14" s="108">
        <f t="shared" si="0"/>
        <v>126</v>
      </c>
      <c r="AH14" s="197">
        <v>112</v>
      </c>
      <c r="AI14" s="195">
        <f t="shared" si="1"/>
        <v>14</v>
      </c>
      <c r="AJ14" s="197">
        <v>5</v>
      </c>
      <c r="AK14" s="133">
        <v>3</v>
      </c>
      <c r="AL14" s="133">
        <v>1</v>
      </c>
      <c r="AM14" s="123">
        <v>2</v>
      </c>
    </row>
    <row r="15" spans="1:39">
      <c r="A15" s="92" t="s">
        <v>124</v>
      </c>
      <c r="B15" s="92">
        <v>240</v>
      </c>
      <c r="C15" s="196"/>
      <c r="D15" s="187"/>
      <c r="E15" s="187" t="s">
        <v>82</v>
      </c>
      <c r="F15" s="187" t="s">
        <v>52</v>
      </c>
      <c r="G15" s="133" t="s">
        <v>47</v>
      </c>
      <c r="H15" s="133" t="s">
        <v>115</v>
      </c>
      <c r="I15" s="133" t="s">
        <v>82</v>
      </c>
      <c r="J15" s="133" t="s">
        <v>47</v>
      </c>
      <c r="K15" s="133" t="s">
        <v>115</v>
      </c>
      <c r="L15" s="187" t="s">
        <v>115</v>
      </c>
      <c r="M15" s="187"/>
      <c r="N15" s="133" t="s">
        <v>82</v>
      </c>
      <c r="O15" s="133" t="s">
        <v>47</v>
      </c>
      <c r="P15" s="133" t="s">
        <v>49</v>
      </c>
      <c r="Q15" s="133" t="s">
        <v>52</v>
      </c>
      <c r="R15" s="133" t="s">
        <v>47</v>
      </c>
      <c r="S15" s="187" t="s">
        <v>55</v>
      </c>
      <c r="T15" s="187" t="s">
        <v>82</v>
      </c>
      <c r="U15" s="133" t="s">
        <v>47</v>
      </c>
      <c r="V15" s="133" t="s">
        <v>49</v>
      </c>
      <c r="W15" s="133" t="s">
        <v>115</v>
      </c>
      <c r="X15" s="133"/>
      <c r="Y15" s="133" t="s">
        <v>88</v>
      </c>
      <c r="Z15" s="187" t="s">
        <v>83</v>
      </c>
      <c r="AA15" s="187" t="s">
        <v>88</v>
      </c>
      <c r="AB15" s="133" t="s">
        <v>82</v>
      </c>
      <c r="AC15" s="133" t="s">
        <v>47</v>
      </c>
      <c r="AD15" s="133" t="s">
        <v>115</v>
      </c>
      <c r="AE15" s="133" t="s">
        <v>82</v>
      </c>
      <c r="AF15" s="133" t="s">
        <v>47</v>
      </c>
      <c r="AG15" s="108">
        <f t="shared" si="0"/>
        <v>204</v>
      </c>
      <c r="AH15" s="195">
        <v>192</v>
      </c>
      <c r="AI15" s="195">
        <f t="shared" si="1"/>
        <v>12</v>
      </c>
      <c r="AJ15" s="197">
        <v>9</v>
      </c>
      <c r="AK15" s="133">
        <v>3</v>
      </c>
      <c r="AL15" s="133">
        <v>0</v>
      </c>
      <c r="AM15" s="123">
        <v>5</v>
      </c>
    </row>
    <row r="16" spans="1:39">
      <c r="A16" s="98" t="s">
        <v>126</v>
      </c>
      <c r="B16" s="98">
        <v>200</v>
      </c>
      <c r="C16" s="196" t="s">
        <v>55</v>
      </c>
      <c r="D16" s="187" t="s">
        <v>52</v>
      </c>
      <c r="E16" s="187" t="s">
        <v>47</v>
      </c>
      <c r="F16" s="187"/>
      <c r="G16" s="133" t="s">
        <v>88</v>
      </c>
      <c r="H16" s="133" t="s">
        <v>56</v>
      </c>
      <c r="I16" s="133"/>
      <c r="J16" s="133" t="s">
        <v>49</v>
      </c>
      <c r="K16" s="133"/>
      <c r="L16" s="187"/>
      <c r="M16" s="187"/>
      <c r="N16" s="133"/>
      <c r="O16" s="133" t="s">
        <v>56</v>
      </c>
      <c r="P16" s="133" t="s">
        <v>115</v>
      </c>
      <c r="Q16" s="133" t="s">
        <v>56</v>
      </c>
      <c r="R16" s="133" t="s">
        <v>115</v>
      </c>
      <c r="S16" s="187" t="s">
        <v>83</v>
      </c>
      <c r="T16" s="187" t="s">
        <v>88</v>
      </c>
      <c r="U16" s="133" t="s">
        <v>55</v>
      </c>
      <c r="V16" s="133" t="s">
        <v>59</v>
      </c>
      <c r="W16" s="133" t="s">
        <v>52</v>
      </c>
      <c r="X16" s="133" t="s">
        <v>59</v>
      </c>
      <c r="Y16" s="133" t="s">
        <v>115</v>
      </c>
      <c r="Z16" s="187" t="s">
        <v>82</v>
      </c>
      <c r="AA16" s="187" t="s">
        <v>55</v>
      </c>
      <c r="AB16" s="133" t="s">
        <v>47</v>
      </c>
      <c r="AC16" s="133" t="s">
        <v>56</v>
      </c>
      <c r="AD16" s="133" t="s">
        <v>49</v>
      </c>
      <c r="AE16" s="133" t="s">
        <v>56</v>
      </c>
      <c r="AF16" s="133" t="s">
        <v>51</v>
      </c>
      <c r="AG16" s="108">
        <f t="shared" si="0"/>
        <v>168</v>
      </c>
      <c r="AH16" s="197">
        <v>160</v>
      </c>
      <c r="AI16" s="195">
        <f t="shared" si="1"/>
        <v>8</v>
      </c>
      <c r="AJ16" s="197">
        <v>6</v>
      </c>
      <c r="AK16" s="133">
        <v>4</v>
      </c>
      <c r="AL16" s="133">
        <v>2</v>
      </c>
      <c r="AM16" s="123">
        <v>3</v>
      </c>
    </row>
    <row r="17" spans="1:39">
      <c r="A17" s="98" t="s">
        <v>127</v>
      </c>
      <c r="B17" s="98">
        <v>200</v>
      </c>
      <c r="C17" s="196"/>
      <c r="D17" s="187"/>
      <c r="E17" s="187" t="s">
        <v>52</v>
      </c>
      <c r="F17" s="187" t="s">
        <v>55</v>
      </c>
      <c r="G17" s="133" t="s">
        <v>47</v>
      </c>
      <c r="H17" s="133" t="s">
        <v>49</v>
      </c>
      <c r="I17" s="133" t="s">
        <v>88</v>
      </c>
      <c r="J17" s="133" t="s">
        <v>83</v>
      </c>
      <c r="K17" s="133" t="s">
        <v>55</v>
      </c>
      <c r="L17" s="187" t="s">
        <v>47</v>
      </c>
      <c r="M17" s="187"/>
      <c r="N17" s="133" t="s">
        <v>115</v>
      </c>
      <c r="O17" s="133" t="s">
        <v>51</v>
      </c>
      <c r="P17" s="133" t="s">
        <v>55</v>
      </c>
      <c r="Q17" s="133" t="s">
        <v>47</v>
      </c>
      <c r="R17" s="133" t="s">
        <v>34</v>
      </c>
      <c r="S17" s="187" t="s">
        <v>34</v>
      </c>
      <c r="T17" s="187" t="s">
        <v>34</v>
      </c>
      <c r="U17" s="133" t="s">
        <v>34</v>
      </c>
      <c r="V17" s="133" t="s">
        <v>83</v>
      </c>
      <c r="W17" s="133"/>
      <c r="X17" s="133" t="s">
        <v>88</v>
      </c>
      <c r="Y17" s="133" t="s">
        <v>52</v>
      </c>
      <c r="Z17" s="187" t="s">
        <v>55</v>
      </c>
      <c r="AA17" s="187" t="s">
        <v>47</v>
      </c>
      <c r="AB17" s="133"/>
      <c r="AC17" s="133" t="s">
        <v>88</v>
      </c>
      <c r="AD17" s="133" t="s">
        <v>51</v>
      </c>
      <c r="AE17" s="133" t="s">
        <v>34</v>
      </c>
      <c r="AF17" s="133" t="s">
        <v>83</v>
      </c>
      <c r="AG17" s="108">
        <f t="shared" si="0"/>
        <v>174</v>
      </c>
      <c r="AH17" s="197">
        <v>160</v>
      </c>
      <c r="AI17" s="195">
        <f t="shared" si="1"/>
        <v>14</v>
      </c>
      <c r="AJ17" s="197">
        <v>5</v>
      </c>
      <c r="AK17" s="133">
        <v>8</v>
      </c>
      <c r="AL17" s="133">
        <v>1</v>
      </c>
      <c r="AM17" s="123">
        <v>1</v>
      </c>
    </row>
    <row r="18" spans="1:39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8">
        <f t="shared" si="0"/>
        <v>2676</v>
      </c>
      <c r="AH18" s="167">
        <f t="shared" ref="AH18:AM18" si="2">SUM(AH3:AH17)</f>
        <v>2464</v>
      </c>
      <c r="AI18" s="157">
        <f t="shared" si="2"/>
        <v>212</v>
      </c>
      <c r="AJ18" s="157">
        <f t="shared" si="2"/>
        <v>89</v>
      </c>
      <c r="AK18" s="157">
        <f t="shared" si="2"/>
        <v>90</v>
      </c>
      <c r="AL18" s="157">
        <f t="shared" si="2"/>
        <v>22</v>
      </c>
      <c r="AM18" s="86">
        <f t="shared" si="2"/>
        <v>33</v>
      </c>
    </row>
    <row r="19" spans="1:39">
      <c r="A19" s="231" t="s">
        <v>69</v>
      </c>
      <c r="B19" s="210"/>
      <c r="C19" s="210"/>
      <c r="D19" s="211"/>
      <c r="E19" s="11"/>
      <c r="F19" s="11"/>
      <c r="H19" s="112" t="s">
        <v>139</v>
      </c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>
      <c r="A20" s="231" t="s">
        <v>70</v>
      </c>
      <c r="B20" s="210"/>
      <c r="C20" s="210"/>
      <c r="D20" s="211"/>
      <c r="E20" s="11"/>
      <c r="F20" s="11"/>
      <c r="G20" s="35"/>
      <c r="W20" s="123"/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3">W21+X21+Y21+Z21+AA21</f>
        <v>0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0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86">
        <v>240</v>
      </c>
      <c r="AI21" s="168">
        <v>192</v>
      </c>
      <c r="AJ21" s="11"/>
      <c r="AK21" s="11"/>
      <c r="AL21" s="11"/>
      <c r="AM21" s="11"/>
    </row>
    <row r="22" spans="1:39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3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8" t="s">
        <v>104</v>
      </c>
      <c r="AH22" s="169">
        <v>190</v>
      </c>
      <c r="AI22" s="110">
        <f>(AH22*AI21)/AH21</f>
        <v>152</v>
      </c>
      <c r="AJ22" s="11"/>
      <c r="AK22" s="11"/>
      <c r="AL22" s="11"/>
      <c r="AM22" s="11"/>
    </row>
    <row r="23" spans="1:39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11"/>
      <c r="B27" s="11"/>
      <c r="C27" s="11"/>
      <c r="D27" s="11"/>
      <c r="E27" s="11"/>
      <c r="F27" s="11"/>
      <c r="G27" s="11"/>
      <c r="H27" s="11"/>
      <c r="I27" s="113" t="s">
        <v>140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11"/>
      <c r="B28" s="11"/>
      <c r="C28" s="11"/>
      <c r="D28" s="11"/>
      <c r="E28" s="11"/>
      <c r="F28" s="11"/>
      <c r="G28" s="11"/>
      <c r="H28" s="11"/>
      <c r="I28" s="1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55" priority="1" operator="equal">
      <formula>"X"</formula>
    </cfRule>
  </conditionalFormatting>
  <conditionalFormatting sqref="Q21">
    <cfRule type="cellIs" dxfId="54" priority="2" operator="equal">
      <formula>"X"</formula>
    </cfRule>
  </conditionalFormatting>
  <conditionalFormatting sqref="Z19 H21">
    <cfRule type="cellIs" dxfId="53" priority="3" operator="equal">
      <formula>"X"</formula>
    </cfRule>
  </conditionalFormatting>
  <conditionalFormatting sqref="Z19 H21 Q21">
    <cfRule type="cellIs" dxfId="52" priority="4" operator="equal">
      <formula>"X"</formula>
    </cfRule>
  </conditionalFormatting>
  <conditionalFormatting sqref="Z19 H21 Q21">
    <cfRule type="cellIs" dxfId="51" priority="5" operator="equal">
      <formula>"X"</formula>
    </cfRule>
  </conditionalFormatting>
  <conditionalFormatting sqref="H21">
    <cfRule type="containsText" dxfId="50" priority="6" operator="containsText" text="X">
      <formula>NOT(ISERROR(SEARCH(("X"),(H21))))</formula>
    </cfRule>
  </conditionalFormatting>
  <conditionalFormatting sqref="H21">
    <cfRule type="cellIs" dxfId="49" priority="7" operator="equal">
      <formula>"X"</formula>
    </cfRule>
  </conditionalFormatting>
  <conditionalFormatting sqref="H21">
    <cfRule type="containsText" dxfId="48" priority="8" operator="containsText" text="X">
      <formula>NOT(ISERROR(SEARCH(("X"),(H21))))</formula>
    </cfRule>
  </conditionalFormatting>
  <conditionalFormatting sqref="H21">
    <cfRule type="cellIs" dxfId="47" priority="9" operator="equal">
      <formula>"X"</formula>
    </cfRule>
  </conditionalFormatting>
  <conditionalFormatting sqref="H21">
    <cfRule type="cellIs" dxfId="46" priority="10" operator="equal">
      <formula>"X"</formula>
    </cfRule>
  </conditionalFormatting>
  <conditionalFormatting sqref="H21">
    <cfRule type="cellIs" dxfId="45" priority="11" operator="equal">
      <formula>"X"</formula>
    </cfRule>
  </conditionalFormatting>
  <conditionalFormatting sqref="Q21">
    <cfRule type="cellIs" dxfId="44" priority="12" operator="equal">
      <formula>"X"</formula>
    </cfRule>
  </conditionalFormatting>
  <conditionalFormatting sqref="Q21">
    <cfRule type="cellIs" dxfId="43" priority="13" operator="equal">
      <formula>"X"</formula>
    </cfRule>
  </conditionalFormatting>
  <conditionalFormatting sqref="Q21">
    <cfRule type="cellIs" dxfId="42" priority="14" operator="equal">
      <formula>"X"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N28"/>
  <sheetViews>
    <sheetView workbookViewId="0">
      <selection sqref="A1:A2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3" width="3.875" customWidth="1"/>
    <col min="34" max="34" width="10.375" customWidth="1"/>
    <col min="35" max="35" width="9.125" customWidth="1"/>
    <col min="36" max="36" width="8.125" customWidth="1"/>
    <col min="37" max="40" width="10.75" customWidth="1"/>
  </cols>
  <sheetData>
    <row r="1" spans="1:40">
      <c r="A1" s="233" t="s">
        <v>80</v>
      </c>
      <c r="B1" s="235" t="s">
        <v>81</v>
      </c>
      <c r="C1" s="115" t="s">
        <v>32</v>
      </c>
      <c r="D1" s="115" t="s">
        <v>33</v>
      </c>
      <c r="E1" s="116" t="s">
        <v>34</v>
      </c>
      <c r="F1" s="116" t="s">
        <v>35</v>
      </c>
      <c r="G1" s="203" t="s">
        <v>29</v>
      </c>
      <c r="H1" s="203" t="s">
        <v>30</v>
      </c>
      <c r="I1" s="203" t="s">
        <v>31</v>
      </c>
      <c r="J1" s="204" t="s">
        <v>32</v>
      </c>
      <c r="K1" s="204" t="s">
        <v>33</v>
      </c>
      <c r="L1" s="203" t="s">
        <v>34</v>
      </c>
      <c r="M1" s="203" t="s">
        <v>35</v>
      </c>
      <c r="N1" s="203" t="s">
        <v>29</v>
      </c>
      <c r="O1" s="203" t="s">
        <v>30</v>
      </c>
      <c r="P1" s="203" t="s">
        <v>31</v>
      </c>
      <c r="Q1" s="204" t="s">
        <v>32</v>
      </c>
      <c r="R1" s="204" t="s">
        <v>33</v>
      </c>
      <c r="S1" s="204" t="s">
        <v>34</v>
      </c>
      <c r="T1" s="203" t="s">
        <v>35</v>
      </c>
      <c r="U1" s="203" t="s">
        <v>29</v>
      </c>
      <c r="V1" s="203" t="s">
        <v>30</v>
      </c>
      <c r="W1" s="203" t="s">
        <v>31</v>
      </c>
      <c r="X1" s="204" t="s">
        <v>32</v>
      </c>
      <c r="Y1" s="204" t="s">
        <v>33</v>
      </c>
      <c r="Z1" s="203" t="s">
        <v>34</v>
      </c>
      <c r="AA1" s="203" t="s">
        <v>35</v>
      </c>
      <c r="AB1" s="203" t="s">
        <v>29</v>
      </c>
      <c r="AC1" s="203" t="s">
        <v>30</v>
      </c>
      <c r="AD1" s="203" t="s">
        <v>31</v>
      </c>
      <c r="AE1" s="204" t="s">
        <v>32</v>
      </c>
      <c r="AF1" s="204" t="s">
        <v>33</v>
      </c>
      <c r="AG1" s="205" t="s">
        <v>34</v>
      </c>
      <c r="AH1" s="138"/>
      <c r="AI1" s="138"/>
      <c r="AJ1" s="138"/>
      <c r="AK1" s="138"/>
      <c r="AL1" s="11"/>
      <c r="AM1" s="11"/>
      <c r="AN1" s="11"/>
    </row>
    <row r="2" spans="1:40">
      <c r="A2" s="234"/>
      <c r="B2" s="236"/>
      <c r="C2" s="117">
        <v>1</v>
      </c>
      <c r="D2" s="117">
        <v>2</v>
      </c>
      <c r="E2" s="118">
        <v>3</v>
      </c>
      <c r="F2" s="118">
        <v>4</v>
      </c>
      <c r="G2" s="118">
        <v>5</v>
      </c>
      <c r="H2" s="118">
        <v>6</v>
      </c>
      <c r="I2" s="118">
        <v>7</v>
      </c>
      <c r="J2" s="117">
        <v>8</v>
      </c>
      <c r="K2" s="117">
        <v>9</v>
      </c>
      <c r="L2" s="118">
        <v>10</v>
      </c>
      <c r="M2" s="118">
        <v>11</v>
      </c>
      <c r="N2" s="118">
        <v>12</v>
      </c>
      <c r="O2" s="118">
        <v>13</v>
      </c>
      <c r="P2" s="118">
        <v>14</v>
      </c>
      <c r="Q2" s="117">
        <v>15</v>
      </c>
      <c r="R2" s="117">
        <v>16</v>
      </c>
      <c r="S2" s="117">
        <v>17</v>
      </c>
      <c r="T2" s="118">
        <v>18</v>
      </c>
      <c r="U2" s="118">
        <v>19</v>
      </c>
      <c r="V2" s="118">
        <v>20</v>
      </c>
      <c r="W2" s="118">
        <v>21</v>
      </c>
      <c r="X2" s="117">
        <v>22</v>
      </c>
      <c r="Y2" s="117">
        <v>23</v>
      </c>
      <c r="Z2" s="118">
        <v>24</v>
      </c>
      <c r="AA2" s="118">
        <v>25</v>
      </c>
      <c r="AB2" s="118">
        <v>26</v>
      </c>
      <c r="AC2" s="118">
        <v>27</v>
      </c>
      <c r="AD2" s="118">
        <v>28</v>
      </c>
      <c r="AE2" s="117">
        <v>29</v>
      </c>
      <c r="AF2" s="117">
        <v>30</v>
      </c>
      <c r="AG2" s="119">
        <v>31</v>
      </c>
      <c r="AH2" s="153" t="s">
        <v>36</v>
      </c>
      <c r="AI2" s="153" t="s">
        <v>37</v>
      </c>
      <c r="AJ2" s="153" t="s">
        <v>38</v>
      </c>
      <c r="AK2" s="153" t="s">
        <v>39</v>
      </c>
      <c r="AL2" s="75" t="s">
        <v>40</v>
      </c>
      <c r="AM2" s="75" t="s">
        <v>114</v>
      </c>
      <c r="AN2" s="107" t="s">
        <v>125</v>
      </c>
    </row>
    <row r="3" spans="1:40">
      <c r="A3" s="121" t="s">
        <v>8</v>
      </c>
      <c r="B3" s="120">
        <v>240</v>
      </c>
      <c r="C3" s="196" t="s">
        <v>47</v>
      </c>
      <c r="D3" s="187" t="s">
        <v>115</v>
      </c>
      <c r="E3" s="133" t="s">
        <v>83</v>
      </c>
      <c r="F3" s="133" t="s">
        <v>52</v>
      </c>
      <c r="G3" s="133" t="s">
        <v>47</v>
      </c>
      <c r="H3" s="133" t="s">
        <v>88</v>
      </c>
      <c r="I3" s="133" t="s">
        <v>50</v>
      </c>
      <c r="J3" s="187" t="s">
        <v>47</v>
      </c>
      <c r="K3" s="187" t="s">
        <v>34</v>
      </c>
      <c r="L3" s="133" t="s">
        <v>115</v>
      </c>
      <c r="M3" s="133" t="s">
        <v>51</v>
      </c>
      <c r="N3" s="133" t="s">
        <v>83</v>
      </c>
      <c r="O3" s="133" t="s">
        <v>55</v>
      </c>
      <c r="P3" s="133" t="s">
        <v>47</v>
      </c>
      <c r="Q3" s="187"/>
      <c r="R3" s="187" t="s">
        <v>88</v>
      </c>
      <c r="S3" s="187" t="s">
        <v>83</v>
      </c>
      <c r="T3" s="133" t="s">
        <v>52</v>
      </c>
      <c r="U3" s="133" t="s">
        <v>47</v>
      </c>
      <c r="V3" s="133" t="s">
        <v>49</v>
      </c>
      <c r="W3" s="133" t="s">
        <v>82</v>
      </c>
      <c r="X3" s="187" t="s">
        <v>47</v>
      </c>
      <c r="Y3" s="187" t="s">
        <v>115</v>
      </c>
      <c r="Z3" s="133" t="s">
        <v>88</v>
      </c>
      <c r="AA3" s="133" t="s">
        <v>82</v>
      </c>
      <c r="AB3" s="133" t="s">
        <v>47</v>
      </c>
      <c r="AC3" s="133" t="s">
        <v>51</v>
      </c>
      <c r="AD3" s="133" t="s">
        <v>34</v>
      </c>
      <c r="AE3" s="187" t="s">
        <v>34</v>
      </c>
      <c r="AF3" s="187" t="s">
        <v>34</v>
      </c>
      <c r="AG3" s="133" t="s">
        <v>34</v>
      </c>
      <c r="AH3" s="108">
        <f t="shared" ref="AH3:AH18" si="0">((AK3*12)+(AL3*12)+(AM3*6)+(AN3*12))</f>
        <v>222</v>
      </c>
      <c r="AI3" s="195">
        <v>192</v>
      </c>
      <c r="AJ3" s="195">
        <f t="shared" ref="AJ3:AJ17" si="1">AH3-AI3</f>
        <v>30</v>
      </c>
      <c r="AK3" s="195">
        <v>6</v>
      </c>
      <c r="AL3" s="135">
        <v>8</v>
      </c>
      <c r="AM3" s="135">
        <v>3</v>
      </c>
      <c r="AN3" s="123">
        <v>3</v>
      </c>
    </row>
    <row r="4" spans="1:40">
      <c r="A4" s="109" t="s">
        <v>136</v>
      </c>
      <c r="B4" s="163">
        <v>200</v>
      </c>
      <c r="C4" s="196" t="s">
        <v>50</v>
      </c>
      <c r="D4" s="187" t="s">
        <v>141</v>
      </c>
      <c r="E4" s="133" t="s">
        <v>47</v>
      </c>
      <c r="F4" s="133" t="s">
        <v>88</v>
      </c>
      <c r="G4" s="133" t="s">
        <v>49</v>
      </c>
      <c r="H4" s="133" t="s">
        <v>115</v>
      </c>
      <c r="I4" s="133" t="s">
        <v>52</v>
      </c>
      <c r="J4" s="187" t="s">
        <v>47</v>
      </c>
      <c r="K4" s="187" t="s">
        <v>83</v>
      </c>
      <c r="L4" s="133" t="s">
        <v>55</v>
      </c>
      <c r="M4" s="133" t="s">
        <v>47</v>
      </c>
      <c r="N4" s="133"/>
      <c r="O4" s="133" t="s">
        <v>51</v>
      </c>
      <c r="P4" s="133"/>
      <c r="Q4" s="187" t="s">
        <v>48</v>
      </c>
      <c r="R4" s="187" t="s">
        <v>62</v>
      </c>
      <c r="S4" s="187" t="s">
        <v>142</v>
      </c>
      <c r="T4" s="133"/>
      <c r="U4" s="133" t="s">
        <v>115</v>
      </c>
      <c r="V4" s="133" t="s">
        <v>34</v>
      </c>
      <c r="W4" s="133" t="s">
        <v>34</v>
      </c>
      <c r="X4" s="187" t="s">
        <v>34</v>
      </c>
      <c r="Y4" s="187"/>
      <c r="Z4" s="133" t="s">
        <v>82</v>
      </c>
      <c r="AA4" s="133" t="s">
        <v>47</v>
      </c>
      <c r="AB4" s="133"/>
      <c r="AC4" s="133"/>
      <c r="AD4" s="133" t="s">
        <v>52</v>
      </c>
      <c r="AE4" s="187" t="s">
        <v>47</v>
      </c>
      <c r="AF4" s="187"/>
      <c r="AG4" s="133" t="s">
        <v>83</v>
      </c>
      <c r="AH4" s="108">
        <f t="shared" si="0"/>
        <v>186</v>
      </c>
      <c r="AI4" s="197">
        <v>160</v>
      </c>
      <c r="AJ4" s="195">
        <f t="shared" si="1"/>
        <v>26</v>
      </c>
      <c r="AK4" s="197">
        <v>6</v>
      </c>
      <c r="AL4" s="133">
        <v>7</v>
      </c>
      <c r="AM4" s="133">
        <v>1</v>
      </c>
      <c r="AN4" s="123">
        <v>2</v>
      </c>
    </row>
    <row r="5" spans="1:40">
      <c r="A5" s="121" t="s">
        <v>143</v>
      </c>
      <c r="B5" s="120">
        <v>240</v>
      </c>
      <c r="C5" s="196" t="s">
        <v>115</v>
      </c>
      <c r="D5" s="187"/>
      <c r="E5" s="133" t="s">
        <v>51</v>
      </c>
      <c r="F5" s="133" t="s">
        <v>55</v>
      </c>
      <c r="G5" s="133" t="s">
        <v>47</v>
      </c>
      <c r="H5" s="133" t="s">
        <v>49</v>
      </c>
      <c r="I5" s="133" t="s">
        <v>49</v>
      </c>
      <c r="J5" s="187" t="s">
        <v>82</v>
      </c>
      <c r="K5" s="187" t="s">
        <v>52</v>
      </c>
      <c r="L5" s="133" t="s">
        <v>47</v>
      </c>
      <c r="M5" s="133"/>
      <c r="N5" s="133" t="s">
        <v>115</v>
      </c>
      <c r="O5" s="133" t="s">
        <v>83</v>
      </c>
      <c r="P5" s="133" t="s">
        <v>52</v>
      </c>
      <c r="Q5" s="187" t="s">
        <v>82</v>
      </c>
      <c r="R5" s="187" t="s">
        <v>47</v>
      </c>
      <c r="S5" s="187"/>
      <c r="T5" s="133" t="s">
        <v>51</v>
      </c>
      <c r="U5" s="133" t="s">
        <v>55</v>
      </c>
      <c r="V5" s="133" t="s">
        <v>47</v>
      </c>
      <c r="W5" s="133" t="s">
        <v>52</v>
      </c>
      <c r="X5" s="187" t="s">
        <v>82</v>
      </c>
      <c r="Y5" s="187" t="s">
        <v>47</v>
      </c>
      <c r="Z5" s="133"/>
      <c r="AA5" s="133" t="s">
        <v>88</v>
      </c>
      <c r="AB5" s="133" t="s">
        <v>82</v>
      </c>
      <c r="AC5" s="133" t="s">
        <v>47</v>
      </c>
      <c r="AD5" s="133" t="s">
        <v>115</v>
      </c>
      <c r="AE5" s="187"/>
      <c r="AF5" s="187" t="s">
        <v>83</v>
      </c>
      <c r="AG5" s="133" t="s">
        <v>52</v>
      </c>
      <c r="AH5" s="108">
        <f t="shared" si="0"/>
        <v>216</v>
      </c>
      <c r="AI5" s="197">
        <v>192</v>
      </c>
      <c r="AJ5" s="195">
        <f t="shared" si="1"/>
        <v>24</v>
      </c>
      <c r="AK5" s="197">
        <v>10</v>
      </c>
      <c r="AL5" s="133">
        <v>5</v>
      </c>
      <c r="AM5" s="133">
        <v>2</v>
      </c>
      <c r="AN5" s="123">
        <v>2</v>
      </c>
    </row>
    <row r="6" spans="1:40">
      <c r="A6" s="121" t="s">
        <v>14</v>
      </c>
      <c r="B6" s="120">
        <v>240</v>
      </c>
      <c r="C6" s="196" t="s">
        <v>83</v>
      </c>
      <c r="D6" s="187" t="s">
        <v>51</v>
      </c>
      <c r="E6" s="133"/>
      <c r="F6" s="133" t="s">
        <v>51</v>
      </c>
      <c r="G6" s="133" t="s">
        <v>82</v>
      </c>
      <c r="H6" s="133" t="s">
        <v>47</v>
      </c>
      <c r="I6" s="133" t="s">
        <v>83</v>
      </c>
      <c r="J6" s="187" t="s">
        <v>34</v>
      </c>
      <c r="K6" s="187" t="s">
        <v>34</v>
      </c>
      <c r="L6" s="133" t="s">
        <v>51</v>
      </c>
      <c r="M6" s="133" t="s">
        <v>55</v>
      </c>
      <c r="N6" s="133" t="s">
        <v>47</v>
      </c>
      <c r="O6" s="133" t="s">
        <v>115</v>
      </c>
      <c r="P6" s="133" t="s">
        <v>82</v>
      </c>
      <c r="Q6" s="187" t="s">
        <v>52</v>
      </c>
      <c r="R6" s="187" t="s">
        <v>47</v>
      </c>
      <c r="S6" s="187"/>
      <c r="T6" s="133" t="s">
        <v>83</v>
      </c>
      <c r="U6" s="133" t="s">
        <v>52</v>
      </c>
      <c r="V6" s="133" t="s">
        <v>47</v>
      </c>
      <c r="W6" s="133" t="s">
        <v>34</v>
      </c>
      <c r="X6" s="187" t="s">
        <v>34</v>
      </c>
      <c r="Y6" s="187" t="s">
        <v>34</v>
      </c>
      <c r="Z6" s="133" t="s">
        <v>83</v>
      </c>
      <c r="AA6" s="133" t="s">
        <v>115</v>
      </c>
      <c r="AB6" s="133"/>
      <c r="AC6" s="133" t="s">
        <v>88</v>
      </c>
      <c r="AD6" s="133" t="s">
        <v>82</v>
      </c>
      <c r="AE6" s="187" t="s">
        <v>47</v>
      </c>
      <c r="AF6" s="187" t="s">
        <v>51</v>
      </c>
      <c r="AG6" s="133" t="s">
        <v>55</v>
      </c>
      <c r="AH6" s="108">
        <f t="shared" si="0"/>
        <v>216</v>
      </c>
      <c r="AI6" s="195">
        <v>192</v>
      </c>
      <c r="AJ6" s="195">
        <f t="shared" si="1"/>
        <v>24</v>
      </c>
      <c r="AK6" s="197">
        <v>7</v>
      </c>
      <c r="AL6" s="133">
        <v>9</v>
      </c>
      <c r="AM6" s="133">
        <v>0</v>
      </c>
      <c r="AN6" s="123">
        <v>2</v>
      </c>
    </row>
    <row r="7" spans="1:40">
      <c r="A7" s="109" t="s">
        <v>18</v>
      </c>
      <c r="B7" s="163">
        <v>190</v>
      </c>
      <c r="C7" s="196" t="s">
        <v>52</v>
      </c>
      <c r="D7" s="187" t="s">
        <v>55</v>
      </c>
      <c r="E7" s="133" t="s">
        <v>47</v>
      </c>
      <c r="F7" s="133"/>
      <c r="G7" s="133" t="s">
        <v>88</v>
      </c>
      <c r="H7" s="133" t="s">
        <v>82</v>
      </c>
      <c r="I7" s="133" t="s">
        <v>47</v>
      </c>
      <c r="J7" s="187" t="s">
        <v>51</v>
      </c>
      <c r="K7" s="187" t="s">
        <v>34</v>
      </c>
      <c r="L7" s="133"/>
      <c r="M7" s="133" t="s">
        <v>83</v>
      </c>
      <c r="N7" s="133" t="s">
        <v>55</v>
      </c>
      <c r="O7" s="133" t="s">
        <v>47</v>
      </c>
      <c r="P7" s="133" t="s">
        <v>49</v>
      </c>
      <c r="Q7" s="187"/>
      <c r="R7" s="187" t="s">
        <v>115</v>
      </c>
      <c r="S7" s="187" t="s">
        <v>115</v>
      </c>
      <c r="T7" s="133" t="s">
        <v>82</v>
      </c>
      <c r="U7" s="133" t="s">
        <v>47</v>
      </c>
      <c r="V7" s="133"/>
      <c r="W7" s="133" t="s">
        <v>34</v>
      </c>
      <c r="X7" s="187" t="s">
        <v>34</v>
      </c>
      <c r="Y7" s="187" t="s">
        <v>34</v>
      </c>
      <c r="Z7" s="133" t="s">
        <v>34</v>
      </c>
      <c r="AA7" s="133" t="s">
        <v>52</v>
      </c>
      <c r="AB7" s="133"/>
      <c r="AC7" s="133" t="s">
        <v>83</v>
      </c>
      <c r="AD7" s="133" t="s">
        <v>55</v>
      </c>
      <c r="AE7" s="187" t="s">
        <v>47</v>
      </c>
      <c r="AF7" s="187"/>
      <c r="AG7" s="133" t="s">
        <v>49</v>
      </c>
      <c r="AH7" s="108">
        <f t="shared" si="0"/>
        <v>168</v>
      </c>
      <c r="AI7" s="197">
        <v>152</v>
      </c>
      <c r="AJ7" s="195">
        <f t="shared" si="1"/>
        <v>16</v>
      </c>
      <c r="AK7" s="197">
        <v>7</v>
      </c>
      <c r="AL7" s="133">
        <v>4</v>
      </c>
      <c r="AM7" s="133">
        <v>2</v>
      </c>
      <c r="AN7" s="123">
        <v>2</v>
      </c>
    </row>
    <row r="8" spans="1:40">
      <c r="A8" s="109" t="s">
        <v>20</v>
      </c>
      <c r="B8" s="158">
        <v>160</v>
      </c>
      <c r="C8" s="196" t="s">
        <v>47</v>
      </c>
      <c r="D8" s="187"/>
      <c r="E8" s="133" t="s">
        <v>82</v>
      </c>
      <c r="F8" s="133" t="s">
        <v>47</v>
      </c>
      <c r="G8" s="133" t="s">
        <v>31</v>
      </c>
      <c r="H8" s="133" t="s">
        <v>31</v>
      </c>
      <c r="I8" s="133" t="s">
        <v>31</v>
      </c>
      <c r="J8" s="187" t="s">
        <v>31</v>
      </c>
      <c r="K8" s="187" t="s">
        <v>31</v>
      </c>
      <c r="L8" s="133" t="s">
        <v>31</v>
      </c>
      <c r="M8" s="133" t="s">
        <v>31</v>
      </c>
      <c r="N8" s="133" t="s">
        <v>31</v>
      </c>
      <c r="O8" s="133" t="s">
        <v>31</v>
      </c>
      <c r="P8" s="133" t="s">
        <v>31</v>
      </c>
      <c r="Q8" s="187" t="s">
        <v>31</v>
      </c>
      <c r="R8" s="187" t="s">
        <v>31</v>
      </c>
      <c r="S8" s="187" t="s">
        <v>31</v>
      </c>
      <c r="T8" s="133" t="s">
        <v>31</v>
      </c>
      <c r="U8" s="133" t="s">
        <v>31</v>
      </c>
      <c r="V8" s="133" t="s">
        <v>31</v>
      </c>
      <c r="W8" s="133" t="s">
        <v>31</v>
      </c>
      <c r="X8" s="187" t="s">
        <v>31</v>
      </c>
      <c r="Y8" s="187" t="s">
        <v>83</v>
      </c>
      <c r="Z8" s="133" t="s">
        <v>52</v>
      </c>
      <c r="AA8" s="133" t="s">
        <v>47</v>
      </c>
      <c r="AB8" s="133"/>
      <c r="AC8" s="133"/>
      <c r="AD8" s="133"/>
      <c r="AE8" s="187" t="s">
        <v>51</v>
      </c>
      <c r="AF8" s="187" t="s">
        <v>88</v>
      </c>
      <c r="AG8" s="133" t="s">
        <v>82</v>
      </c>
      <c r="AH8" s="108">
        <f t="shared" si="0"/>
        <v>72</v>
      </c>
      <c r="AI8" s="197">
        <v>48</v>
      </c>
      <c r="AJ8" s="195">
        <f t="shared" si="1"/>
        <v>24</v>
      </c>
      <c r="AK8" s="197">
        <v>3</v>
      </c>
      <c r="AL8" s="133">
        <v>3</v>
      </c>
      <c r="AM8" s="133">
        <v>0</v>
      </c>
      <c r="AN8" s="123">
        <v>0</v>
      </c>
    </row>
    <row r="9" spans="1:40">
      <c r="A9" s="109" t="s">
        <v>21</v>
      </c>
      <c r="B9" s="163">
        <v>200</v>
      </c>
      <c r="C9" s="196"/>
      <c r="D9" s="187"/>
      <c r="E9" s="133" t="s">
        <v>88</v>
      </c>
      <c r="F9" s="133" t="s">
        <v>82</v>
      </c>
      <c r="G9" s="133" t="s">
        <v>47</v>
      </c>
      <c r="H9" s="133"/>
      <c r="I9" s="133" t="s">
        <v>51</v>
      </c>
      <c r="J9" s="187" t="s">
        <v>55</v>
      </c>
      <c r="K9" s="187" t="s">
        <v>82</v>
      </c>
      <c r="L9" s="133" t="s">
        <v>47</v>
      </c>
      <c r="M9" s="133"/>
      <c r="N9" s="133" t="s">
        <v>51</v>
      </c>
      <c r="O9" s="133" t="s">
        <v>82</v>
      </c>
      <c r="P9" s="133" t="s">
        <v>47</v>
      </c>
      <c r="Q9" s="187" t="s">
        <v>49</v>
      </c>
      <c r="R9" s="187" t="s">
        <v>83</v>
      </c>
      <c r="S9" s="187" t="s">
        <v>51</v>
      </c>
      <c r="T9" s="133" t="s">
        <v>49</v>
      </c>
      <c r="U9" s="133" t="s">
        <v>83</v>
      </c>
      <c r="V9" s="133" t="s">
        <v>55</v>
      </c>
      <c r="W9" s="133" t="s">
        <v>47</v>
      </c>
      <c r="X9" s="187" t="s">
        <v>49</v>
      </c>
      <c r="Y9" s="187"/>
      <c r="Z9" s="133" t="s">
        <v>51</v>
      </c>
      <c r="AA9" s="133"/>
      <c r="AB9" s="133" t="s">
        <v>115</v>
      </c>
      <c r="AC9" s="133" t="s">
        <v>144</v>
      </c>
      <c r="AD9" s="133" t="s">
        <v>145</v>
      </c>
      <c r="AE9" s="187" t="s">
        <v>34</v>
      </c>
      <c r="AF9" s="187" t="s">
        <v>34</v>
      </c>
      <c r="AG9" s="133"/>
      <c r="AH9" s="108">
        <f t="shared" si="0"/>
        <v>186</v>
      </c>
      <c r="AI9" s="197">
        <v>160</v>
      </c>
      <c r="AJ9" s="195">
        <f t="shared" si="1"/>
        <v>26</v>
      </c>
      <c r="AK9" s="197">
        <v>6</v>
      </c>
      <c r="AL9" s="133">
        <v>7</v>
      </c>
      <c r="AM9" s="133">
        <v>3</v>
      </c>
      <c r="AN9" s="123">
        <v>1</v>
      </c>
    </row>
    <row r="10" spans="1:40">
      <c r="A10" s="164" t="s">
        <v>22</v>
      </c>
      <c r="B10" s="79">
        <v>240</v>
      </c>
      <c r="C10" s="196" t="s">
        <v>55</v>
      </c>
      <c r="D10" s="187" t="s">
        <v>82</v>
      </c>
      <c r="E10" s="133" t="s">
        <v>47</v>
      </c>
      <c r="F10" s="133" t="s">
        <v>49</v>
      </c>
      <c r="G10" s="133" t="s">
        <v>51</v>
      </c>
      <c r="H10" s="133" t="s">
        <v>52</v>
      </c>
      <c r="I10" s="133" t="s">
        <v>47</v>
      </c>
      <c r="J10" s="187" t="s">
        <v>83</v>
      </c>
      <c r="K10" s="187" t="s">
        <v>88</v>
      </c>
      <c r="L10" s="133"/>
      <c r="M10" s="133" t="s">
        <v>88</v>
      </c>
      <c r="N10" s="133"/>
      <c r="O10" s="133"/>
      <c r="P10" s="133" t="s">
        <v>115</v>
      </c>
      <c r="Q10" s="187"/>
      <c r="R10" s="187" t="s">
        <v>55</v>
      </c>
      <c r="S10" s="187" t="s">
        <v>52</v>
      </c>
      <c r="T10" s="133" t="s">
        <v>47</v>
      </c>
      <c r="U10" s="133"/>
      <c r="V10" s="133" t="s">
        <v>88</v>
      </c>
      <c r="W10" s="133" t="s">
        <v>83</v>
      </c>
      <c r="X10" s="187" t="s">
        <v>146</v>
      </c>
      <c r="Y10" s="187" t="s">
        <v>55</v>
      </c>
      <c r="Z10" s="133" t="s">
        <v>47</v>
      </c>
      <c r="AA10" s="133"/>
      <c r="AB10" s="133" t="s">
        <v>51</v>
      </c>
      <c r="AC10" s="133" t="s">
        <v>82</v>
      </c>
      <c r="AD10" s="133" t="s">
        <v>145</v>
      </c>
      <c r="AE10" s="187" t="s">
        <v>52</v>
      </c>
      <c r="AF10" s="187" t="s">
        <v>82</v>
      </c>
      <c r="AG10" s="133" t="s">
        <v>47</v>
      </c>
      <c r="AH10" s="108">
        <f t="shared" si="0"/>
        <v>216</v>
      </c>
      <c r="AI10" s="195">
        <v>192</v>
      </c>
      <c r="AJ10" s="195">
        <f t="shared" si="1"/>
        <v>24</v>
      </c>
      <c r="AK10" s="197">
        <v>9</v>
      </c>
      <c r="AL10" s="133">
        <v>7</v>
      </c>
      <c r="AM10" s="133">
        <v>2</v>
      </c>
      <c r="AN10" s="123">
        <v>1</v>
      </c>
    </row>
    <row r="11" spans="1:40">
      <c r="A11" s="83" t="s">
        <v>86</v>
      </c>
      <c r="B11" s="84">
        <v>240</v>
      </c>
      <c r="C11" s="196" t="s">
        <v>51</v>
      </c>
      <c r="D11" s="187" t="s">
        <v>88</v>
      </c>
      <c r="E11" s="133" t="s">
        <v>49</v>
      </c>
      <c r="F11" s="133" t="s">
        <v>115</v>
      </c>
      <c r="G11" s="133" t="s">
        <v>52</v>
      </c>
      <c r="H11" s="133" t="s">
        <v>47</v>
      </c>
      <c r="I11" s="133" t="s">
        <v>34</v>
      </c>
      <c r="J11" s="187" t="s">
        <v>34</v>
      </c>
      <c r="K11" s="187"/>
      <c r="L11" s="133" t="s">
        <v>88</v>
      </c>
      <c r="M11" s="133" t="s">
        <v>82</v>
      </c>
      <c r="N11" s="133" t="s">
        <v>47</v>
      </c>
      <c r="O11" s="133" t="s">
        <v>49</v>
      </c>
      <c r="P11" s="133" t="s">
        <v>51</v>
      </c>
      <c r="Q11" s="187" t="s">
        <v>88</v>
      </c>
      <c r="R11" s="187" t="s">
        <v>52</v>
      </c>
      <c r="S11" s="187" t="s">
        <v>55</v>
      </c>
      <c r="T11" s="133" t="s">
        <v>47</v>
      </c>
      <c r="U11" s="133"/>
      <c r="V11" s="133" t="s">
        <v>83</v>
      </c>
      <c r="W11" s="133" t="s">
        <v>51</v>
      </c>
      <c r="X11" s="187" t="s">
        <v>123</v>
      </c>
      <c r="Y11" s="187" t="s">
        <v>34</v>
      </c>
      <c r="Z11" s="133" t="s">
        <v>115</v>
      </c>
      <c r="AA11" s="133" t="s">
        <v>55</v>
      </c>
      <c r="AB11" s="133" t="s">
        <v>47</v>
      </c>
      <c r="AC11" s="133"/>
      <c r="AD11" s="133" t="s">
        <v>83</v>
      </c>
      <c r="AE11" s="187" t="s">
        <v>88</v>
      </c>
      <c r="AF11" s="187"/>
      <c r="AG11" s="133" t="s">
        <v>51</v>
      </c>
      <c r="AH11" s="108">
        <f t="shared" si="0"/>
        <v>210</v>
      </c>
      <c r="AI11" s="195">
        <v>192</v>
      </c>
      <c r="AJ11" s="195">
        <f t="shared" si="1"/>
        <v>18</v>
      </c>
      <c r="AK11" s="197">
        <v>5</v>
      </c>
      <c r="AL11" s="133">
        <v>9</v>
      </c>
      <c r="AM11" s="133">
        <v>3</v>
      </c>
      <c r="AN11" s="123">
        <v>2</v>
      </c>
    </row>
    <row r="12" spans="1:40">
      <c r="A12" s="109" t="s">
        <v>120</v>
      </c>
      <c r="B12" s="163">
        <v>200</v>
      </c>
      <c r="C12" s="196" t="s">
        <v>117</v>
      </c>
      <c r="D12" s="187" t="s">
        <v>117</v>
      </c>
      <c r="E12" s="133" t="s">
        <v>117</v>
      </c>
      <c r="F12" s="133" t="s">
        <v>87</v>
      </c>
      <c r="G12" s="133" t="s">
        <v>87</v>
      </c>
      <c r="H12" s="133" t="s">
        <v>87</v>
      </c>
      <c r="I12" s="133" t="s">
        <v>88</v>
      </c>
      <c r="J12" s="187" t="s">
        <v>49</v>
      </c>
      <c r="K12" s="187"/>
      <c r="L12" s="133" t="s">
        <v>83</v>
      </c>
      <c r="M12" s="133" t="s">
        <v>52</v>
      </c>
      <c r="N12" s="133" t="s">
        <v>47</v>
      </c>
      <c r="O12" s="133"/>
      <c r="P12" s="133" t="s">
        <v>88</v>
      </c>
      <c r="Q12" s="187" t="s">
        <v>51</v>
      </c>
      <c r="R12" s="187"/>
      <c r="S12" s="187"/>
      <c r="T12" s="133" t="s">
        <v>55</v>
      </c>
      <c r="U12" s="133" t="s">
        <v>47</v>
      </c>
      <c r="V12" s="133" t="s">
        <v>82</v>
      </c>
      <c r="W12" s="133" t="s">
        <v>47</v>
      </c>
      <c r="X12" s="187" t="s">
        <v>51</v>
      </c>
      <c r="Y12" s="187" t="s">
        <v>82</v>
      </c>
      <c r="Z12" s="133" t="s">
        <v>47</v>
      </c>
      <c r="AA12" s="133" t="s">
        <v>49</v>
      </c>
      <c r="AB12" s="133" t="s">
        <v>88</v>
      </c>
      <c r="AC12" s="133"/>
      <c r="AD12" s="133"/>
      <c r="AE12" s="187" t="s">
        <v>83</v>
      </c>
      <c r="AF12" s="187"/>
      <c r="AG12" s="133" t="s">
        <v>115</v>
      </c>
      <c r="AH12" s="108">
        <f t="shared" si="0"/>
        <v>180</v>
      </c>
      <c r="AI12" s="197">
        <v>160</v>
      </c>
      <c r="AJ12" s="195">
        <f t="shared" si="1"/>
        <v>20</v>
      </c>
      <c r="AK12" s="197">
        <v>4</v>
      </c>
      <c r="AL12" s="133">
        <v>9</v>
      </c>
      <c r="AM12" s="133">
        <v>2</v>
      </c>
      <c r="AN12" s="123">
        <v>1</v>
      </c>
    </row>
    <row r="13" spans="1:40">
      <c r="A13" s="78" t="s">
        <v>25</v>
      </c>
      <c r="B13" s="158">
        <v>160</v>
      </c>
      <c r="C13" s="196"/>
      <c r="D13" s="187"/>
      <c r="E13" s="133" t="s">
        <v>115</v>
      </c>
      <c r="F13" s="133" t="s">
        <v>34</v>
      </c>
      <c r="G13" s="133" t="s">
        <v>34</v>
      </c>
      <c r="H13" s="133" t="s">
        <v>88</v>
      </c>
      <c r="I13" s="133" t="s">
        <v>55</v>
      </c>
      <c r="J13" s="187" t="s">
        <v>47</v>
      </c>
      <c r="K13" s="187"/>
      <c r="L13" s="133" t="s">
        <v>49</v>
      </c>
      <c r="M13" s="133" t="s">
        <v>115</v>
      </c>
      <c r="N13" s="133" t="s">
        <v>52</v>
      </c>
      <c r="O13" s="133" t="s">
        <v>47</v>
      </c>
      <c r="P13" s="133" t="s">
        <v>55</v>
      </c>
      <c r="Q13" s="187" t="s">
        <v>47</v>
      </c>
      <c r="R13" s="187" t="s">
        <v>82</v>
      </c>
      <c r="S13" s="187"/>
      <c r="T13" s="133"/>
      <c r="U13" s="133" t="s">
        <v>88</v>
      </c>
      <c r="V13" s="133" t="s">
        <v>52</v>
      </c>
      <c r="W13" s="133" t="s">
        <v>47</v>
      </c>
      <c r="X13" s="187" t="s">
        <v>34</v>
      </c>
      <c r="Y13" s="187" t="s">
        <v>51</v>
      </c>
      <c r="Z13" s="133" t="s">
        <v>55</v>
      </c>
      <c r="AA13" s="133" t="s">
        <v>47</v>
      </c>
      <c r="AB13" s="133" t="s">
        <v>49</v>
      </c>
      <c r="AC13" s="133" t="s">
        <v>49</v>
      </c>
      <c r="AD13" s="133"/>
      <c r="AE13" s="187" t="s">
        <v>115</v>
      </c>
      <c r="AF13" s="187"/>
      <c r="AG13" s="133"/>
      <c r="AH13" s="108">
        <f t="shared" si="0"/>
        <v>162</v>
      </c>
      <c r="AI13" s="197">
        <v>128</v>
      </c>
      <c r="AJ13" s="195">
        <f t="shared" si="1"/>
        <v>34</v>
      </c>
      <c r="AK13" s="197">
        <v>6</v>
      </c>
      <c r="AL13" s="133">
        <v>3</v>
      </c>
      <c r="AM13" s="133">
        <v>3</v>
      </c>
      <c r="AN13" s="123">
        <v>3</v>
      </c>
    </row>
    <row r="14" spans="1:40">
      <c r="A14" s="97" t="s">
        <v>119</v>
      </c>
      <c r="B14" s="97">
        <v>140</v>
      </c>
      <c r="C14" s="196" t="s">
        <v>88</v>
      </c>
      <c r="D14" s="187"/>
      <c r="E14" s="133"/>
      <c r="F14" s="133" t="s">
        <v>83</v>
      </c>
      <c r="G14" s="133"/>
      <c r="H14" s="133" t="s">
        <v>51</v>
      </c>
      <c r="I14" s="133"/>
      <c r="J14" s="187"/>
      <c r="K14" s="187"/>
      <c r="L14" s="133"/>
      <c r="M14" s="133" t="s">
        <v>49</v>
      </c>
      <c r="N14" s="133" t="s">
        <v>82</v>
      </c>
      <c r="O14" s="133" t="s">
        <v>47</v>
      </c>
      <c r="P14" s="133"/>
      <c r="Q14" s="187" t="s">
        <v>55</v>
      </c>
      <c r="R14" s="187" t="s">
        <v>47</v>
      </c>
      <c r="S14" s="187"/>
      <c r="T14" s="133" t="s">
        <v>115</v>
      </c>
      <c r="U14" s="133"/>
      <c r="V14" s="133"/>
      <c r="W14" s="133" t="s">
        <v>49</v>
      </c>
      <c r="X14" s="187" t="s">
        <v>34</v>
      </c>
      <c r="Y14" s="187" t="s">
        <v>88</v>
      </c>
      <c r="Z14" s="133"/>
      <c r="AA14" s="133" t="s">
        <v>83</v>
      </c>
      <c r="AB14" s="133"/>
      <c r="AC14" s="133" t="s">
        <v>115</v>
      </c>
      <c r="AD14" s="133" t="s">
        <v>51</v>
      </c>
      <c r="AE14" s="187"/>
      <c r="AF14" s="187" t="s">
        <v>115</v>
      </c>
      <c r="AG14" s="133"/>
      <c r="AH14" s="108">
        <f t="shared" si="0"/>
        <v>144</v>
      </c>
      <c r="AI14" s="197">
        <v>112</v>
      </c>
      <c r="AJ14" s="195">
        <f t="shared" si="1"/>
        <v>32</v>
      </c>
      <c r="AK14" s="197">
        <v>2</v>
      </c>
      <c r="AL14" s="133">
        <v>6</v>
      </c>
      <c r="AM14" s="133">
        <v>2</v>
      </c>
      <c r="AN14" s="123">
        <v>3</v>
      </c>
    </row>
    <row r="15" spans="1:40">
      <c r="A15" s="92" t="s">
        <v>124</v>
      </c>
      <c r="B15" s="92">
        <v>240</v>
      </c>
      <c r="C15" s="196"/>
      <c r="D15" s="187" t="s">
        <v>83</v>
      </c>
      <c r="E15" s="133" t="s">
        <v>52</v>
      </c>
      <c r="F15" s="133" t="s">
        <v>47</v>
      </c>
      <c r="G15" s="133" t="s">
        <v>115</v>
      </c>
      <c r="H15" s="133" t="s">
        <v>34</v>
      </c>
      <c r="I15" s="133" t="s">
        <v>34</v>
      </c>
      <c r="J15" s="187" t="s">
        <v>88</v>
      </c>
      <c r="K15" s="187" t="s">
        <v>51</v>
      </c>
      <c r="L15" s="133" t="s">
        <v>82</v>
      </c>
      <c r="M15" s="133" t="s">
        <v>47</v>
      </c>
      <c r="N15" s="133" t="s">
        <v>49</v>
      </c>
      <c r="O15" s="133" t="s">
        <v>88</v>
      </c>
      <c r="P15" s="133" t="s">
        <v>83</v>
      </c>
      <c r="Q15" s="187" t="s">
        <v>34</v>
      </c>
      <c r="R15" s="187" t="s">
        <v>34</v>
      </c>
      <c r="S15" s="187"/>
      <c r="T15" s="133" t="s">
        <v>88</v>
      </c>
      <c r="U15" s="133" t="s">
        <v>49</v>
      </c>
      <c r="V15" s="133" t="s">
        <v>51</v>
      </c>
      <c r="W15" s="133" t="s">
        <v>88</v>
      </c>
      <c r="X15" s="187" t="s">
        <v>55</v>
      </c>
      <c r="Y15" s="187" t="s">
        <v>47</v>
      </c>
      <c r="Z15" s="133"/>
      <c r="AA15" s="133" t="s">
        <v>51</v>
      </c>
      <c r="AB15" s="133" t="s">
        <v>55</v>
      </c>
      <c r="AC15" s="133" t="s">
        <v>47</v>
      </c>
      <c r="AD15" s="133" t="s">
        <v>88</v>
      </c>
      <c r="AE15" s="187" t="s">
        <v>82</v>
      </c>
      <c r="AF15" s="187" t="s">
        <v>52</v>
      </c>
      <c r="AG15" s="133" t="s">
        <v>47</v>
      </c>
      <c r="AH15" s="108">
        <f t="shared" si="0"/>
        <v>216</v>
      </c>
      <c r="AI15" s="195">
        <v>192</v>
      </c>
      <c r="AJ15" s="195">
        <f t="shared" si="1"/>
        <v>24</v>
      </c>
      <c r="AK15" s="197">
        <v>6</v>
      </c>
      <c r="AL15" s="133">
        <v>10</v>
      </c>
      <c r="AM15" s="133">
        <v>2</v>
      </c>
      <c r="AN15" s="123">
        <v>1</v>
      </c>
    </row>
    <row r="16" spans="1:40">
      <c r="A16" s="98" t="s">
        <v>126</v>
      </c>
      <c r="B16" s="98">
        <v>200</v>
      </c>
      <c r="C16" s="196"/>
      <c r="D16" s="187"/>
      <c r="E16" s="133" t="s">
        <v>49</v>
      </c>
      <c r="F16" s="133"/>
      <c r="G16" s="133" t="s">
        <v>55</v>
      </c>
      <c r="H16" s="133" t="s">
        <v>59</v>
      </c>
      <c r="I16" s="133" t="s">
        <v>115</v>
      </c>
      <c r="J16" s="187" t="s">
        <v>52</v>
      </c>
      <c r="K16" s="187" t="s">
        <v>55</v>
      </c>
      <c r="L16" s="133" t="s">
        <v>47</v>
      </c>
      <c r="M16" s="133" t="s">
        <v>56</v>
      </c>
      <c r="N16" s="133" t="s">
        <v>88</v>
      </c>
      <c r="O16" s="133" t="s">
        <v>141</v>
      </c>
      <c r="P16" s="133" t="s">
        <v>47</v>
      </c>
      <c r="Q16" s="187" t="s">
        <v>115</v>
      </c>
      <c r="R16" s="187"/>
      <c r="S16" s="187"/>
      <c r="T16" s="133" t="s">
        <v>56</v>
      </c>
      <c r="U16" s="133" t="s">
        <v>82</v>
      </c>
      <c r="V16" s="133" t="s">
        <v>59</v>
      </c>
      <c r="W16" s="133" t="s">
        <v>115</v>
      </c>
      <c r="X16" s="187" t="s">
        <v>83</v>
      </c>
      <c r="Y16" s="187" t="s">
        <v>52</v>
      </c>
      <c r="Z16" s="133" t="s">
        <v>47</v>
      </c>
      <c r="AA16" s="133" t="s">
        <v>56</v>
      </c>
      <c r="AB16" s="133" t="s">
        <v>52</v>
      </c>
      <c r="AC16" s="133" t="s">
        <v>59</v>
      </c>
      <c r="AD16" s="133" t="s">
        <v>49</v>
      </c>
      <c r="AE16" s="187" t="s">
        <v>52</v>
      </c>
      <c r="AF16" s="187" t="s">
        <v>55</v>
      </c>
      <c r="AG16" s="133" t="s">
        <v>47</v>
      </c>
      <c r="AH16" s="108">
        <f t="shared" si="0"/>
        <v>180</v>
      </c>
      <c r="AI16" s="197">
        <v>160</v>
      </c>
      <c r="AJ16" s="195">
        <f t="shared" si="1"/>
        <v>20</v>
      </c>
      <c r="AK16" s="197">
        <v>9</v>
      </c>
      <c r="AL16" s="133">
        <v>2</v>
      </c>
      <c r="AM16" s="133">
        <v>2</v>
      </c>
      <c r="AN16" s="123">
        <v>3</v>
      </c>
    </row>
    <row r="17" spans="1:40">
      <c r="A17" s="98" t="s">
        <v>127</v>
      </c>
      <c r="B17" s="98">
        <v>200</v>
      </c>
      <c r="C17" s="196" t="s">
        <v>47</v>
      </c>
      <c r="D17" s="187"/>
      <c r="E17" s="133" t="s">
        <v>55</v>
      </c>
      <c r="F17" s="133" t="s">
        <v>47</v>
      </c>
      <c r="G17" s="133" t="s">
        <v>83</v>
      </c>
      <c r="H17" s="133" t="s">
        <v>52</v>
      </c>
      <c r="I17" s="133" t="s">
        <v>47</v>
      </c>
      <c r="J17" s="187" t="s">
        <v>115</v>
      </c>
      <c r="K17" s="187" t="s">
        <v>115</v>
      </c>
      <c r="L17" s="133" t="s">
        <v>141</v>
      </c>
      <c r="M17" s="133" t="s">
        <v>59</v>
      </c>
      <c r="N17" s="133" t="s">
        <v>34</v>
      </c>
      <c r="O17" s="133" t="s">
        <v>34</v>
      </c>
      <c r="P17" s="133" t="s">
        <v>34</v>
      </c>
      <c r="Q17" s="187" t="s">
        <v>34</v>
      </c>
      <c r="R17" s="187" t="s">
        <v>34</v>
      </c>
      <c r="S17" s="187" t="s">
        <v>50</v>
      </c>
      <c r="T17" s="133" t="s">
        <v>59</v>
      </c>
      <c r="U17" s="133" t="s">
        <v>51</v>
      </c>
      <c r="V17" s="133" t="s">
        <v>115</v>
      </c>
      <c r="W17" s="133" t="s">
        <v>55</v>
      </c>
      <c r="X17" s="187" t="s">
        <v>52</v>
      </c>
      <c r="Y17" s="187" t="s">
        <v>47</v>
      </c>
      <c r="Z17" s="133" t="s">
        <v>49</v>
      </c>
      <c r="AA17" s="133"/>
      <c r="AB17" s="133" t="s">
        <v>83</v>
      </c>
      <c r="AC17" s="133" t="s">
        <v>52</v>
      </c>
      <c r="AD17" s="133" t="s">
        <v>47</v>
      </c>
      <c r="AE17" s="187" t="s">
        <v>49</v>
      </c>
      <c r="AF17" s="187"/>
      <c r="AG17" s="133" t="s">
        <v>88</v>
      </c>
      <c r="AH17" s="108">
        <f t="shared" si="0"/>
        <v>180</v>
      </c>
      <c r="AI17" s="197">
        <v>160</v>
      </c>
      <c r="AJ17" s="195">
        <f t="shared" si="1"/>
        <v>20</v>
      </c>
      <c r="AK17" s="197">
        <v>7</v>
      </c>
      <c r="AL17" s="133">
        <v>4</v>
      </c>
      <c r="AM17" s="133">
        <v>2</v>
      </c>
      <c r="AN17" s="123">
        <v>3</v>
      </c>
    </row>
    <row r="18" spans="1:40">
      <c r="A18" s="11"/>
      <c r="B18" s="11"/>
      <c r="C18" s="11"/>
      <c r="D18" s="11"/>
      <c r="E18" s="11"/>
      <c r="F18" s="11"/>
      <c r="G18" s="11"/>
      <c r="H18" s="11"/>
      <c r="I18" s="11"/>
      <c r="J18" s="12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08">
        <f t="shared" si="0"/>
        <v>2754</v>
      </c>
      <c r="AI18" s="167">
        <f t="shared" ref="AI18:AN18" si="2">SUM(AI3:AI17)</f>
        <v>2392</v>
      </c>
      <c r="AJ18" s="157">
        <f t="shared" si="2"/>
        <v>362</v>
      </c>
      <c r="AK18" s="157">
        <f t="shared" si="2"/>
        <v>93</v>
      </c>
      <c r="AL18" s="157">
        <f t="shared" si="2"/>
        <v>93</v>
      </c>
      <c r="AM18" s="157">
        <f t="shared" si="2"/>
        <v>29</v>
      </c>
      <c r="AN18" s="86">
        <f t="shared" si="2"/>
        <v>29</v>
      </c>
    </row>
    <row r="19" spans="1:40">
      <c r="A19" s="231" t="s">
        <v>69</v>
      </c>
      <c r="B19" s="210"/>
      <c r="C19" s="210"/>
      <c r="D19" s="211"/>
      <c r="E19" s="11"/>
      <c r="F19" s="11"/>
      <c r="H19" s="112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>
      <c r="A20" s="231" t="s">
        <v>70</v>
      </c>
      <c r="B20" s="210"/>
      <c r="C20" s="210"/>
      <c r="D20" s="211"/>
      <c r="E20" s="11"/>
      <c r="F20" s="11"/>
      <c r="G20" s="35"/>
      <c r="W20" s="123"/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3">W21+X21+Y21+Z21+AA21</f>
        <v>0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0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11"/>
      <c r="AI21" s="86">
        <v>240</v>
      </c>
      <c r="AJ21" s="168">
        <v>72</v>
      </c>
      <c r="AK21" s="11"/>
      <c r="AL21" s="11"/>
      <c r="AM21" s="11"/>
      <c r="AN21" s="11"/>
    </row>
    <row r="22" spans="1:40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3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11"/>
      <c r="AH22" s="8" t="s">
        <v>104</v>
      </c>
      <c r="AI22" s="169">
        <v>160</v>
      </c>
      <c r="AJ22" s="110">
        <f>(AI22*AJ21)/AI21</f>
        <v>48</v>
      </c>
      <c r="AK22" s="11"/>
      <c r="AL22" s="11"/>
      <c r="AM22" s="11"/>
      <c r="AN22" s="11"/>
    </row>
    <row r="23" spans="1:40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>
      <c r="A27" s="11"/>
      <c r="B27" s="11"/>
      <c r="C27" s="11"/>
      <c r="D27" s="11"/>
      <c r="E27" s="11"/>
      <c r="F27" s="11"/>
      <c r="G27" s="11"/>
      <c r="H27" s="11"/>
      <c r="I27" s="11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>
      <c r="A28" s="11"/>
      <c r="B28" s="11"/>
      <c r="C28" s="11"/>
      <c r="D28" s="11"/>
      <c r="E28" s="11"/>
      <c r="F28" s="11"/>
      <c r="G28" s="11"/>
      <c r="H28" s="11"/>
      <c r="I28" s="1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41" priority="1" operator="equal">
      <formula>"X"</formula>
    </cfRule>
  </conditionalFormatting>
  <conditionalFormatting sqref="Q21">
    <cfRule type="cellIs" dxfId="40" priority="2" operator="equal">
      <formula>"X"</formula>
    </cfRule>
  </conditionalFormatting>
  <conditionalFormatting sqref="Z19 H21">
    <cfRule type="cellIs" dxfId="39" priority="3" operator="equal">
      <formula>"X"</formula>
    </cfRule>
  </conditionalFormatting>
  <conditionalFormatting sqref="Z19 H21 Q21">
    <cfRule type="cellIs" dxfId="38" priority="4" operator="equal">
      <formula>"X"</formula>
    </cfRule>
  </conditionalFormatting>
  <conditionalFormatting sqref="Z19 H21 Q21">
    <cfRule type="cellIs" dxfId="37" priority="5" operator="equal">
      <formula>"X"</formula>
    </cfRule>
  </conditionalFormatting>
  <conditionalFormatting sqref="H21">
    <cfRule type="containsText" dxfId="36" priority="6" operator="containsText" text="X">
      <formula>NOT(ISERROR(SEARCH(("X"),(H21))))</formula>
    </cfRule>
  </conditionalFormatting>
  <conditionalFormatting sqref="H21">
    <cfRule type="cellIs" dxfId="35" priority="7" operator="equal">
      <formula>"X"</formula>
    </cfRule>
  </conditionalFormatting>
  <conditionalFormatting sqref="H21">
    <cfRule type="containsText" dxfId="34" priority="8" operator="containsText" text="X">
      <formula>NOT(ISERROR(SEARCH(("X"),(H21))))</formula>
    </cfRule>
  </conditionalFormatting>
  <conditionalFormatting sqref="H21">
    <cfRule type="cellIs" dxfId="33" priority="9" operator="equal">
      <formula>"X"</formula>
    </cfRule>
  </conditionalFormatting>
  <conditionalFormatting sqref="H21">
    <cfRule type="cellIs" dxfId="32" priority="10" operator="equal">
      <formula>"X"</formula>
    </cfRule>
  </conditionalFormatting>
  <conditionalFormatting sqref="H21">
    <cfRule type="cellIs" dxfId="31" priority="11" operator="equal">
      <formula>"X"</formula>
    </cfRule>
  </conditionalFormatting>
  <conditionalFormatting sqref="Q21">
    <cfRule type="cellIs" dxfId="30" priority="12" operator="equal">
      <formula>"X"</formula>
    </cfRule>
  </conditionalFormatting>
  <conditionalFormatting sqref="Q21">
    <cfRule type="cellIs" dxfId="29" priority="13" operator="equal">
      <formula>"X"</formula>
    </cfRule>
  </conditionalFormatting>
  <conditionalFormatting sqref="Q21">
    <cfRule type="cellIs" dxfId="28" priority="14" operator="equal">
      <formula>"X"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M28"/>
  <sheetViews>
    <sheetView workbookViewId="0">
      <selection activeCell="AC23" sqref="AC23:AC24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2" width="3.875" customWidth="1"/>
    <col min="33" max="33" width="10.375" customWidth="1"/>
    <col min="34" max="34" width="9.125" customWidth="1"/>
    <col min="35" max="35" width="8.125" customWidth="1"/>
    <col min="36" max="39" width="10.75" customWidth="1"/>
  </cols>
  <sheetData>
    <row r="1" spans="1:39">
      <c r="A1" s="233" t="s">
        <v>94</v>
      </c>
      <c r="B1" s="235" t="s">
        <v>81</v>
      </c>
      <c r="C1" s="116" t="s">
        <v>35</v>
      </c>
      <c r="D1" s="203" t="s">
        <v>29</v>
      </c>
      <c r="E1" s="203" t="s">
        <v>30</v>
      </c>
      <c r="F1" s="203" t="s">
        <v>31</v>
      </c>
      <c r="G1" s="204" t="s">
        <v>32</v>
      </c>
      <c r="H1" s="204" t="s">
        <v>33</v>
      </c>
      <c r="I1" s="204" t="s">
        <v>34</v>
      </c>
      <c r="J1" s="203" t="s">
        <v>35</v>
      </c>
      <c r="K1" s="203" t="s">
        <v>29</v>
      </c>
      <c r="L1" s="203" t="s">
        <v>30</v>
      </c>
      <c r="M1" s="203" t="s">
        <v>31</v>
      </c>
      <c r="N1" s="204" t="s">
        <v>32</v>
      </c>
      <c r="O1" s="204" t="s">
        <v>33</v>
      </c>
      <c r="P1" s="204" t="s">
        <v>34</v>
      </c>
      <c r="Q1" s="203" t="s">
        <v>35</v>
      </c>
      <c r="R1" s="203" t="s">
        <v>29</v>
      </c>
      <c r="S1" s="203" t="s">
        <v>30</v>
      </c>
      <c r="T1" s="203" t="s">
        <v>31</v>
      </c>
      <c r="U1" s="204" t="s">
        <v>32</v>
      </c>
      <c r="V1" s="204" t="s">
        <v>33</v>
      </c>
      <c r="W1" s="203" t="s">
        <v>34</v>
      </c>
      <c r="X1" s="203" t="s">
        <v>35</v>
      </c>
      <c r="Y1" s="203" t="s">
        <v>29</v>
      </c>
      <c r="Z1" s="203" t="s">
        <v>30</v>
      </c>
      <c r="AA1" s="203" t="s">
        <v>31</v>
      </c>
      <c r="AB1" s="204" t="s">
        <v>32</v>
      </c>
      <c r="AC1" s="204" t="s">
        <v>33</v>
      </c>
      <c r="AD1" s="203" t="s">
        <v>34</v>
      </c>
      <c r="AE1" s="203" t="s">
        <v>35</v>
      </c>
      <c r="AF1" s="203" t="s">
        <v>29</v>
      </c>
      <c r="AG1" s="138"/>
      <c r="AH1" s="138"/>
      <c r="AI1" s="138"/>
      <c r="AJ1" s="138"/>
      <c r="AK1" s="11"/>
      <c r="AL1" s="11"/>
      <c r="AM1" s="11"/>
    </row>
    <row r="2" spans="1:39">
      <c r="A2" s="234"/>
      <c r="B2" s="236"/>
      <c r="C2" s="118">
        <v>1</v>
      </c>
      <c r="D2" s="118">
        <v>2</v>
      </c>
      <c r="E2" s="118">
        <v>3</v>
      </c>
      <c r="F2" s="118">
        <v>4</v>
      </c>
      <c r="G2" s="117">
        <v>5</v>
      </c>
      <c r="H2" s="117">
        <v>6</v>
      </c>
      <c r="I2" s="117">
        <v>7</v>
      </c>
      <c r="J2" s="118">
        <v>8</v>
      </c>
      <c r="K2" s="118">
        <v>9</v>
      </c>
      <c r="L2" s="118">
        <v>10</v>
      </c>
      <c r="M2" s="118">
        <v>11</v>
      </c>
      <c r="N2" s="117">
        <v>12</v>
      </c>
      <c r="O2" s="117">
        <v>13</v>
      </c>
      <c r="P2" s="117">
        <v>14</v>
      </c>
      <c r="Q2" s="118">
        <v>15</v>
      </c>
      <c r="R2" s="118">
        <v>16</v>
      </c>
      <c r="S2" s="118">
        <v>17</v>
      </c>
      <c r="T2" s="118">
        <v>18</v>
      </c>
      <c r="U2" s="117">
        <v>19</v>
      </c>
      <c r="V2" s="117">
        <v>20</v>
      </c>
      <c r="W2" s="118">
        <v>21</v>
      </c>
      <c r="X2" s="118">
        <v>22</v>
      </c>
      <c r="Y2" s="118">
        <v>23</v>
      </c>
      <c r="Z2" s="118">
        <v>24</v>
      </c>
      <c r="AA2" s="118">
        <v>25</v>
      </c>
      <c r="AB2" s="117">
        <v>26</v>
      </c>
      <c r="AC2" s="117">
        <v>27</v>
      </c>
      <c r="AD2" s="118">
        <v>28</v>
      </c>
      <c r="AE2" s="118">
        <v>29</v>
      </c>
      <c r="AF2" s="118">
        <v>30</v>
      </c>
      <c r="AG2" s="153" t="s">
        <v>36</v>
      </c>
      <c r="AH2" s="153" t="s">
        <v>37</v>
      </c>
      <c r="AI2" s="153" t="s">
        <v>38</v>
      </c>
      <c r="AJ2" s="153" t="s">
        <v>39</v>
      </c>
      <c r="AK2" s="75" t="s">
        <v>40</v>
      </c>
      <c r="AL2" s="75" t="s">
        <v>114</v>
      </c>
      <c r="AM2" s="107" t="s">
        <v>125</v>
      </c>
    </row>
    <row r="3" spans="1:39">
      <c r="A3" s="121" t="s">
        <v>8</v>
      </c>
      <c r="B3" s="120">
        <v>240</v>
      </c>
      <c r="C3" s="177" t="s">
        <v>47</v>
      </c>
      <c r="D3" s="133"/>
      <c r="E3" s="133" t="s">
        <v>88</v>
      </c>
      <c r="F3" s="133" t="s">
        <v>82</v>
      </c>
      <c r="G3" s="187" t="s">
        <v>55</v>
      </c>
      <c r="H3" s="187" t="s">
        <v>47</v>
      </c>
      <c r="I3" s="187" t="s">
        <v>115</v>
      </c>
      <c r="J3" s="133" t="s">
        <v>52</v>
      </c>
      <c r="K3" s="133" t="s">
        <v>47</v>
      </c>
      <c r="L3" s="133" t="s">
        <v>83</v>
      </c>
      <c r="M3" s="133" t="s">
        <v>51</v>
      </c>
      <c r="N3" s="187" t="s">
        <v>55</v>
      </c>
      <c r="O3" s="187" t="s">
        <v>82</v>
      </c>
      <c r="P3" s="187" t="s">
        <v>47</v>
      </c>
      <c r="Q3" s="133" t="s">
        <v>51</v>
      </c>
      <c r="R3" s="133" t="s">
        <v>82</v>
      </c>
      <c r="S3" s="133" t="s">
        <v>47</v>
      </c>
      <c r="T3" s="133" t="s">
        <v>88</v>
      </c>
      <c r="U3" s="187" t="s">
        <v>52</v>
      </c>
      <c r="V3" s="187" t="s">
        <v>82</v>
      </c>
      <c r="W3" s="133" t="s">
        <v>47</v>
      </c>
      <c r="X3" s="133" t="s">
        <v>115</v>
      </c>
      <c r="Y3" s="133" t="s">
        <v>121</v>
      </c>
      <c r="Z3" s="133" t="s">
        <v>34</v>
      </c>
      <c r="AA3" s="133" t="s">
        <v>34</v>
      </c>
      <c r="AB3" s="187" t="s">
        <v>34</v>
      </c>
      <c r="AC3" s="187" t="s">
        <v>34</v>
      </c>
      <c r="AD3" s="133" t="s">
        <v>34</v>
      </c>
      <c r="AE3" s="133" t="s">
        <v>115</v>
      </c>
      <c r="AF3" s="133" t="s">
        <v>55</v>
      </c>
      <c r="AG3" s="108">
        <f t="shared" ref="AG3:AG18" si="0">((AJ3*12)+(AK3*12)+(AL3*6)+(AM3*12))</f>
        <v>210</v>
      </c>
      <c r="AH3" s="195">
        <v>192</v>
      </c>
      <c r="AI3" s="195">
        <f t="shared" ref="AI3:AI17" si="1">AG3-AH3</f>
        <v>18</v>
      </c>
      <c r="AJ3" s="195">
        <v>9</v>
      </c>
      <c r="AK3" s="135">
        <v>5</v>
      </c>
      <c r="AL3" s="135">
        <v>1</v>
      </c>
      <c r="AM3" s="123">
        <v>3</v>
      </c>
    </row>
    <row r="4" spans="1:39">
      <c r="A4" s="109" t="s">
        <v>136</v>
      </c>
      <c r="B4" s="163">
        <v>200</v>
      </c>
      <c r="C4" s="177" t="s">
        <v>55</v>
      </c>
      <c r="D4" s="133" t="s">
        <v>47</v>
      </c>
      <c r="E4" s="133" t="s">
        <v>55</v>
      </c>
      <c r="F4" s="133" t="s">
        <v>47</v>
      </c>
      <c r="G4" s="187" t="s">
        <v>34</v>
      </c>
      <c r="H4" s="187" t="s">
        <v>34</v>
      </c>
      <c r="I4" s="187" t="s">
        <v>34</v>
      </c>
      <c r="J4" s="133" t="s">
        <v>51</v>
      </c>
      <c r="K4" s="133" t="s">
        <v>82</v>
      </c>
      <c r="L4" s="133" t="s">
        <v>47</v>
      </c>
      <c r="M4" s="133" t="s">
        <v>49</v>
      </c>
      <c r="N4" s="187" t="s">
        <v>51</v>
      </c>
      <c r="O4" s="187" t="s">
        <v>115</v>
      </c>
      <c r="P4" s="187" t="s">
        <v>88</v>
      </c>
      <c r="Q4" s="133" t="s">
        <v>55</v>
      </c>
      <c r="R4" s="133" t="s">
        <v>47</v>
      </c>
      <c r="S4" s="133" t="s">
        <v>115</v>
      </c>
      <c r="T4" s="133" t="s">
        <v>83</v>
      </c>
      <c r="U4" s="187" t="s">
        <v>55</v>
      </c>
      <c r="V4" s="187" t="s">
        <v>52</v>
      </c>
      <c r="W4" s="133" t="s">
        <v>47</v>
      </c>
      <c r="X4" s="133" t="s">
        <v>49</v>
      </c>
      <c r="Y4" s="133" t="s">
        <v>83</v>
      </c>
      <c r="Z4" s="133" t="s">
        <v>55</v>
      </c>
      <c r="AA4" s="133" t="s">
        <v>47</v>
      </c>
      <c r="AB4" s="187"/>
      <c r="AC4" s="187"/>
      <c r="AD4" s="133"/>
      <c r="AE4" s="133"/>
      <c r="AF4" s="133" t="s">
        <v>115</v>
      </c>
      <c r="AG4" s="108">
        <f t="shared" si="0"/>
        <v>180</v>
      </c>
      <c r="AH4" s="197">
        <v>160</v>
      </c>
      <c r="AI4" s="195">
        <f t="shared" si="1"/>
        <v>20</v>
      </c>
      <c r="AJ4" s="197">
        <v>6</v>
      </c>
      <c r="AK4" s="133">
        <v>7</v>
      </c>
      <c r="AL4" s="133">
        <v>2</v>
      </c>
      <c r="AM4" s="123">
        <v>1</v>
      </c>
    </row>
    <row r="5" spans="1:39">
      <c r="A5" s="121" t="s">
        <v>143</v>
      </c>
      <c r="B5" s="120">
        <v>240</v>
      </c>
      <c r="C5" s="177"/>
      <c r="D5" s="133" t="s">
        <v>115</v>
      </c>
      <c r="E5" s="133" t="s">
        <v>51</v>
      </c>
      <c r="F5" s="133" t="s">
        <v>55</v>
      </c>
      <c r="G5" s="187" t="s">
        <v>52</v>
      </c>
      <c r="H5" s="187" t="s">
        <v>47</v>
      </c>
      <c r="I5" s="187" t="s">
        <v>83</v>
      </c>
      <c r="J5" s="133" t="s">
        <v>55</v>
      </c>
      <c r="K5" s="133" t="s">
        <v>87</v>
      </c>
      <c r="L5" s="133" t="s">
        <v>87</v>
      </c>
      <c r="M5" s="133" t="s">
        <v>87</v>
      </c>
      <c r="N5" s="187" t="s">
        <v>87</v>
      </c>
      <c r="O5" s="187" t="s">
        <v>87</v>
      </c>
      <c r="P5" s="187" t="s">
        <v>87</v>
      </c>
      <c r="Q5" s="133" t="s">
        <v>87</v>
      </c>
      <c r="R5" s="133" t="s">
        <v>87</v>
      </c>
      <c r="S5" s="133" t="s">
        <v>87</v>
      </c>
      <c r="T5" s="133" t="s">
        <v>87</v>
      </c>
      <c r="U5" s="187" t="s">
        <v>87</v>
      </c>
      <c r="V5" s="187" t="s">
        <v>87</v>
      </c>
      <c r="W5" s="133" t="s">
        <v>87</v>
      </c>
      <c r="X5" s="133" t="s">
        <v>87</v>
      </c>
      <c r="Y5" s="133" t="s">
        <v>115</v>
      </c>
      <c r="Z5" s="133" t="s">
        <v>34</v>
      </c>
      <c r="AA5" s="133" t="s">
        <v>34</v>
      </c>
      <c r="AB5" s="187" t="s">
        <v>34</v>
      </c>
      <c r="AC5" s="187" t="s">
        <v>34</v>
      </c>
      <c r="AD5" s="133" t="s">
        <v>34</v>
      </c>
      <c r="AE5" s="133" t="s">
        <v>83</v>
      </c>
      <c r="AF5" s="133" t="s">
        <v>52</v>
      </c>
      <c r="AG5" s="108">
        <f t="shared" si="0"/>
        <v>204</v>
      </c>
      <c r="AH5" s="197">
        <v>192</v>
      </c>
      <c r="AI5" s="195">
        <f t="shared" si="1"/>
        <v>12</v>
      </c>
      <c r="AJ5" s="197">
        <v>7</v>
      </c>
      <c r="AK5" s="133">
        <v>7</v>
      </c>
      <c r="AL5" s="133">
        <v>0</v>
      </c>
      <c r="AM5" s="123">
        <v>3</v>
      </c>
    </row>
    <row r="6" spans="1:39">
      <c r="A6" s="121" t="s">
        <v>14</v>
      </c>
      <c r="B6" s="120">
        <v>240</v>
      </c>
      <c r="C6" s="177" t="s">
        <v>47</v>
      </c>
      <c r="D6" s="133" t="s">
        <v>83</v>
      </c>
      <c r="E6" s="133" t="s">
        <v>49</v>
      </c>
      <c r="F6" s="133" t="s">
        <v>51</v>
      </c>
      <c r="G6" s="187" t="s">
        <v>88</v>
      </c>
      <c r="H6" s="187" t="s">
        <v>51</v>
      </c>
      <c r="I6" s="187" t="s">
        <v>47</v>
      </c>
      <c r="J6" s="133" t="s">
        <v>34</v>
      </c>
      <c r="K6" s="133" t="s">
        <v>88</v>
      </c>
      <c r="L6" s="133" t="s">
        <v>52</v>
      </c>
      <c r="M6" s="133" t="s">
        <v>47</v>
      </c>
      <c r="N6" s="187" t="s">
        <v>115</v>
      </c>
      <c r="O6" s="187"/>
      <c r="P6" s="187" t="s">
        <v>83</v>
      </c>
      <c r="Q6" s="133" t="s">
        <v>34</v>
      </c>
      <c r="R6" s="133" t="s">
        <v>51</v>
      </c>
      <c r="S6" s="133" t="s">
        <v>55</v>
      </c>
      <c r="T6" s="133" t="s">
        <v>47</v>
      </c>
      <c r="U6" s="187" t="s">
        <v>51</v>
      </c>
      <c r="V6" s="187"/>
      <c r="W6" s="133" t="s">
        <v>55</v>
      </c>
      <c r="X6" s="133" t="s">
        <v>47</v>
      </c>
      <c r="Y6" s="133" t="s">
        <v>34</v>
      </c>
      <c r="Z6" s="133" t="s">
        <v>51</v>
      </c>
      <c r="AA6" s="133" t="s">
        <v>115</v>
      </c>
      <c r="AB6" s="187" t="s">
        <v>34</v>
      </c>
      <c r="AC6" s="187" t="s">
        <v>34</v>
      </c>
      <c r="AD6" s="133"/>
      <c r="AE6" s="133" t="s">
        <v>88</v>
      </c>
      <c r="AF6" s="133" t="s">
        <v>82</v>
      </c>
      <c r="AG6" s="108">
        <f t="shared" si="0"/>
        <v>198</v>
      </c>
      <c r="AH6" s="195">
        <v>192</v>
      </c>
      <c r="AI6" s="195">
        <f t="shared" si="1"/>
        <v>6</v>
      </c>
      <c r="AJ6" s="197">
        <v>5</v>
      </c>
      <c r="AK6" s="133">
        <v>9</v>
      </c>
      <c r="AL6" s="133">
        <v>1</v>
      </c>
      <c r="AM6" s="123">
        <v>2</v>
      </c>
    </row>
    <row r="7" spans="1:39">
      <c r="A7" s="109" t="s">
        <v>18</v>
      </c>
      <c r="B7" s="163">
        <v>190</v>
      </c>
      <c r="C7" s="177" t="s">
        <v>52</v>
      </c>
      <c r="D7" s="133" t="s">
        <v>47</v>
      </c>
      <c r="E7" s="133"/>
      <c r="F7" s="133" t="s">
        <v>34</v>
      </c>
      <c r="G7" s="187" t="s">
        <v>34</v>
      </c>
      <c r="H7" s="187" t="s">
        <v>34</v>
      </c>
      <c r="I7" s="187" t="s">
        <v>34</v>
      </c>
      <c r="J7" s="133" t="s">
        <v>34</v>
      </c>
      <c r="K7" s="133"/>
      <c r="L7" s="133" t="s">
        <v>51</v>
      </c>
      <c r="M7" s="133" t="s">
        <v>115</v>
      </c>
      <c r="N7" s="187" t="s">
        <v>88</v>
      </c>
      <c r="O7" s="187" t="s">
        <v>52</v>
      </c>
      <c r="P7" s="187" t="s">
        <v>52</v>
      </c>
      <c r="Q7" s="133" t="s">
        <v>47</v>
      </c>
      <c r="R7" s="133" t="s">
        <v>96</v>
      </c>
      <c r="S7" s="133" t="s">
        <v>51</v>
      </c>
      <c r="T7" s="133" t="s">
        <v>82</v>
      </c>
      <c r="U7" s="187" t="s">
        <v>47</v>
      </c>
      <c r="V7" s="187"/>
      <c r="W7" s="133" t="s">
        <v>88</v>
      </c>
      <c r="X7" s="133" t="s">
        <v>52</v>
      </c>
      <c r="Y7" s="133" t="s">
        <v>47</v>
      </c>
      <c r="Z7" s="133" t="s">
        <v>115</v>
      </c>
      <c r="AA7" s="133" t="s">
        <v>83</v>
      </c>
      <c r="AB7" s="187" t="s">
        <v>55</v>
      </c>
      <c r="AC7" s="187" t="s">
        <v>52</v>
      </c>
      <c r="AD7" s="133" t="s">
        <v>47</v>
      </c>
      <c r="AE7" s="133" t="s">
        <v>49</v>
      </c>
      <c r="AF7" s="133"/>
      <c r="AG7" s="108">
        <f t="shared" si="0"/>
        <v>180</v>
      </c>
      <c r="AH7" s="197">
        <v>152</v>
      </c>
      <c r="AI7" s="195">
        <f t="shared" si="1"/>
        <v>28</v>
      </c>
      <c r="AJ7" s="197">
        <v>8</v>
      </c>
      <c r="AK7" s="133">
        <v>4</v>
      </c>
      <c r="AL7" s="133">
        <v>2</v>
      </c>
      <c r="AM7" s="123">
        <v>2</v>
      </c>
    </row>
    <row r="8" spans="1:39">
      <c r="A8" s="78" t="s">
        <v>20</v>
      </c>
      <c r="B8" s="158">
        <v>160</v>
      </c>
      <c r="C8" s="177" t="s">
        <v>47</v>
      </c>
      <c r="D8" s="133"/>
      <c r="E8" s="133" t="s">
        <v>83</v>
      </c>
      <c r="F8" s="133" t="s">
        <v>115</v>
      </c>
      <c r="G8" s="187" t="s">
        <v>34</v>
      </c>
      <c r="H8" s="187" t="s">
        <v>34</v>
      </c>
      <c r="I8" s="187" t="s">
        <v>34</v>
      </c>
      <c r="J8" s="133" t="s">
        <v>109</v>
      </c>
      <c r="K8" s="133"/>
      <c r="L8" s="133" t="s">
        <v>88</v>
      </c>
      <c r="M8" s="133" t="s">
        <v>34</v>
      </c>
      <c r="N8" s="187" t="s">
        <v>34</v>
      </c>
      <c r="O8" s="187"/>
      <c r="P8" s="187"/>
      <c r="Q8" s="133" t="s">
        <v>49</v>
      </c>
      <c r="R8" s="133" t="s">
        <v>88</v>
      </c>
      <c r="S8" s="133" t="s">
        <v>83</v>
      </c>
      <c r="T8" s="133" t="s">
        <v>55</v>
      </c>
      <c r="U8" s="187" t="s">
        <v>47</v>
      </c>
      <c r="V8" s="187"/>
      <c r="W8" s="133" t="s">
        <v>51</v>
      </c>
      <c r="X8" s="133" t="s">
        <v>82</v>
      </c>
      <c r="Y8" s="133" t="s">
        <v>47</v>
      </c>
      <c r="Z8" s="133" t="s">
        <v>49</v>
      </c>
      <c r="AA8" s="133" t="s">
        <v>88</v>
      </c>
      <c r="AB8" s="187" t="s">
        <v>49</v>
      </c>
      <c r="AC8" s="187" t="s">
        <v>55</v>
      </c>
      <c r="AD8" s="133"/>
      <c r="AE8" s="133" t="s">
        <v>55</v>
      </c>
      <c r="AF8" s="133" t="s">
        <v>47</v>
      </c>
      <c r="AG8" s="108">
        <f t="shared" si="0"/>
        <v>150</v>
      </c>
      <c r="AH8" s="197">
        <v>128</v>
      </c>
      <c r="AI8" s="195">
        <f t="shared" si="1"/>
        <v>22</v>
      </c>
      <c r="AJ8" s="197">
        <v>4</v>
      </c>
      <c r="AK8" s="133">
        <v>7</v>
      </c>
      <c r="AL8" s="133">
        <v>1</v>
      </c>
      <c r="AM8" s="123">
        <v>1</v>
      </c>
    </row>
    <row r="9" spans="1:39">
      <c r="A9" s="109" t="s">
        <v>21</v>
      </c>
      <c r="B9" s="163">
        <v>200</v>
      </c>
      <c r="C9" s="177" t="s">
        <v>49</v>
      </c>
      <c r="D9" s="133" t="s">
        <v>49</v>
      </c>
      <c r="E9" s="133" t="s">
        <v>115</v>
      </c>
      <c r="F9" s="133"/>
      <c r="G9" s="187" t="s">
        <v>146</v>
      </c>
      <c r="H9" s="187" t="s">
        <v>88</v>
      </c>
      <c r="I9" s="187" t="s">
        <v>82</v>
      </c>
      <c r="J9" s="133" t="s">
        <v>47</v>
      </c>
      <c r="K9" s="133" t="s">
        <v>51</v>
      </c>
      <c r="L9" s="133" t="s">
        <v>115</v>
      </c>
      <c r="M9" s="133" t="s">
        <v>34</v>
      </c>
      <c r="N9" s="187" t="s">
        <v>34</v>
      </c>
      <c r="O9" s="187" t="s">
        <v>34</v>
      </c>
      <c r="P9" s="187" t="s">
        <v>34</v>
      </c>
      <c r="Q9" s="133"/>
      <c r="R9" s="133" t="s">
        <v>49</v>
      </c>
      <c r="S9" s="133" t="s">
        <v>82</v>
      </c>
      <c r="T9" s="133" t="s">
        <v>47</v>
      </c>
      <c r="U9" s="187" t="s">
        <v>115</v>
      </c>
      <c r="V9" s="187"/>
      <c r="W9" s="133" t="s">
        <v>83</v>
      </c>
      <c r="X9" s="133" t="s">
        <v>55</v>
      </c>
      <c r="Y9" s="133" t="s">
        <v>47</v>
      </c>
      <c r="Z9" s="133"/>
      <c r="AA9" s="133" t="s">
        <v>82</v>
      </c>
      <c r="AB9" s="187" t="s">
        <v>47</v>
      </c>
      <c r="AC9" s="187"/>
      <c r="AD9" s="133" t="s">
        <v>51</v>
      </c>
      <c r="AE9" s="133"/>
      <c r="AF9" s="133" t="s">
        <v>83</v>
      </c>
      <c r="AG9" s="108">
        <f t="shared" si="0"/>
        <v>186</v>
      </c>
      <c r="AH9" s="197">
        <v>160</v>
      </c>
      <c r="AI9" s="195">
        <f t="shared" si="1"/>
        <v>26</v>
      </c>
      <c r="AJ9" s="197">
        <v>5</v>
      </c>
      <c r="AK9" s="133">
        <v>5</v>
      </c>
      <c r="AL9" s="133">
        <v>3</v>
      </c>
      <c r="AM9" s="123">
        <v>4</v>
      </c>
    </row>
    <row r="10" spans="1:39">
      <c r="A10" s="164" t="s">
        <v>22</v>
      </c>
      <c r="B10" s="79">
        <v>240</v>
      </c>
      <c r="C10" s="177" t="s">
        <v>51</v>
      </c>
      <c r="D10" s="133" t="s">
        <v>55</v>
      </c>
      <c r="E10" s="133" t="s">
        <v>47</v>
      </c>
      <c r="F10" s="133" t="s">
        <v>88</v>
      </c>
      <c r="G10" s="187"/>
      <c r="H10" s="187" t="s">
        <v>82</v>
      </c>
      <c r="I10" s="187" t="s">
        <v>52</v>
      </c>
      <c r="J10" s="133" t="s">
        <v>47</v>
      </c>
      <c r="K10" s="133" t="s">
        <v>115</v>
      </c>
      <c r="L10" s="133" t="s">
        <v>55</v>
      </c>
      <c r="M10" s="133" t="s">
        <v>47</v>
      </c>
      <c r="N10" s="187" t="s">
        <v>52</v>
      </c>
      <c r="O10" s="187" t="s">
        <v>47</v>
      </c>
      <c r="P10" s="187" t="s">
        <v>51</v>
      </c>
      <c r="Q10" s="133" t="s">
        <v>82</v>
      </c>
      <c r="R10" s="133" t="s">
        <v>47</v>
      </c>
      <c r="S10" s="133" t="s">
        <v>88</v>
      </c>
      <c r="T10" s="133"/>
      <c r="U10" s="187"/>
      <c r="V10" s="187"/>
      <c r="W10" s="133"/>
      <c r="X10" s="133" t="s">
        <v>88</v>
      </c>
      <c r="Y10" s="133" t="s">
        <v>51</v>
      </c>
      <c r="Z10" s="133" t="s">
        <v>82</v>
      </c>
      <c r="AA10" s="133" t="s">
        <v>47</v>
      </c>
      <c r="AB10" s="187" t="s">
        <v>115</v>
      </c>
      <c r="AC10" s="187" t="s">
        <v>115</v>
      </c>
      <c r="AD10" s="133" t="s">
        <v>88</v>
      </c>
      <c r="AE10" s="133" t="s">
        <v>82</v>
      </c>
      <c r="AF10" s="133" t="s">
        <v>47</v>
      </c>
      <c r="AG10" s="108">
        <f t="shared" si="0"/>
        <v>210</v>
      </c>
      <c r="AH10" s="195">
        <v>192</v>
      </c>
      <c r="AI10" s="195">
        <f t="shared" si="1"/>
        <v>18</v>
      </c>
      <c r="AJ10" s="197">
        <v>7</v>
      </c>
      <c r="AK10" s="133">
        <v>7</v>
      </c>
      <c r="AL10" s="133">
        <v>1</v>
      </c>
      <c r="AM10" s="123">
        <v>3</v>
      </c>
    </row>
    <row r="11" spans="1:39">
      <c r="A11" s="83" t="s">
        <v>86</v>
      </c>
      <c r="B11" s="84">
        <v>240</v>
      </c>
      <c r="C11" s="177" t="s">
        <v>31</v>
      </c>
      <c r="D11" s="133" t="s">
        <v>31</v>
      </c>
      <c r="E11" s="133" t="s">
        <v>31</v>
      </c>
      <c r="F11" s="133" t="s">
        <v>31</v>
      </c>
      <c r="G11" s="187" t="s">
        <v>31</v>
      </c>
      <c r="H11" s="187" t="s">
        <v>31</v>
      </c>
      <c r="I11" s="187" t="s">
        <v>31</v>
      </c>
      <c r="J11" s="133" t="s">
        <v>31</v>
      </c>
      <c r="K11" s="133" t="s">
        <v>31</v>
      </c>
      <c r="L11" s="133" t="s">
        <v>31</v>
      </c>
      <c r="M11" s="133" t="s">
        <v>31</v>
      </c>
      <c r="N11" s="187" t="s">
        <v>31</v>
      </c>
      <c r="O11" s="187" t="s">
        <v>31</v>
      </c>
      <c r="P11" s="187" t="s">
        <v>31</v>
      </c>
      <c r="Q11" s="133" t="s">
        <v>31</v>
      </c>
      <c r="R11" s="133" t="s">
        <v>31</v>
      </c>
      <c r="S11" s="133" t="s">
        <v>31</v>
      </c>
      <c r="T11" s="133" t="s">
        <v>31</v>
      </c>
      <c r="U11" s="187" t="s">
        <v>31</v>
      </c>
      <c r="V11" s="187" t="s">
        <v>115</v>
      </c>
      <c r="W11" s="133"/>
      <c r="X11" s="133" t="s">
        <v>83</v>
      </c>
      <c r="Y11" s="133" t="s">
        <v>55</v>
      </c>
      <c r="Z11" s="133" t="s">
        <v>47</v>
      </c>
      <c r="AA11" s="133"/>
      <c r="AB11" s="187" t="s">
        <v>51</v>
      </c>
      <c r="AC11" s="187" t="s">
        <v>88</v>
      </c>
      <c r="AD11" s="133" t="s">
        <v>82</v>
      </c>
      <c r="AE11" s="133" t="s">
        <v>47</v>
      </c>
      <c r="AF11" s="133" t="s">
        <v>51</v>
      </c>
      <c r="AG11" s="108">
        <f t="shared" si="0"/>
        <v>84</v>
      </c>
      <c r="AH11" s="195">
        <v>72</v>
      </c>
      <c r="AI11" s="195">
        <f t="shared" si="1"/>
        <v>12</v>
      </c>
      <c r="AJ11" s="197">
        <v>2</v>
      </c>
      <c r="AK11" s="133">
        <v>4</v>
      </c>
      <c r="AL11" s="133">
        <v>0</v>
      </c>
      <c r="AM11" s="123">
        <v>1</v>
      </c>
    </row>
    <row r="12" spans="1:39">
      <c r="A12" s="109" t="s">
        <v>147</v>
      </c>
      <c r="B12" s="163">
        <v>200</v>
      </c>
      <c r="C12" s="177" t="s">
        <v>88</v>
      </c>
      <c r="D12" s="133" t="s">
        <v>82</v>
      </c>
      <c r="E12" s="133" t="s">
        <v>47</v>
      </c>
      <c r="F12" s="133"/>
      <c r="G12" s="187" t="s">
        <v>51</v>
      </c>
      <c r="H12" s="187" t="s">
        <v>83</v>
      </c>
      <c r="I12" s="187"/>
      <c r="J12" s="133" t="s">
        <v>88</v>
      </c>
      <c r="K12" s="133" t="s">
        <v>52</v>
      </c>
      <c r="L12" s="133" t="s">
        <v>47</v>
      </c>
      <c r="M12" s="133" t="s">
        <v>55</v>
      </c>
      <c r="N12" s="187" t="s">
        <v>47</v>
      </c>
      <c r="O12" s="187" t="s">
        <v>51</v>
      </c>
      <c r="P12" s="187"/>
      <c r="Q12" s="133" t="s">
        <v>34</v>
      </c>
      <c r="R12" s="133" t="s">
        <v>34</v>
      </c>
      <c r="S12" s="133" t="s">
        <v>34</v>
      </c>
      <c r="T12" s="133" t="s">
        <v>34</v>
      </c>
      <c r="U12" s="187" t="s">
        <v>34</v>
      </c>
      <c r="V12" s="187" t="s">
        <v>83</v>
      </c>
      <c r="W12" s="133"/>
      <c r="X12" s="133" t="s">
        <v>51</v>
      </c>
      <c r="Y12" s="133" t="s">
        <v>82</v>
      </c>
      <c r="Z12" s="133" t="s">
        <v>47</v>
      </c>
      <c r="AA12" s="133" t="s">
        <v>49</v>
      </c>
      <c r="AB12" s="187" t="s">
        <v>82</v>
      </c>
      <c r="AC12" s="187" t="s">
        <v>82</v>
      </c>
      <c r="AD12" s="133" t="s">
        <v>47</v>
      </c>
      <c r="AE12" s="133"/>
      <c r="AF12" s="133" t="s">
        <v>88</v>
      </c>
      <c r="AG12" s="108">
        <f t="shared" si="0"/>
        <v>174</v>
      </c>
      <c r="AH12" s="197">
        <v>160</v>
      </c>
      <c r="AI12" s="195">
        <f t="shared" si="1"/>
        <v>14</v>
      </c>
      <c r="AJ12" s="197">
        <v>6</v>
      </c>
      <c r="AK12" s="133">
        <v>8</v>
      </c>
      <c r="AL12" s="133">
        <v>1</v>
      </c>
      <c r="AM12" s="123">
        <v>0</v>
      </c>
    </row>
    <row r="13" spans="1:39">
      <c r="A13" s="78" t="s">
        <v>25</v>
      </c>
      <c r="B13" s="158">
        <v>160</v>
      </c>
      <c r="C13" s="177" t="s">
        <v>115</v>
      </c>
      <c r="D13" s="133"/>
      <c r="E13" s="133" t="s">
        <v>87</v>
      </c>
      <c r="F13" s="133" t="s">
        <v>87</v>
      </c>
      <c r="G13" s="187" t="s">
        <v>87</v>
      </c>
      <c r="H13" s="187" t="s">
        <v>87</v>
      </c>
      <c r="I13" s="187" t="s">
        <v>87</v>
      </c>
      <c r="J13" s="133" t="s">
        <v>49</v>
      </c>
      <c r="K13" s="133"/>
      <c r="L13" s="133" t="s">
        <v>49</v>
      </c>
      <c r="M13" s="133" t="s">
        <v>83</v>
      </c>
      <c r="N13" s="187" t="s">
        <v>82</v>
      </c>
      <c r="O13" s="187" t="s">
        <v>47</v>
      </c>
      <c r="P13" s="187" t="s">
        <v>55</v>
      </c>
      <c r="Q13" s="133" t="s">
        <v>52</v>
      </c>
      <c r="R13" s="133" t="s">
        <v>47</v>
      </c>
      <c r="S13" s="133"/>
      <c r="T13" s="133" t="s">
        <v>51</v>
      </c>
      <c r="U13" s="187" t="s">
        <v>82</v>
      </c>
      <c r="V13" s="187" t="s">
        <v>55</v>
      </c>
      <c r="W13" s="133" t="s">
        <v>47</v>
      </c>
      <c r="X13" s="133"/>
      <c r="Y13" s="133" t="s">
        <v>123</v>
      </c>
      <c r="Z13" s="133"/>
      <c r="AA13" s="133" t="s">
        <v>52</v>
      </c>
      <c r="AB13" s="187" t="s">
        <v>47</v>
      </c>
      <c r="AC13" s="187"/>
      <c r="AD13" s="133" t="s">
        <v>49</v>
      </c>
      <c r="AE13" s="133" t="s">
        <v>51</v>
      </c>
      <c r="AF13" s="133" t="s">
        <v>49</v>
      </c>
      <c r="AG13" s="108">
        <f t="shared" si="0"/>
        <v>174</v>
      </c>
      <c r="AH13" s="197">
        <v>128</v>
      </c>
      <c r="AI13" s="195">
        <f t="shared" si="1"/>
        <v>46</v>
      </c>
      <c r="AJ13" s="197">
        <v>6</v>
      </c>
      <c r="AK13" s="133">
        <v>3</v>
      </c>
      <c r="AL13" s="133">
        <v>5</v>
      </c>
      <c r="AM13" s="123">
        <v>3</v>
      </c>
    </row>
    <row r="14" spans="1:39">
      <c r="A14" s="97" t="s">
        <v>119</v>
      </c>
      <c r="B14" s="97">
        <v>140</v>
      </c>
      <c r="C14" s="177" t="s">
        <v>82</v>
      </c>
      <c r="D14" s="133" t="s">
        <v>47</v>
      </c>
      <c r="E14" s="133"/>
      <c r="F14" s="133" t="s">
        <v>49</v>
      </c>
      <c r="G14" s="187" t="s">
        <v>148</v>
      </c>
      <c r="H14" s="187" t="s">
        <v>52</v>
      </c>
      <c r="I14" s="187" t="s">
        <v>55</v>
      </c>
      <c r="J14" s="133" t="s">
        <v>47</v>
      </c>
      <c r="K14" s="133" t="s">
        <v>49</v>
      </c>
      <c r="L14" s="133" t="s">
        <v>82</v>
      </c>
      <c r="M14" s="133" t="s">
        <v>47</v>
      </c>
      <c r="N14" s="187" t="s">
        <v>49</v>
      </c>
      <c r="O14" s="187" t="s">
        <v>55</v>
      </c>
      <c r="P14" s="187"/>
      <c r="Q14" s="133" t="s">
        <v>115</v>
      </c>
      <c r="R14" s="133" t="s">
        <v>83</v>
      </c>
      <c r="S14" s="133" t="s">
        <v>49</v>
      </c>
      <c r="T14" s="133" t="s">
        <v>52</v>
      </c>
      <c r="U14" s="187" t="s">
        <v>47</v>
      </c>
      <c r="V14" s="187"/>
      <c r="W14" s="133" t="s">
        <v>82</v>
      </c>
      <c r="X14" s="133" t="s">
        <v>47</v>
      </c>
      <c r="Y14" s="133"/>
      <c r="Z14" s="133" t="s">
        <v>52</v>
      </c>
      <c r="AA14" s="133" t="s">
        <v>47</v>
      </c>
      <c r="AB14" s="187" t="s">
        <v>83</v>
      </c>
      <c r="AC14" s="187" t="s">
        <v>51</v>
      </c>
      <c r="AD14" s="133" t="s">
        <v>55</v>
      </c>
      <c r="AE14" s="133" t="s">
        <v>47</v>
      </c>
      <c r="AF14" s="133"/>
      <c r="AG14" s="108">
        <f t="shared" si="0"/>
        <v>138</v>
      </c>
      <c r="AH14" s="197">
        <v>112</v>
      </c>
      <c r="AI14" s="195">
        <f t="shared" si="1"/>
        <v>26</v>
      </c>
      <c r="AJ14" s="197">
        <v>7</v>
      </c>
      <c r="AK14" s="133">
        <v>2</v>
      </c>
      <c r="AL14" s="133">
        <v>5</v>
      </c>
      <c r="AM14" s="123">
        <v>0</v>
      </c>
    </row>
    <row r="15" spans="1:39">
      <c r="A15" s="92" t="s">
        <v>124</v>
      </c>
      <c r="B15" s="92">
        <v>240</v>
      </c>
      <c r="C15" s="177"/>
      <c r="D15" s="133" t="s">
        <v>51</v>
      </c>
      <c r="E15" s="133" t="s">
        <v>52</v>
      </c>
      <c r="F15" s="133" t="s">
        <v>47</v>
      </c>
      <c r="G15" s="187" t="s">
        <v>82</v>
      </c>
      <c r="H15" s="187" t="s">
        <v>47</v>
      </c>
      <c r="I15" s="187" t="s">
        <v>88</v>
      </c>
      <c r="J15" s="133" t="s">
        <v>115</v>
      </c>
      <c r="K15" s="133" t="s">
        <v>52</v>
      </c>
      <c r="L15" s="133"/>
      <c r="M15" s="133" t="s">
        <v>82</v>
      </c>
      <c r="N15" s="187" t="s">
        <v>47</v>
      </c>
      <c r="O15" s="187" t="s">
        <v>83</v>
      </c>
      <c r="P15" s="187"/>
      <c r="Q15" s="133" t="s">
        <v>88</v>
      </c>
      <c r="R15" s="133" t="s">
        <v>52</v>
      </c>
      <c r="S15" s="133" t="s">
        <v>47</v>
      </c>
      <c r="T15" s="133" t="s">
        <v>115</v>
      </c>
      <c r="U15" s="187" t="s">
        <v>49</v>
      </c>
      <c r="V15" s="187" t="s">
        <v>88</v>
      </c>
      <c r="W15" s="133" t="s">
        <v>52</v>
      </c>
      <c r="X15" s="133" t="s">
        <v>47</v>
      </c>
      <c r="Y15" s="133"/>
      <c r="Z15" s="133" t="s">
        <v>83</v>
      </c>
      <c r="AA15" s="133" t="s">
        <v>55</v>
      </c>
      <c r="AB15" s="187" t="s">
        <v>47</v>
      </c>
      <c r="AC15" s="187"/>
      <c r="AD15" s="133" t="s">
        <v>83</v>
      </c>
      <c r="AE15" s="133"/>
      <c r="AF15" s="133"/>
      <c r="AG15" s="108">
        <f t="shared" si="0"/>
        <v>204</v>
      </c>
      <c r="AH15" s="195">
        <v>192</v>
      </c>
      <c r="AI15" s="195">
        <f t="shared" si="1"/>
        <v>12</v>
      </c>
      <c r="AJ15" s="197">
        <v>7</v>
      </c>
      <c r="AK15" s="133">
        <v>7</v>
      </c>
      <c r="AL15" s="133">
        <v>0</v>
      </c>
      <c r="AM15" s="123">
        <v>3</v>
      </c>
    </row>
    <row r="16" spans="1:39">
      <c r="A16" s="98" t="s">
        <v>126</v>
      </c>
      <c r="B16" s="98">
        <v>200</v>
      </c>
      <c r="C16" s="177" t="s">
        <v>34</v>
      </c>
      <c r="D16" s="133" t="s">
        <v>88</v>
      </c>
      <c r="E16" s="133" t="s">
        <v>34</v>
      </c>
      <c r="F16" s="133" t="s">
        <v>52</v>
      </c>
      <c r="G16" s="187" t="s">
        <v>47</v>
      </c>
      <c r="H16" s="187" t="s">
        <v>55</v>
      </c>
      <c r="I16" s="187" t="s">
        <v>47</v>
      </c>
      <c r="J16" s="133" t="s">
        <v>34</v>
      </c>
      <c r="K16" s="133" t="s">
        <v>83</v>
      </c>
      <c r="L16" s="133" t="s">
        <v>34</v>
      </c>
      <c r="M16" s="133" t="s">
        <v>88</v>
      </c>
      <c r="N16" s="187" t="s">
        <v>83</v>
      </c>
      <c r="O16" s="187"/>
      <c r="P16" s="187" t="s">
        <v>82</v>
      </c>
      <c r="Q16" s="133" t="s">
        <v>59</v>
      </c>
      <c r="R16" s="133" t="s">
        <v>115</v>
      </c>
      <c r="S16" s="133" t="s">
        <v>52</v>
      </c>
      <c r="T16" s="133" t="s">
        <v>47</v>
      </c>
      <c r="U16" s="187" t="s">
        <v>88</v>
      </c>
      <c r="V16" s="187"/>
      <c r="W16" s="133" t="s">
        <v>115</v>
      </c>
      <c r="X16" s="133"/>
      <c r="Y16" s="133" t="s">
        <v>52</v>
      </c>
      <c r="Z16" s="133" t="s">
        <v>47</v>
      </c>
      <c r="AA16" s="133"/>
      <c r="AB16" s="187" t="s">
        <v>88</v>
      </c>
      <c r="AC16" s="187" t="s">
        <v>83</v>
      </c>
      <c r="AD16" s="133" t="s">
        <v>52</v>
      </c>
      <c r="AE16" s="133" t="s">
        <v>47</v>
      </c>
      <c r="AF16" s="133"/>
      <c r="AG16" s="108">
        <f t="shared" si="0"/>
        <v>174</v>
      </c>
      <c r="AH16" s="197">
        <v>160</v>
      </c>
      <c r="AI16" s="195">
        <f t="shared" si="1"/>
        <v>14</v>
      </c>
      <c r="AJ16" s="197">
        <v>6</v>
      </c>
      <c r="AK16" s="133">
        <v>7</v>
      </c>
      <c r="AL16" s="133">
        <v>1</v>
      </c>
      <c r="AM16" s="123">
        <v>1</v>
      </c>
    </row>
    <row r="17" spans="1:39">
      <c r="A17" s="98" t="s">
        <v>127</v>
      </c>
      <c r="B17" s="98">
        <v>200</v>
      </c>
      <c r="C17" s="177"/>
      <c r="D17" s="133" t="s">
        <v>52</v>
      </c>
      <c r="E17" s="133" t="s">
        <v>82</v>
      </c>
      <c r="F17" s="133" t="s">
        <v>59</v>
      </c>
      <c r="G17" s="187" t="s">
        <v>34</v>
      </c>
      <c r="H17" s="187" t="s">
        <v>115</v>
      </c>
      <c r="I17" s="187" t="s">
        <v>34</v>
      </c>
      <c r="J17" s="133" t="s">
        <v>83</v>
      </c>
      <c r="K17" s="133" t="s">
        <v>47</v>
      </c>
      <c r="L17" s="133"/>
      <c r="M17" s="133" t="s">
        <v>52</v>
      </c>
      <c r="N17" s="187" t="s">
        <v>47</v>
      </c>
      <c r="O17" s="187" t="s">
        <v>88</v>
      </c>
      <c r="P17" s="187" t="s">
        <v>115</v>
      </c>
      <c r="Q17" s="133" t="s">
        <v>83</v>
      </c>
      <c r="R17" s="133" t="s">
        <v>55</v>
      </c>
      <c r="S17" s="133" t="s">
        <v>47</v>
      </c>
      <c r="T17" s="133" t="s">
        <v>49</v>
      </c>
      <c r="U17" s="187" t="s">
        <v>83</v>
      </c>
      <c r="V17" s="187" t="s">
        <v>51</v>
      </c>
      <c r="W17" s="133" t="s">
        <v>49</v>
      </c>
      <c r="X17" s="133"/>
      <c r="Y17" s="133" t="s">
        <v>49</v>
      </c>
      <c r="Z17" s="133" t="s">
        <v>88</v>
      </c>
      <c r="AA17" s="133" t="s">
        <v>51</v>
      </c>
      <c r="AB17" s="187" t="s">
        <v>52</v>
      </c>
      <c r="AC17" s="187" t="s">
        <v>47</v>
      </c>
      <c r="AD17" s="133" t="s">
        <v>115</v>
      </c>
      <c r="AE17" s="133" t="s">
        <v>52</v>
      </c>
      <c r="AF17" s="133" t="s">
        <v>47</v>
      </c>
      <c r="AG17" s="108">
        <f t="shared" si="0"/>
        <v>168</v>
      </c>
      <c r="AH17" s="197">
        <v>160</v>
      </c>
      <c r="AI17" s="195">
        <f t="shared" si="1"/>
        <v>8</v>
      </c>
      <c r="AJ17" s="197">
        <v>6</v>
      </c>
      <c r="AK17" s="133">
        <v>6</v>
      </c>
      <c r="AL17" s="133">
        <v>2</v>
      </c>
      <c r="AM17" s="123">
        <v>1</v>
      </c>
    </row>
    <row r="18" spans="1:39">
      <c r="A18" s="11"/>
      <c r="B18" s="11"/>
      <c r="C18" s="11"/>
      <c r="D18" s="11"/>
      <c r="E18" s="11"/>
      <c r="F18" s="122" t="s">
        <v>83</v>
      </c>
      <c r="G18" s="11"/>
      <c r="H18" s="11"/>
      <c r="I18" s="122" t="s">
        <v>51</v>
      </c>
      <c r="J18" s="12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08">
        <f t="shared" si="0"/>
        <v>2634</v>
      </c>
      <c r="AH18" s="167">
        <f t="shared" ref="AH18:AM18" si="2">SUM(AH3:AH17)</f>
        <v>2352</v>
      </c>
      <c r="AI18" s="157">
        <f t="shared" si="2"/>
        <v>282</v>
      </c>
      <c r="AJ18" s="157">
        <f t="shared" si="2"/>
        <v>91</v>
      </c>
      <c r="AK18" s="157">
        <f t="shared" si="2"/>
        <v>88</v>
      </c>
      <c r="AL18" s="157">
        <f t="shared" si="2"/>
        <v>25</v>
      </c>
      <c r="AM18" s="86">
        <f t="shared" si="2"/>
        <v>28</v>
      </c>
    </row>
    <row r="19" spans="1:39">
      <c r="A19" s="231" t="s">
        <v>69</v>
      </c>
      <c r="B19" s="210"/>
      <c r="C19" s="210"/>
      <c r="D19" s="211"/>
      <c r="E19" s="11"/>
      <c r="F19" s="11"/>
      <c r="H19" s="112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>
      <c r="A20" s="231" t="s">
        <v>70</v>
      </c>
      <c r="B20" s="210"/>
      <c r="C20" s="210"/>
      <c r="D20" s="211"/>
      <c r="E20" s="11"/>
      <c r="F20" s="11"/>
      <c r="G20" s="35"/>
      <c r="W20" s="123">
        <v>5</v>
      </c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3">W21+X21+Y21+Z21+AA21</f>
        <v>45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45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86">
        <v>240</v>
      </c>
      <c r="AI21" s="168">
        <v>240</v>
      </c>
      <c r="AJ21" s="11"/>
      <c r="AK21" s="11"/>
      <c r="AL21" s="11"/>
      <c r="AM21" s="11"/>
    </row>
    <row r="22" spans="1:39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3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8" t="s">
        <v>104</v>
      </c>
      <c r="AH22" s="169">
        <v>160</v>
      </c>
      <c r="AI22" s="110">
        <f>(AH22*AI21)/AH21</f>
        <v>160</v>
      </c>
      <c r="AJ22" s="11"/>
      <c r="AK22" s="11"/>
      <c r="AL22" s="11"/>
      <c r="AM22" s="11"/>
    </row>
    <row r="23" spans="1:39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11"/>
      <c r="B27" s="11"/>
      <c r="C27" s="11"/>
      <c r="D27" s="11"/>
      <c r="E27" s="11"/>
      <c r="F27" s="11"/>
      <c r="G27" s="11"/>
      <c r="H27" s="11"/>
      <c r="I27" s="11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11"/>
      <c r="B28" s="11"/>
      <c r="C28" s="11"/>
      <c r="D28" s="11"/>
      <c r="E28" s="11"/>
      <c r="F28" s="11"/>
      <c r="G28" s="11"/>
      <c r="H28" s="11"/>
      <c r="I28" s="11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27" priority="1" operator="equal">
      <formula>"X"</formula>
    </cfRule>
  </conditionalFormatting>
  <conditionalFormatting sqref="Q21">
    <cfRule type="cellIs" dxfId="26" priority="2" operator="equal">
      <formula>"X"</formula>
    </cfRule>
  </conditionalFormatting>
  <conditionalFormatting sqref="Z19 H21">
    <cfRule type="cellIs" dxfId="25" priority="3" operator="equal">
      <formula>"X"</formula>
    </cfRule>
  </conditionalFormatting>
  <conditionalFormatting sqref="Z19 H21 Q21">
    <cfRule type="cellIs" dxfId="24" priority="4" operator="equal">
      <formula>"X"</formula>
    </cfRule>
  </conditionalFormatting>
  <conditionalFormatting sqref="Z19 H21 Q21">
    <cfRule type="cellIs" dxfId="23" priority="5" operator="equal">
      <formula>"X"</formula>
    </cfRule>
  </conditionalFormatting>
  <conditionalFormatting sqref="H21">
    <cfRule type="containsText" dxfId="22" priority="6" operator="containsText" text="X">
      <formula>NOT(ISERROR(SEARCH(("X"),(H21))))</formula>
    </cfRule>
  </conditionalFormatting>
  <conditionalFormatting sqref="H21">
    <cfRule type="cellIs" dxfId="21" priority="7" operator="equal">
      <formula>"X"</formula>
    </cfRule>
  </conditionalFormatting>
  <conditionalFormatting sqref="H21">
    <cfRule type="containsText" dxfId="20" priority="8" operator="containsText" text="X">
      <formula>NOT(ISERROR(SEARCH(("X"),(H21))))</formula>
    </cfRule>
  </conditionalFormatting>
  <conditionalFormatting sqref="H21">
    <cfRule type="cellIs" dxfId="19" priority="9" operator="equal">
      <formula>"X"</formula>
    </cfRule>
  </conditionalFormatting>
  <conditionalFormatting sqref="H21">
    <cfRule type="cellIs" dxfId="18" priority="10" operator="equal">
      <formula>"X"</formula>
    </cfRule>
  </conditionalFormatting>
  <conditionalFormatting sqref="H21">
    <cfRule type="cellIs" dxfId="17" priority="11" operator="equal">
      <formula>"X"</formula>
    </cfRule>
  </conditionalFormatting>
  <conditionalFormatting sqref="Q21">
    <cfRule type="cellIs" dxfId="16" priority="12" operator="equal">
      <formula>"X"</formula>
    </cfRule>
  </conditionalFormatting>
  <conditionalFormatting sqref="Q21">
    <cfRule type="cellIs" dxfId="15" priority="13" operator="equal">
      <formula>"X"</formula>
    </cfRule>
  </conditionalFormatting>
  <conditionalFormatting sqref="Q21">
    <cfRule type="cellIs" dxfId="14" priority="14" operator="equal">
      <formula>"X"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Q29"/>
  <sheetViews>
    <sheetView tabSelected="1" workbookViewId="0">
      <selection activeCell="Z28" sqref="Z28"/>
    </sheetView>
  </sheetViews>
  <sheetFormatPr baseColWidth="10" defaultColWidth="12.625" defaultRowHeight="15" customHeight="1"/>
  <cols>
    <col min="1" max="1" width="16.875" customWidth="1"/>
    <col min="2" max="2" width="8.375" customWidth="1"/>
    <col min="3" max="36" width="3.875" customWidth="1"/>
    <col min="37" max="37" width="10.375" customWidth="1"/>
    <col min="38" max="38" width="9.125" customWidth="1"/>
    <col min="39" max="39" width="8.125" customWidth="1"/>
    <col min="40" max="43" width="10.75" customWidth="1"/>
  </cols>
  <sheetData>
    <row r="1" spans="1:43">
      <c r="A1" s="233" t="s">
        <v>80</v>
      </c>
      <c r="B1" s="235" t="s">
        <v>81</v>
      </c>
      <c r="C1" s="203" t="s">
        <v>154</v>
      </c>
      <c r="D1" s="203" t="s">
        <v>35</v>
      </c>
      <c r="E1" s="203" t="s">
        <v>29</v>
      </c>
      <c r="F1" s="125" t="s">
        <v>30</v>
      </c>
      <c r="G1" s="125" t="s">
        <v>31</v>
      </c>
      <c r="H1" s="124" t="s">
        <v>32</v>
      </c>
      <c r="I1" s="124" t="s">
        <v>33</v>
      </c>
      <c r="J1" s="124" t="s">
        <v>34</v>
      </c>
      <c r="K1" s="125" t="s">
        <v>35</v>
      </c>
      <c r="L1" s="125" t="s">
        <v>29</v>
      </c>
      <c r="M1" s="125" t="s">
        <v>30</v>
      </c>
      <c r="N1" s="125" t="s">
        <v>31</v>
      </c>
      <c r="O1" s="124" t="s">
        <v>32</v>
      </c>
      <c r="P1" s="124" t="s">
        <v>33</v>
      </c>
      <c r="Q1" s="125" t="s">
        <v>34</v>
      </c>
      <c r="R1" s="125" t="s">
        <v>35</v>
      </c>
      <c r="S1" s="125" t="s">
        <v>29</v>
      </c>
      <c r="T1" s="125" t="s">
        <v>30</v>
      </c>
      <c r="U1" s="125" t="s">
        <v>31</v>
      </c>
      <c r="V1" s="124" t="s">
        <v>32</v>
      </c>
      <c r="W1" s="124" t="s">
        <v>33</v>
      </c>
      <c r="X1" s="125" t="s">
        <v>34</v>
      </c>
      <c r="Y1" s="124" t="s">
        <v>35</v>
      </c>
      <c r="Z1" s="125" t="s">
        <v>29</v>
      </c>
      <c r="AA1" s="125" t="s">
        <v>30</v>
      </c>
      <c r="AB1" s="125" t="s">
        <v>31</v>
      </c>
      <c r="AC1" s="124" t="s">
        <v>32</v>
      </c>
      <c r="AD1" s="124" t="s">
        <v>33</v>
      </c>
      <c r="AE1" s="125" t="s">
        <v>34</v>
      </c>
      <c r="AF1" s="125" t="s">
        <v>35</v>
      </c>
      <c r="AG1" s="125" t="s">
        <v>29</v>
      </c>
      <c r="AH1" s="125" t="s">
        <v>30</v>
      </c>
      <c r="AI1" s="125" t="s">
        <v>31</v>
      </c>
      <c r="AJ1" s="126" t="s">
        <v>155</v>
      </c>
      <c r="AK1" s="138"/>
      <c r="AL1" s="138"/>
      <c r="AM1" s="138"/>
      <c r="AN1" s="138"/>
      <c r="AO1" s="11"/>
      <c r="AP1" s="11"/>
      <c r="AQ1" s="11"/>
    </row>
    <row r="2" spans="1:43">
      <c r="A2" s="237"/>
      <c r="B2" s="238"/>
      <c r="C2" s="131"/>
      <c r="D2" s="131"/>
      <c r="E2" s="131"/>
      <c r="F2" s="127"/>
      <c r="G2" s="127"/>
      <c r="H2" s="128"/>
      <c r="I2" s="128" t="s">
        <v>149</v>
      </c>
      <c r="J2" s="128" t="s">
        <v>149</v>
      </c>
      <c r="K2" s="127"/>
      <c r="L2" s="127"/>
      <c r="M2" s="127"/>
      <c r="N2" s="127"/>
      <c r="O2" s="128"/>
      <c r="P2" s="128" t="s">
        <v>149</v>
      </c>
      <c r="Q2" s="127"/>
      <c r="R2" s="127"/>
      <c r="S2" s="127"/>
      <c r="T2" s="127"/>
      <c r="U2" s="127"/>
      <c r="V2" s="128"/>
      <c r="W2" s="128" t="s">
        <v>149</v>
      </c>
      <c r="X2" s="127"/>
      <c r="Y2" s="128" t="s">
        <v>149</v>
      </c>
      <c r="Z2" s="127"/>
      <c r="AA2" s="127"/>
      <c r="AB2" s="127"/>
      <c r="AC2" s="128"/>
      <c r="AD2" s="128" t="s">
        <v>149</v>
      </c>
      <c r="AE2" s="127"/>
      <c r="AF2" s="127"/>
      <c r="AG2" s="127"/>
      <c r="AH2" s="127"/>
      <c r="AI2" s="127"/>
      <c r="AJ2" s="129"/>
      <c r="AK2" s="130">
        <f>COUNTIF(F2:AJ2,"")</f>
        <v>25</v>
      </c>
      <c r="AL2" s="130"/>
      <c r="AM2" s="130"/>
      <c r="AN2" s="130"/>
      <c r="AO2" s="11"/>
      <c r="AP2" s="11"/>
      <c r="AQ2" s="11"/>
    </row>
    <row r="3" spans="1:43">
      <c r="A3" s="234"/>
      <c r="B3" s="236"/>
      <c r="C3" s="132" t="s">
        <v>151</v>
      </c>
      <c r="D3" s="132" t="s">
        <v>152</v>
      </c>
      <c r="E3" s="132" t="s">
        <v>153</v>
      </c>
      <c r="F3" s="118">
        <v>1</v>
      </c>
      <c r="G3" s="118">
        <v>2</v>
      </c>
      <c r="H3" s="117">
        <v>3</v>
      </c>
      <c r="I3" s="117">
        <v>4</v>
      </c>
      <c r="J3" s="117">
        <v>5</v>
      </c>
      <c r="K3" s="118">
        <v>6</v>
      </c>
      <c r="L3" s="118">
        <v>7</v>
      </c>
      <c r="M3" s="118">
        <v>8</v>
      </c>
      <c r="N3" s="118">
        <v>9</v>
      </c>
      <c r="O3" s="117">
        <v>10</v>
      </c>
      <c r="P3" s="117">
        <v>11</v>
      </c>
      <c r="Q3" s="118">
        <v>12</v>
      </c>
      <c r="R3" s="118">
        <v>13</v>
      </c>
      <c r="S3" s="118">
        <v>14</v>
      </c>
      <c r="T3" s="118">
        <v>15</v>
      </c>
      <c r="U3" s="118">
        <v>16</v>
      </c>
      <c r="V3" s="117">
        <v>17</v>
      </c>
      <c r="W3" s="117">
        <v>18</v>
      </c>
      <c r="X3" s="118">
        <v>19</v>
      </c>
      <c r="Y3" s="117">
        <v>20</v>
      </c>
      <c r="Z3" s="118">
        <v>21</v>
      </c>
      <c r="AA3" s="118">
        <v>22</v>
      </c>
      <c r="AB3" s="118">
        <v>23</v>
      </c>
      <c r="AC3" s="117">
        <v>24</v>
      </c>
      <c r="AD3" s="117">
        <v>25</v>
      </c>
      <c r="AE3" s="118">
        <v>26</v>
      </c>
      <c r="AF3" s="118">
        <v>27</v>
      </c>
      <c r="AG3" s="118">
        <v>28</v>
      </c>
      <c r="AH3" s="118">
        <v>29</v>
      </c>
      <c r="AI3" s="118">
        <v>30</v>
      </c>
      <c r="AJ3" s="119">
        <v>31</v>
      </c>
      <c r="AK3" s="153" t="s">
        <v>36</v>
      </c>
      <c r="AL3" s="153" t="s">
        <v>37</v>
      </c>
      <c r="AM3" s="153" t="s">
        <v>38</v>
      </c>
      <c r="AN3" s="153" t="s">
        <v>39</v>
      </c>
      <c r="AO3" s="75" t="s">
        <v>40</v>
      </c>
      <c r="AP3" s="75" t="s">
        <v>114</v>
      </c>
      <c r="AQ3" s="107" t="s">
        <v>125</v>
      </c>
    </row>
    <row r="4" spans="1:43">
      <c r="A4" s="121" t="s">
        <v>8</v>
      </c>
      <c r="B4" s="120">
        <v>240</v>
      </c>
      <c r="C4" s="133" t="s">
        <v>34</v>
      </c>
      <c r="D4" s="133" t="s">
        <v>115</v>
      </c>
      <c r="E4" s="133" t="s">
        <v>55</v>
      </c>
      <c r="F4" s="177"/>
      <c r="G4" s="133" t="s">
        <v>96</v>
      </c>
      <c r="H4" s="187" t="s">
        <v>96</v>
      </c>
      <c r="I4" s="187"/>
      <c r="J4" s="187"/>
      <c r="K4" s="133"/>
      <c r="L4" s="133"/>
      <c r="M4" s="133"/>
      <c r="N4" s="133" t="s">
        <v>59</v>
      </c>
      <c r="O4" s="187" t="s">
        <v>34</v>
      </c>
      <c r="P4" s="187" t="s">
        <v>34</v>
      </c>
      <c r="Q4" s="133" t="s">
        <v>34</v>
      </c>
      <c r="R4" s="133"/>
      <c r="S4" s="133"/>
      <c r="T4" s="133"/>
      <c r="U4" s="133" t="s">
        <v>59</v>
      </c>
      <c r="V4" s="187" t="s">
        <v>150</v>
      </c>
      <c r="W4" s="187"/>
      <c r="X4" s="133"/>
      <c r="Y4" s="187"/>
      <c r="Z4" s="133" t="s">
        <v>138</v>
      </c>
      <c r="AA4" s="133"/>
      <c r="AB4" s="133" t="s">
        <v>34</v>
      </c>
      <c r="AC4" s="187" t="s">
        <v>150</v>
      </c>
      <c r="AD4" s="187"/>
      <c r="AE4" s="133"/>
      <c r="AF4" s="133"/>
      <c r="AG4" s="133"/>
      <c r="AH4" s="133"/>
      <c r="AI4" s="133" t="s">
        <v>34</v>
      </c>
      <c r="AJ4" s="133"/>
      <c r="AK4" s="108">
        <f t="shared" ref="AK4:AK19" si="0">((AN4*12)+(AO4*12)+(AP4*6)+(AQ4*12))</f>
        <v>36</v>
      </c>
      <c r="AL4" s="206">
        <f t="shared" ref="AL4:AL18" si="1">(B4/240)*8*$AK$2</f>
        <v>200</v>
      </c>
      <c r="AM4" s="206">
        <f t="shared" ref="AM4:AM18" si="2">AK4-AL4</f>
        <v>-164</v>
      </c>
      <c r="AN4" s="195">
        <f>COUNTIF(F4:AJ4,"N*")</f>
        <v>3</v>
      </c>
      <c r="AO4" s="135">
        <f>COUNTIF(F4:AJ4,"C*")</f>
        <v>0</v>
      </c>
      <c r="AP4" s="135">
        <f>COUNTIF(F4:AJ4,"T*")</f>
        <v>0</v>
      </c>
      <c r="AQ4" s="123">
        <f>COUNTIF(F4:AJ4,"FT*")</f>
        <v>0</v>
      </c>
    </row>
    <row r="5" spans="1:43">
      <c r="A5" s="109" t="s">
        <v>136</v>
      </c>
      <c r="B5" s="163">
        <v>200</v>
      </c>
      <c r="C5" s="133"/>
      <c r="D5" s="133"/>
      <c r="E5" s="133" t="s">
        <v>115</v>
      </c>
      <c r="F5" s="177"/>
      <c r="G5" s="133"/>
      <c r="H5" s="187"/>
      <c r="I5" s="187" t="s">
        <v>34</v>
      </c>
      <c r="J5" s="187" t="s">
        <v>34</v>
      </c>
      <c r="K5" s="133"/>
      <c r="L5" s="133"/>
      <c r="M5" s="133"/>
      <c r="N5" s="133"/>
      <c r="O5" s="187" t="s">
        <v>34</v>
      </c>
      <c r="P5" s="187" t="s">
        <v>34</v>
      </c>
      <c r="Q5" s="133"/>
      <c r="R5" s="133"/>
      <c r="S5" s="133"/>
      <c r="T5" s="133"/>
      <c r="U5" s="133"/>
      <c r="V5" s="187"/>
      <c r="W5" s="187"/>
      <c r="X5" s="133"/>
      <c r="Y5" s="187"/>
      <c r="Z5" s="133"/>
      <c r="AA5" s="133"/>
      <c r="AB5" s="133"/>
      <c r="AC5" s="187"/>
      <c r="AD5" s="187"/>
      <c r="AE5" s="133"/>
      <c r="AF5" s="133"/>
      <c r="AG5" s="133"/>
      <c r="AH5" s="133"/>
      <c r="AI5" s="133"/>
      <c r="AJ5" s="133"/>
      <c r="AK5" s="108">
        <f t="shared" si="0"/>
        <v>0</v>
      </c>
      <c r="AL5" s="206">
        <f t="shared" si="1"/>
        <v>166.66666666666669</v>
      </c>
      <c r="AM5" s="206">
        <f t="shared" si="2"/>
        <v>-166.66666666666669</v>
      </c>
      <c r="AN5" s="195">
        <f t="shared" ref="AN5:AN18" si="3">COUNTIF(F5:AJ5,"N*")</f>
        <v>0</v>
      </c>
      <c r="AO5" s="135">
        <f t="shared" ref="AO5:AO18" si="4">COUNTIF(F5:AJ5,"C*")</f>
        <v>0</v>
      </c>
      <c r="AP5" s="135">
        <f t="shared" ref="AP5:AP18" si="5">COUNTIF(F5:AJ5,"T*")</f>
        <v>0</v>
      </c>
      <c r="AQ5" s="123">
        <f t="shared" ref="AQ5:AQ18" si="6">COUNTIF(F5:AJ5,"FT*")</f>
        <v>0</v>
      </c>
    </row>
    <row r="6" spans="1:43">
      <c r="A6" s="121" t="s">
        <v>143</v>
      </c>
      <c r="B6" s="120">
        <v>240</v>
      </c>
      <c r="C6" s="133" t="s">
        <v>34</v>
      </c>
      <c r="D6" s="133" t="s">
        <v>83</v>
      </c>
      <c r="E6" s="133" t="s">
        <v>52</v>
      </c>
      <c r="F6" s="177"/>
      <c r="G6" s="133"/>
      <c r="H6" s="187"/>
      <c r="I6" s="187"/>
      <c r="J6" s="187"/>
      <c r="K6" s="133"/>
      <c r="L6" s="133"/>
      <c r="M6" s="133"/>
      <c r="N6" s="133"/>
      <c r="O6" s="187"/>
      <c r="P6" s="187"/>
      <c r="Q6" s="133"/>
      <c r="R6" s="133"/>
      <c r="S6" s="133"/>
      <c r="T6" s="133"/>
      <c r="U6" s="133"/>
      <c r="V6" s="187"/>
      <c r="W6" s="187"/>
      <c r="X6" s="133"/>
      <c r="Y6" s="187"/>
      <c r="Z6" s="133"/>
      <c r="AA6" s="133"/>
      <c r="AB6" s="133"/>
      <c r="AC6" s="187"/>
      <c r="AD6" s="187"/>
      <c r="AE6" s="133"/>
      <c r="AF6" s="133"/>
      <c r="AG6" s="133"/>
      <c r="AH6" s="133"/>
      <c r="AI6" s="133"/>
      <c r="AJ6" s="133"/>
      <c r="AK6" s="108">
        <f t="shared" si="0"/>
        <v>0</v>
      </c>
      <c r="AL6" s="206">
        <f t="shared" si="1"/>
        <v>200</v>
      </c>
      <c r="AM6" s="206">
        <f t="shared" si="2"/>
        <v>-200</v>
      </c>
      <c r="AN6" s="195">
        <f t="shared" si="3"/>
        <v>0</v>
      </c>
      <c r="AO6" s="135">
        <f t="shared" si="4"/>
        <v>0</v>
      </c>
      <c r="AP6" s="135">
        <f t="shared" si="5"/>
        <v>0</v>
      </c>
      <c r="AQ6" s="123">
        <f t="shared" si="6"/>
        <v>0</v>
      </c>
    </row>
    <row r="7" spans="1:43">
      <c r="A7" s="121" t="s">
        <v>14</v>
      </c>
      <c r="B7" s="120">
        <v>240</v>
      </c>
      <c r="C7" s="133"/>
      <c r="D7" s="133" t="s">
        <v>88</v>
      </c>
      <c r="E7" s="133" t="s">
        <v>82</v>
      </c>
      <c r="F7" s="177"/>
      <c r="G7" s="133"/>
      <c r="H7" s="187"/>
      <c r="I7" s="187"/>
      <c r="J7" s="187"/>
      <c r="K7" s="133"/>
      <c r="L7" s="133"/>
      <c r="M7" s="133"/>
      <c r="N7" s="133"/>
      <c r="O7" s="187"/>
      <c r="P7" s="187"/>
      <c r="Q7" s="133"/>
      <c r="R7" s="133"/>
      <c r="S7" s="133"/>
      <c r="T7" s="133"/>
      <c r="U7" s="133"/>
      <c r="V7" s="187"/>
      <c r="W7" s="187"/>
      <c r="X7" s="133"/>
      <c r="Y7" s="187" t="s">
        <v>34</v>
      </c>
      <c r="Z7" s="133" t="s">
        <v>34</v>
      </c>
      <c r="AA7" s="133" t="s">
        <v>34</v>
      </c>
      <c r="AB7" s="133"/>
      <c r="AC7" s="187"/>
      <c r="AD7" s="187"/>
      <c r="AE7" s="133"/>
      <c r="AF7" s="133"/>
      <c r="AG7" s="133"/>
      <c r="AH7" s="133"/>
      <c r="AI7" s="133" t="s">
        <v>34</v>
      </c>
      <c r="AJ7" s="133" t="s">
        <v>34</v>
      </c>
      <c r="AK7" s="108">
        <f t="shared" si="0"/>
        <v>0</v>
      </c>
      <c r="AL7" s="206">
        <f t="shared" si="1"/>
        <v>200</v>
      </c>
      <c r="AM7" s="206">
        <f t="shared" si="2"/>
        <v>-200</v>
      </c>
      <c r="AN7" s="195">
        <f t="shared" si="3"/>
        <v>0</v>
      </c>
      <c r="AO7" s="135">
        <f t="shared" si="4"/>
        <v>0</v>
      </c>
      <c r="AP7" s="135">
        <f t="shared" si="5"/>
        <v>0</v>
      </c>
      <c r="AQ7" s="123">
        <f t="shared" si="6"/>
        <v>0</v>
      </c>
    </row>
    <row r="8" spans="1:43">
      <c r="A8" s="109" t="s">
        <v>18</v>
      </c>
      <c r="B8" s="163">
        <v>190</v>
      </c>
      <c r="C8" s="133" t="s">
        <v>47</v>
      </c>
      <c r="D8" s="133" t="s">
        <v>49</v>
      </c>
      <c r="E8" s="133"/>
      <c r="F8" s="177"/>
      <c r="G8" s="133"/>
      <c r="H8" s="187"/>
      <c r="I8" s="187"/>
      <c r="J8" s="187"/>
      <c r="K8" s="133"/>
      <c r="L8" s="133"/>
      <c r="M8" s="133"/>
      <c r="N8" s="133"/>
      <c r="O8" s="187" t="s">
        <v>34</v>
      </c>
      <c r="P8" s="187" t="s">
        <v>34</v>
      </c>
      <c r="Q8" s="133" t="s">
        <v>34</v>
      </c>
      <c r="R8" s="133"/>
      <c r="S8" s="133"/>
      <c r="T8" s="133"/>
      <c r="U8" s="133"/>
      <c r="V8" s="187"/>
      <c r="W8" s="187"/>
      <c r="X8" s="133"/>
      <c r="Y8" s="187"/>
      <c r="Z8" s="133"/>
      <c r="AA8" s="133"/>
      <c r="AB8" s="133" t="s">
        <v>34</v>
      </c>
      <c r="AC8" s="187"/>
      <c r="AD8" s="187"/>
      <c r="AE8" s="133"/>
      <c r="AF8" s="133"/>
      <c r="AG8" s="133"/>
      <c r="AH8" s="133"/>
      <c r="AI8" s="133" t="s">
        <v>34</v>
      </c>
      <c r="AJ8" s="133"/>
      <c r="AK8" s="108">
        <f t="shared" si="0"/>
        <v>0</v>
      </c>
      <c r="AL8" s="206">
        <f t="shared" si="1"/>
        <v>158.33333333333331</v>
      </c>
      <c r="AM8" s="206">
        <f t="shared" si="2"/>
        <v>-158.33333333333331</v>
      </c>
      <c r="AN8" s="195">
        <f t="shared" si="3"/>
        <v>0</v>
      </c>
      <c r="AO8" s="135">
        <f t="shared" si="4"/>
        <v>0</v>
      </c>
      <c r="AP8" s="135">
        <f t="shared" si="5"/>
        <v>0</v>
      </c>
      <c r="AQ8" s="123">
        <f t="shared" si="6"/>
        <v>0</v>
      </c>
    </row>
    <row r="9" spans="1:43">
      <c r="A9" s="78" t="s">
        <v>20</v>
      </c>
      <c r="B9" s="158">
        <v>160</v>
      </c>
      <c r="C9" s="133"/>
      <c r="D9" s="133" t="s">
        <v>55</v>
      </c>
      <c r="E9" s="133" t="s">
        <v>47</v>
      </c>
      <c r="F9" s="177"/>
      <c r="G9" s="133"/>
      <c r="H9" s="187"/>
      <c r="I9" s="187" t="s">
        <v>34</v>
      </c>
      <c r="J9" s="187" t="s">
        <v>34</v>
      </c>
      <c r="K9" s="133"/>
      <c r="L9" s="133"/>
      <c r="M9" s="133"/>
      <c r="N9" s="133"/>
      <c r="O9" s="187"/>
      <c r="P9" s="187"/>
      <c r="Q9" s="133"/>
      <c r="R9" s="133"/>
      <c r="S9" s="133"/>
      <c r="T9" s="133"/>
      <c r="U9" s="133"/>
      <c r="V9" s="187"/>
      <c r="W9" s="187"/>
      <c r="X9" s="133"/>
      <c r="Y9" s="187"/>
      <c r="Z9" s="133"/>
      <c r="AA9" s="133" t="s">
        <v>34</v>
      </c>
      <c r="AB9" s="133" t="s">
        <v>34</v>
      </c>
      <c r="AC9" s="187" t="s">
        <v>34</v>
      </c>
      <c r="AD9" s="187"/>
      <c r="AE9" s="133"/>
      <c r="AF9" s="133"/>
      <c r="AG9" s="133"/>
      <c r="AH9" s="133"/>
      <c r="AI9" s="133"/>
      <c r="AJ9" s="133"/>
      <c r="AK9" s="108">
        <f t="shared" si="0"/>
        <v>0</v>
      </c>
      <c r="AL9" s="206">
        <f t="shared" si="1"/>
        <v>133.33333333333331</v>
      </c>
      <c r="AM9" s="206">
        <f t="shared" si="2"/>
        <v>-133.33333333333331</v>
      </c>
      <c r="AN9" s="195">
        <f t="shared" si="3"/>
        <v>0</v>
      </c>
      <c r="AO9" s="135">
        <f t="shared" si="4"/>
        <v>0</v>
      </c>
      <c r="AP9" s="135">
        <f t="shared" si="5"/>
        <v>0</v>
      </c>
      <c r="AQ9" s="123">
        <f t="shared" si="6"/>
        <v>0</v>
      </c>
    </row>
    <row r="10" spans="1:43">
      <c r="A10" s="109" t="s">
        <v>21</v>
      </c>
      <c r="B10" s="163">
        <v>200</v>
      </c>
      <c r="C10" s="133" t="s">
        <v>51</v>
      </c>
      <c r="D10" s="133"/>
      <c r="E10" s="133" t="s">
        <v>83</v>
      </c>
      <c r="F10" s="177" t="s">
        <v>34</v>
      </c>
      <c r="G10" s="133"/>
      <c r="H10" s="187"/>
      <c r="I10" s="187" t="s">
        <v>34</v>
      </c>
      <c r="J10" s="187" t="s">
        <v>34</v>
      </c>
      <c r="K10" s="133" t="s">
        <v>34</v>
      </c>
      <c r="L10" s="133"/>
      <c r="M10" s="133"/>
      <c r="N10" s="133"/>
      <c r="O10" s="187"/>
      <c r="P10" s="187"/>
      <c r="Q10" s="133"/>
      <c r="R10" s="133"/>
      <c r="S10" s="133"/>
      <c r="T10" s="133" t="s">
        <v>34</v>
      </c>
      <c r="U10" s="133"/>
      <c r="V10" s="187"/>
      <c r="W10" s="187"/>
      <c r="X10" s="133"/>
      <c r="Y10" s="187"/>
      <c r="Z10" s="133"/>
      <c r="AA10" s="133"/>
      <c r="AB10" s="133"/>
      <c r="AC10" s="187"/>
      <c r="AD10" s="187"/>
      <c r="AE10" s="133"/>
      <c r="AF10" s="133"/>
      <c r="AG10" s="133"/>
      <c r="AH10" s="133"/>
      <c r="AI10" s="133"/>
      <c r="AJ10" s="133"/>
      <c r="AK10" s="108">
        <f t="shared" si="0"/>
        <v>0</v>
      </c>
      <c r="AL10" s="206">
        <f t="shared" si="1"/>
        <v>166.66666666666669</v>
      </c>
      <c r="AM10" s="206">
        <f t="shared" si="2"/>
        <v>-166.66666666666669</v>
      </c>
      <c r="AN10" s="195">
        <f t="shared" si="3"/>
        <v>0</v>
      </c>
      <c r="AO10" s="135">
        <f t="shared" si="4"/>
        <v>0</v>
      </c>
      <c r="AP10" s="135">
        <f t="shared" si="5"/>
        <v>0</v>
      </c>
      <c r="AQ10" s="123">
        <f t="shared" si="6"/>
        <v>0</v>
      </c>
    </row>
    <row r="11" spans="1:43">
      <c r="A11" s="164" t="s">
        <v>22</v>
      </c>
      <c r="B11" s="79">
        <v>240</v>
      </c>
      <c r="C11" s="133" t="s">
        <v>88</v>
      </c>
      <c r="D11" s="133" t="s">
        <v>82</v>
      </c>
      <c r="E11" s="133" t="s">
        <v>47</v>
      </c>
      <c r="F11" s="177"/>
      <c r="G11" s="133"/>
      <c r="H11" s="187" t="s">
        <v>34</v>
      </c>
      <c r="I11" s="187" t="s">
        <v>34</v>
      </c>
      <c r="J11" s="187" t="s">
        <v>34</v>
      </c>
      <c r="K11" s="133"/>
      <c r="L11" s="133"/>
      <c r="M11" s="133"/>
      <c r="N11" s="133"/>
      <c r="O11" s="187"/>
      <c r="P11" s="187"/>
      <c r="Q11" s="133" t="s">
        <v>34</v>
      </c>
      <c r="R11" s="133" t="s">
        <v>34</v>
      </c>
      <c r="S11" s="133"/>
      <c r="T11" s="133"/>
      <c r="U11" s="133"/>
      <c r="V11" s="187"/>
      <c r="W11" s="187"/>
      <c r="X11" s="133"/>
      <c r="Y11" s="187"/>
      <c r="Z11" s="133"/>
      <c r="AA11" s="133"/>
      <c r="AB11" s="133"/>
      <c r="AC11" s="187"/>
      <c r="AD11" s="187"/>
      <c r="AE11" s="133"/>
      <c r="AF11" s="133"/>
      <c r="AG11" s="133"/>
      <c r="AH11" s="133"/>
      <c r="AI11" s="133"/>
      <c r="AJ11" s="133"/>
      <c r="AK11" s="108">
        <f t="shared" si="0"/>
        <v>0</v>
      </c>
      <c r="AL11" s="206">
        <f t="shared" si="1"/>
        <v>200</v>
      </c>
      <c r="AM11" s="206">
        <f t="shared" si="2"/>
        <v>-200</v>
      </c>
      <c r="AN11" s="195">
        <f t="shared" si="3"/>
        <v>0</v>
      </c>
      <c r="AO11" s="135">
        <f t="shared" si="4"/>
        <v>0</v>
      </c>
      <c r="AP11" s="135">
        <f t="shared" si="5"/>
        <v>0</v>
      </c>
      <c r="AQ11" s="123">
        <f t="shared" si="6"/>
        <v>0</v>
      </c>
    </row>
    <row r="12" spans="1:43">
      <c r="A12" s="83" t="s">
        <v>86</v>
      </c>
      <c r="B12" s="84">
        <v>240</v>
      </c>
      <c r="C12" s="133" t="s">
        <v>82</v>
      </c>
      <c r="D12" s="133" t="s">
        <v>47</v>
      </c>
      <c r="E12" s="133" t="s">
        <v>51</v>
      </c>
      <c r="F12" s="177"/>
      <c r="G12" s="133"/>
      <c r="H12" s="187"/>
      <c r="I12" s="187"/>
      <c r="J12" s="187"/>
      <c r="K12" s="133"/>
      <c r="L12" s="133"/>
      <c r="M12" s="133"/>
      <c r="N12" s="133"/>
      <c r="O12" s="187"/>
      <c r="P12" s="187"/>
      <c r="Q12" s="133"/>
      <c r="R12" s="133"/>
      <c r="S12" s="133"/>
      <c r="T12" s="133"/>
      <c r="U12" s="133"/>
      <c r="V12" s="187"/>
      <c r="W12" s="187"/>
      <c r="X12" s="133"/>
      <c r="Y12" s="187"/>
      <c r="Z12" s="133"/>
      <c r="AA12" s="133"/>
      <c r="AB12" s="133"/>
      <c r="AC12" s="187"/>
      <c r="AD12" s="187"/>
      <c r="AE12" s="133"/>
      <c r="AF12" s="133"/>
      <c r="AG12" s="133"/>
      <c r="AH12" s="133"/>
      <c r="AI12" s="133"/>
      <c r="AJ12" s="133"/>
      <c r="AK12" s="108">
        <f t="shared" si="0"/>
        <v>0</v>
      </c>
      <c r="AL12" s="206">
        <f t="shared" si="1"/>
        <v>200</v>
      </c>
      <c r="AM12" s="206">
        <f t="shared" si="2"/>
        <v>-200</v>
      </c>
      <c r="AN12" s="195">
        <f t="shared" si="3"/>
        <v>0</v>
      </c>
      <c r="AO12" s="135">
        <f t="shared" si="4"/>
        <v>0</v>
      </c>
      <c r="AP12" s="135">
        <f t="shared" si="5"/>
        <v>0</v>
      </c>
      <c r="AQ12" s="123">
        <f t="shared" si="6"/>
        <v>0</v>
      </c>
    </row>
    <row r="13" spans="1:43">
      <c r="A13" s="109" t="s">
        <v>147</v>
      </c>
      <c r="B13" s="163">
        <v>200</v>
      </c>
      <c r="C13" s="133" t="s">
        <v>47</v>
      </c>
      <c r="D13" s="133"/>
      <c r="E13" s="133" t="s">
        <v>88</v>
      </c>
      <c r="F13" s="177"/>
      <c r="G13" s="133"/>
      <c r="H13" s="187"/>
      <c r="I13" s="187"/>
      <c r="J13" s="187"/>
      <c r="K13" s="133"/>
      <c r="L13" s="133"/>
      <c r="M13" s="133"/>
      <c r="N13" s="133"/>
      <c r="O13" s="187"/>
      <c r="P13" s="187"/>
      <c r="Q13" s="133"/>
      <c r="R13" s="133"/>
      <c r="S13" s="133" t="s">
        <v>34</v>
      </c>
      <c r="T13" s="133" t="s">
        <v>34</v>
      </c>
      <c r="U13" s="133" t="s">
        <v>34</v>
      </c>
      <c r="V13" s="187" t="s">
        <v>34</v>
      </c>
      <c r="W13" s="187" t="s">
        <v>34</v>
      </c>
      <c r="X13" s="133"/>
      <c r="Y13" s="187"/>
      <c r="Z13" s="133"/>
      <c r="AA13" s="133"/>
      <c r="AB13" s="133"/>
      <c r="AC13" s="187"/>
      <c r="AD13" s="187"/>
      <c r="AE13" s="133"/>
      <c r="AF13" s="133"/>
      <c r="AG13" s="133"/>
      <c r="AH13" s="133"/>
      <c r="AI13" s="133"/>
      <c r="AJ13" s="133"/>
      <c r="AK13" s="108">
        <f t="shared" si="0"/>
        <v>0</v>
      </c>
      <c r="AL13" s="206">
        <f t="shared" si="1"/>
        <v>166.66666666666669</v>
      </c>
      <c r="AM13" s="206">
        <f t="shared" si="2"/>
        <v>-166.66666666666669</v>
      </c>
      <c r="AN13" s="195">
        <f t="shared" si="3"/>
        <v>0</v>
      </c>
      <c r="AO13" s="135">
        <f t="shared" si="4"/>
        <v>0</v>
      </c>
      <c r="AP13" s="135">
        <f t="shared" si="5"/>
        <v>0</v>
      </c>
      <c r="AQ13" s="123">
        <f t="shared" si="6"/>
        <v>0</v>
      </c>
    </row>
    <row r="14" spans="1:43">
      <c r="A14" s="78" t="s">
        <v>25</v>
      </c>
      <c r="B14" s="158">
        <v>160</v>
      </c>
      <c r="C14" s="133" t="s">
        <v>49</v>
      </c>
      <c r="D14" s="133" t="s">
        <v>51</v>
      </c>
      <c r="E14" s="133" t="s">
        <v>49</v>
      </c>
      <c r="F14" s="177"/>
      <c r="G14" s="133"/>
      <c r="H14" s="187"/>
      <c r="I14" s="187"/>
      <c r="J14" s="187"/>
      <c r="K14" s="133"/>
      <c r="L14" s="133"/>
      <c r="M14" s="133"/>
      <c r="N14" s="133"/>
      <c r="O14" s="187"/>
      <c r="P14" s="187"/>
      <c r="Q14" s="133"/>
      <c r="R14" s="133"/>
      <c r="S14" s="133"/>
      <c r="T14" s="133"/>
      <c r="U14" s="133"/>
      <c r="V14" s="187"/>
      <c r="W14" s="187"/>
      <c r="X14" s="133"/>
      <c r="Y14" s="187"/>
      <c r="Z14" s="133"/>
      <c r="AA14" s="133"/>
      <c r="AB14" s="133" t="s">
        <v>34</v>
      </c>
      <c r="AC14" s="187" t="s">
        <v>34</v>
      </c>
      <c r="AD14" s="187" t="s">
        <v>34</v>
      </c>
      <c r="AE14" s="133"/>
      <c r="AF14" s="133"/>
      <c r="AG14" s="133"/>
      <c r="AH14" s="133"/>
      <c r="AI14" s="133"/>
      <c r="AJ14" s="133"/>
      <c r="AK14" s="108">
        <f t="shared" si="0"/>
        <v>0</v>
      </c>
      <c r="AL14" s="206">
        <f t="shared" si="1"/>
        <v>133.33333333333331</v>
      </c>
      <c r="AM14" s="206">
        <f t="shared" si="2"/>
        <v>-133.33333333333331</v>
      </c>
      <c r="AN14" s="195">
        <f t="shared" si="3"/>
        <v>0</v>
      </c>
      <c r="AO14" s="135">
        <f t="shared" si="4"/>
        <v>0</v>
      </c>
      <c r="AP14" s="135">
        <f t="shared" si="5"/>
        <v>0</v>
      </c>
      <c r="AQ14" s="123">
        <f t="shared" si="6"/>
        <v>0</v>
      </c>
    </row>
    <row r="15" spans="1:43">
      <c r="A15" s="97" t="s">
        <v>119</v>
      </c>
      <c r="B15" s="97">
        <v>140</v>
      </c>
      <c r="C15" s="133" t="s">
        <v>55</v>
      </c>
      <c r="D15" s="133" t="s">
        <v>47</v>
      </c>
      <c r="E15" s="133"/>
      <c r="F15" s="177" t="s">
        <v>34</v>
      </c>
      <c r="G15" s="133" t="s">
        <v>34</v>
      </c>
      <c r="H15" s="187" t="s">
        <v>34</v>
      </c>
      <c r="I15" s="187" t="s">
        <v>34</v>
      </c>
      <c r="J15" s="187" t="s">
        <v>34</v>
      </c>
      <c r="K15" s="133" t="s">
        <v>150</v>
      </c>
      <c r="L15" s="133"/>
      <c r="M15" s="133"/>
      <c r="N15" s="133"/>
      <c r="O15" s="187"/>
      <c r="P15" s="187"/>
      <c r="Q15" s="133"/>
      <c r="R15" s="133"/>
      <c r="S15" s="133"/>
      <c r="T15" s="133"/>
      <c r="U15" s="133"/>
      <c r="V15" s="187"/>
      <c r="W15" s="187"/>
      <c r="X15" s="133"/>
      <c r="Y15" s="187"/>
      <c r="Z15" s="133"/>
      <c r="AA15" s="133"/>
      <c r="AB15" s="133"/>
      <c r="AC15" s="187"/>
      <c r="AD15" s="187"/>
      <c r="AE15" s="133"/>
      <c r="AF15" s="133"/>
      <c r="AG15" s="133"/>
      <c r="AH15" s="133"/>
      <c r="AI15" s="133"/>
      <c r="AJ15" s="133"/>
      <c r="AK15" s="108">
        <f t="shared" si="0"/>
        <v>12</v>
      </c>
      <c r="AL15" s="206">
        <f t="shared" si="1"/>
        <v>116.66666666666667</v>
      </c>
      <c r="AM15" s="206">
        <f t="shared" si="2"/>
        <v>-104.66666666666667</v>
      </c>
      <c r="AN15" s="195">
        <f t="shared" si="3"/>
        <v>1</v>
      </c>
      <c r="AO15" s="135">
        <f t="shared" si="4"/>
        <v>0</v>
      </c>
      <c r="AP15" s="135">
        <f t="shared" si="5"/>
        <v>0</v>
      </c>
      <c r="AQ15" s="123">
        <f t="shared" si="6"/>
        <v>0</v>
      </c>
    </row>
    <row r="16" spans="1:43">
      <c r="A16" s="92" t="s">
        <v>124</v>
      </c>
      <c r="B16" s="92">
        <v>240</v>
      </c>
      <c r="C16" s="133" t="s">
        <v>83</v>
      </c>
      <c r="D16" s="133"/>
      <c r="E16" s="133"/>
      <c r="F16" s="177" t="s">
        <v>34</v>
      </c>
      <c r="G16" s="133" t="s">
        <v>34</v>
      </c>
      <c r="H16" s="187" t="s">
        <v>34</v>
      </c>
      <c r="I16" s="187"/>
      <c r="J16" s="187"/>
      <c r="K16" s="133"/>
      <c r="L16" s="133"/>
      <c r="M16" s="133"/>
      <c r="N16" s="133"/>
      <c r="O16" s="187"/>
      <c r="P16" s="187"/>
      <c r="Q16" s="133"/>
      <c r="R16" s="133"/>
      <c r="S16" s="133"/>
      <c r="T16" s="133"/>
      <c r="U16" s="133"/>
      <c r="V16" s="187"/>
      <c r="W16" s="187"/>
      <c r="X16" s="133"/>
      <c r="Y16" s="187"/>
      <c r="Z16" s="133"/>
      <c r="AA16" s="133"/>
      <c r="AB16" s="133" t="s">
        <v>34</v>
      </c>
      <c r="AC16" s="187" t="s">
        <v>34</v>
      </c>
      <c r="AD16" s="187"/>
      <c r="AE16" s="133"/>
      <c r="AF16" s="133"/>
      <c r="AG16" s="133"/>
      <c r="AH16" s="133"/>
      <c r="AI16" s="133"/>
      <c r="AJ16" s="133"/>
      <c r="AK16" s="108">
        <f t="shared" si="0"/>
        <v>0</v>
      </c>
      <c r="AL16" s="206">
        <f t="shared" si="1"/>
        <v>200</v>
      </c>
      <c r="AM16" s="206">
        <f t="shared" si="2"/>
        <v>-200</v>
      </c>
      <c r="AN16" s="195">
        <f t="shared" si="3"/>
        <v>0</v>
      </c>
      <c r="AO16" s="135">
        <f t="shared" si="4"/>
        <v>0</v>
      </c>
      <c r="AP16" s="135">
        <f t="shared" si="5"/>
        <v>0</v>
      </c>
      <c r="AQ16" s="123">
        <f t="shared" si="6"/>
        <v>0</v>
      </c>
    </row>
    <row r="17" spans="1:43">
      <c r="A17" s="98" t="s">
        <v>126</v>
      </c>
      <c r="B17" s="98">
        <v>200</v>
      </c>
      <c r="C17" s="133" t="s">
        <v>52</v>
      </c>
      <c r="D17" s="133" t="s">
        <v>47</v>
      </c>
      <c r="E17" s="133"/>
      <c r="F17" s="177"/>
      <c r="G17" s="133"/>
      <c r="H17" s="187"/>
      <c r="I17" s="187"/>
      <c r="J17" s="187"/>
      <c r="K17" s="133"/>
      <c r="L17" s="133"/>
      <c r="M17" s="133"/>
      <c r="N17" s="133"/>
      <c r="O17" s="187"/>
      <c r="P17" s="187"/>
      <c r="Q17" s="133"/>
      <c r="R17" s="133"/>
      <c r="S17" s="133"/>
      <c r="T17" s="133"/>
      <c r="U17" s="133"/>
      <c r="V17" s="187"/>
      <c r="W17" s="187"/>
      <c r="X17" s="133"/>
      <c r="Y17" s="187"/>
      <c r="Z17" s="133"/>
      <c r="AA17" s="133"/>
      <c r="AB17" s="133"/>
      <c r="AC17" s="187"/>
      <c r="AD17" s="187"/>
      <c r="AE17" s="133"/>
      <c r="AF17" s="133"/>
      <c r="AG17" s="133"/>
      <c r="AH17" s="133"/>
      <c r="AI17" s="133"/>
      <c r="AJ17" s="133"/>
      <c r="AK17" s="108">
        <f t="shared" si="0"/>
        <v>0</v>
      </c>
      <c r="AL17" s="206">
        <f t="shared" si="1"/>
        <v>166.66666666666669</v>
      </c>
      <c r="AM17" s="206">
        <f t="shared" si="2"/>
        <v>-166.66666666666669</v>
      </c>
      <c r="AN17" s="195">
        <f t="shared" si="3"/>
        <v>0</v>
      </c>
      <c r="AO17" s="135">
        <f t="shared" si="4"/>
        <v>0</v>
      </c>
      <c r="AP17" s="135">
        <f t="shared" si="5"/>
        <v>0</v>
      </c>
      <c r="AQ17" s="123">
        <f t="shared" si="6"/>
        <v>0</v>
      </c>
    </row>
    <row r="18" spans="1:43">
      <c r="A18" s="98" t="s">
        <v>127</v>
      </c>
      <c r="B18" s="98">
        <v>200</v>
      </c>
      <c r="C18" s="133" t="s">
        <v>115</v>
      </c>
      <c r="D18" s="133" t="s">
        <v>52</v>
      </c>
      <c r="E18" s="133" t="s">
        <v>47</v>
      </c>
      <c r="F18" s="177"/>
      <c r="G18" s="133"/>
      <c r="H18" s="187"/>
      <c r="I18" s="187"/>
      <c r="J18" s="187"/>
      <c r="K18" s="133"/>
      <c r="L18" s="133"/>
      <c r="M18" s="133"/>
      <c r="N18" s="133" t="s">
        <v>34</v>
      </c>
      <c r="O18" s="187" t="s">
        <v>34</v>
      </c>
      <c r="P18" s="187" t="s">
        <v>34</v>
      </c>
      <c r="Q18" s="133" t="s">
        <v>34</v>
      </c>
      <c r="R18" s="133"/>
      <c r="S18" s="133"/>
      <c r="T18" s="133"/>
      <c r="U18" s="133"/>
      <c r="V18" s="187"/>
      <c r="W18" s="187"/>
      <c r="X18" s="133"/>
      <c r="Y18" s="187"/>
      <c r="Z18" s="133"/>
      <c r="AA18" s="133"/>
      <c r="AB18" s="133"/>
      <c r="AC18" s="187" t="s">
        <v>34</v>
      </c>
      <c r="AD18" s="187"/>
      <c r="AE18" s="133"/>
      <c r="AF18" s="133"/>
      <c r="AG18" s="133"/>
      <c r="AH18" s="133"/>
      <c r="AI18" s="133"/>
      <c r="AJ18" s="133"/>
      <c r="AK18" s="108">
        <f t="shared" si="0"/>
        <v>0</v>
      </c>
      <c r="AL18" s="206">
        <f t="shared" si="1"/>
        <v>166.66666666666669</v>
      </c>
      <c r="AM18" s="206">
        <f t="shared" si="2"/>
        <v>-166.66666666666669</v>
      </c>
      <c r="AN18" s="195">
        <f t="shared" si="3"/>
        <v>0</v>
      </c>
      <c r="AO18" s="135">
        <f t="shared" si="4"/>
        <v>0</v>
      </c>
      <c r="AP18" s="135">
        <f t="shared" si="5"/>
        <v>0</v>
      </c>
      <c r="AQ18" s="123">
        <f t="shared" si="6"/>
        <v>0</v>
      </c>
    </row>
    <row r="19" spans="1:4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2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08">
        <f t="shared" si="0"/>
        <v>48</v>
      </c>
      <c r="AL19" s="167">
        <f t="shared" ref="AL19:AQ19" si="7">SUM(AL4:AL18)</f>
        <v>2575</v>
      </c>
      <c r="AM19" s="157">
        <f t="shared" si="7"/>
        <v>-2527</v>
      </c>
      <c r="AN19" s="157">
        <f t="shared" si="7"/>
        <v>4</v>
      </c>
      <c r="AO19" s="157">
        <f t="shared" si="7"/>
        <v>0</v>
      </c>
      <c r="AP19" s="157">
        <f t="shared" si="7"/>
        <v>0</v>
      </c>
      <c r="AQ19" s="86">
        <f t="shared" si="7"/>
        <v>0</v>
      </c>
    </row>
    <row r="20" spans="1:43">
      <c r="A20" s="231" t="s">
        <v>69</v>
      </c>
      <c r="B20" s="210"/>
      <c r="C20" s="210"/>
      <c r="D20" s="210"/>
      <c r="E20" s="210"/>
      <c r="F20" s="210"/>
      <c r="G20" s="211"/>
      <c r="H20" s="11"/>
      <c r="I20" s="11"/>
      <c r="K20" s="112"/>
      <c r="L20" s="93"/>
      <c r="M20" s="93"/>
      <c r="N20" s="93"/>
      <c r="O20" s="93"/>
      <c r="P20" s="93"/>
      <c r="Q20" s="93"/>
      <c r="Z20" s="123" t="s">
        <v>64</v>
      </c>
      <c r="AA20" s="123" t="s">
        <v>65</v>
      </c>
      <c r="AB20" s="123" t="s">
        <v>66</v>
      </c>
      <c r="AC20" s="23" t="s">
        <v>67</v>
      </c>
      <c r="AD20" s="123" t="s">
        <v>68</v>
      </c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>
      <c r="A21" s="231" t="s">
        <v>70</v>
      </c>
      <c r="B21" s="210"/>
      <c r="C21" s="210"/>
      <c r="D21" s="210"/>
      <c r="E21" s="210"/>
      <c r="F21" s="210"/>
      <c r="G21" s="211"/>
      <c r="H21" s="11"/>
      <c r="I21" s="11"/>
      <c r="J21" s="35"/>
      <c r="Z21" s="123"/>
      <c r="AA21" s="123"/>
      <c r="AB21" s="123"/>
      <c r="AC21" s="123"/>
      <c r="AD21" s="123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>
      <c r="A22" s="231" t="s">
        <v>73</v>
      </c>
      <c r="B22" s="210"/>
      <c r="C22" s="210"/>
      <c r="D22" s="210"/>
      <c r="E22" s="210"/>
      <c r="F22" s="210"/>
      <c r="G22" s="211"/>
      <c r="H22" s="11"/>
      <c r="I22" s="11"/>
      <c r="J22" s="35"/>
      <c r="K22" s="222" t="s">
        <v>71</v>
      </c>
      <c r="L22" s="211"/>
      <c r="M22" s="36" t="s">
        <v>72</v>
      </c>
      <c r="N22" s="8">
        <f t="shared" ref="N22:N23" si="8">Z22+AA22+AB22+AC22+AD22</f>
        <v>0</v>
      </c>
      <c r="Q22" s="37" t="s">
        <v>64</v>
      </c>
      <c r="R22" s="38">
        <v>9</v>
      </c>
      <c r="S22" s="37" t="s">
        <v>65</v>
      </c>
      <c r="T22" s="39">
        <v>9</v>
      </c>
      <c r="U22" s="37" t="s">
        <v>66</v>
      </c>
      <c r="V22" s="38">
        <v>9</v>
      </c>
      <c r="W22" s="37" t="s">
        <v>67</v>
      </c>
      <c r="X22" s="138">
        <v>9</v>
      </c>
      <c r="Z22" s="8">
        <f>Z21*R22</f>
        <v>0</v>
      </c>
      <c r="AA22" s="8">
        <f>AA21*T22</f>
        <v>0</v>
      </c>
      <c r="AB22" s="8">
        <f>AB21*V22</f>
        <v>0</v>
      </c>
      <c r="AC22" s="8">
        <f>AC21*X22</f>
        <v>0</v>
      </c>
      <c r="AD22" s="8"/>
      <c r="AE22" s="11"/>
      <c r="AF22" s="11"/>
      <c r="AG22" s="11"/>
      <c r="AH22" s="11"/>
      <c r="AI22" s="11"/>
      <c r="AJ22" s="11"/>
      <c r="AK22" s="11"/>
      <c r="AL22" s="86">
        <v>240</v>
      </c>
      <c r="AM22" s="168">
        <v>200</v>
      </c>
      <c r="AN22" s="11"/>
      <c r="AO22" s="11"/>
      <c r="AP22" s="11"/>
      <c r="AQ22" s="11"/>
    </row>
    <row r="23" spans="1:43">
      <c r="A23" s="231" t="s">
        <v>76</v>
      </c>
      <c r="B23" s="210"/>
      <c r="C23" s="210"/>
      <c r="D23" s="210"/>
      <c r="E23" s="210"/>
      <c r="F23" s="210"/>
      <c r="G23" s="211"/>
      <c r="H23" s="11"/>
      <c r="I23" s="11"/>
      <c r="J23" s="35"/>
      <c r="K23" s="223" t="s">
        <v>74</v>
      </c>
      <c r="L23" s="211"/>
      <c r="M23" s="36" t="s">
        <v>75</v>
      </c>
      <c r="N23" s="8">
        <f t="shared" si="8"/>
        <v>0</v>
      </c>
      <c r="R23" s="8">
        <v>0</v>
      </c>
      <c r="T23" s="8">
        <v>7</v>
      </c>
      <c r="V23" s="8">
        <v>5</v>
      </c>
      <c r="X23" s="8">
        <v>12</v>
      </c>
      <c r="Z23" s="8"/>
      <c r="AA23" s="8">
        <f>AA21*T23</f>
        <v>0</v>
      </c>
      <c r="AB23" s="8">
        <f>AB21*V23</f>
        <v>0</v>
      </c>
      <c r="AC23" s="8">
        <f>AC21*X23</f>
        <v>0</v>
      </c>
      <c r="AD23" s="8">
        <f>AD21*12</f>
        <v>0</v>
      </c>
      <c r="AE23" s="11"/>
      <c r="AF23" s="11"/>
      <c r="AG23" s="11"/>
      <c r="AH23" s="11"/>
      <c r="AI23" s="11"/>
      <c r="AJ23" s="11"/>
      <c r="AK23" s="8" t="s">
        <v>104</v>
      </c>
      <c r="AL23" s="169">
        <v>140</v>
      </c>
      <c r="AM23" s="110">
        <f>(AL23*$AM$22)/$AL$22</f>
        <v>116.66666666666667</v>
      </c>
      <c r="AN23" s="11"/>
      <c r="AO23" s="11"/>
      <c r="AP23" s="11"/>
      <c r="AQ23" s="11"/>
    </row>
    <row r="24" spans="1:43">
      <c r="A24" s="231" t="s">
        <v>79</v>
      </c>
      <c r="B24" s="210"/>
      <c r="C24" s="210"/>
      <c r="D24" s="210"/>
      <c r="E24" s="210"/>
      <c r="F24" s="210"/>
      <c r="G24" s="211"/>
      <c r="H24" s="11"/>
      <c r="I24" s="11"/>
      <c r="J24" s="35"/>
      <c r="K24" s="223" t="s">
        <v>77</v>
      </c>
      <c r="L24" s="211"/>
      <c r="M24" s="36" t="s">
        <v>78</v>
      </c>
      <c r="N24" s="8"/>
      <c r="R24" s="8">
        <v>0</v>
      </c>
      <c r="T24" s="8">
        <v>0</v>
      </c>
      <c r="V24" s="8">
        <v>0</v>
      </c>
      <c r="X24" s="8">
        <v>0</v>
      </c>
      <c r="Z24" s="8"/>
      <c r="AA24" s="8"/>
      <c r="AB24" s="8"/>
      <c r="AC24" s="8"/>
      <c r="AD24" s="8"/>
      <c r="AE24" s="11"/>
      <c r="AF24" s="11"/>
      <c r="AG24" s="11"/>
      <c r="AH24" s="11"/>
      <c r="AI24" s="11"/>
      <c r="AJ24" s="11"/>
      <c r="AK24" s="11"/>
      <c r="AL24" s="11">
        <v>200</v>
      </c>
      <c r="AM24" s="110">
        <f t="shared" ref="AM24:AM26" si="9">(AL24*$AM$22)/$AL$22</f>
        <v>166.66666666666666</v>
      </c>
      <c r="AN24" s="11"/>
      <c r="AO24" s="11"/>
      <c r="AP24" s="11"/>
      <c r="AQ24" s="11"/>
    </row>
    <row r="25" spans="1:43">
      <c r="A25" s="229" t="s">
        <v>113</v>
      </c>
      <c r="B25" s="210"/>
      <c r="C25" s="210"/>
      <c r="D25" s="210"/>
      <c r="E25" s="210"/>
      <c r="F25" s="210"/>
      <c r="G25" s="211"/>
      <c r="H25" s="11"/>
      <c r="I25" s="11"/>
      <c r="J25" s="35"/>
      <c r="K25" s="35"/>
      <c r="L25" s="35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>
        <v>190</v>
      </c>
      <c r="AM25" s="110">
        <f t="shared" si="9"/>
        <v>158.33333333333334</v>
      </c>
      <c r="AN25" s="11"/>
      <c r="AO25" s="11"/>
      <c r="AP25" s="11"/>
      <c r="AQ25" s="11"/>
    </row>
    <row r="26" spans="1:4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>
        <v>160</v>
      </c>
      <c r="AM26" s="110">
        <f t="shared" si="9"/>
        <v>133.33333333333334</v>
      </c>
      <c r="AN26" s="11"/>
      <c r="AO26" s="11"/>
      <c r="AP26" s="11"/>
      <c r="AQ26" s="11"/>
    </row>
    <row r="27" spans="1:4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</sheetData>
  <mergeCells count="11">
    <mergeCell ref="A25:G25"/>
    <mergeCell ref="A1:A3"/>
    <mergeCell ref="B1:B3"/>
    <mergeCell ref="A20:G20"/>
    <mergeCell ref="A21:G21"/>
    <mergeCell ref="A22:G22"/>
    <mergeCell ref="K22:L22"/>
    <mergeCell ref="K23:L23"/>
    <mergeCell ref="K24:L24"/>
    <mergeCell ref="A23:G23"/>
    <mergeCell ref="A24:G24"/>
  </mergeCells>
  <conditionalFormatting sqref="T22">
    <cfRule type="cellIs" dxfId="13" priority="1" operator="equal">
      <formula>"X"</formula>
    </cfRule>
  </conditionalFormatting>
  <conditionalFormatting sqref="T22">
    <cfRule type="cellIs" dxfId="12" priority="2" operator="equal">
      <formula>"X"</formula>
    </cfRule>
  </conditionalFormatting>
  <conditionalFormatting sqref="AC20 K22">
    <cfRule type="cellIs" dxfId="11" priority="3" operator="equal">
      <formula>"X"</formula>
    </cfRule>
  </conditionalFormatting>
  <conditionalFormatting sqref="AC20 K22 T22">
    <cfRule type="cellIs" dxfId="10" priority="4" operator="equal">
      <formula>"X"</formula>
    </cfRule>
  </conditionalFormatting>
  <conditionalFormatting sqref="AC20 K22 T22">
    <cfRule type="cellIs" dxfId="9" priority="5" operator="equal">
      <formula>"X"</formula>
    </cfRule>
  </conditionalFormatting>
  <conditionalFormatting sqref="K22">
    <cfRule type="containsText" dxfId="8" priority="6" operator="containsText" text="X">
      <formula>NOT(ISERROR(SEARCH(("X"),(K22))))</formula>
    </cfRule>
  </conditionalFormatting>
  <conditionalFormatting sqref="K22">
    <cfRule type="cellIs" dxfId="7" priority="7" operator="equal">
      <formula>"X"</formula>
    </cfRule>
  </conditionalFormatting>
  <conditionalFormatting sqref="K22">
    <cfRule type="containsText" dxfId="6" priority="8" operator="containsText" text="X">
      <formula>NOT(ISERROR(SEARCH(("X"),(K22))))</formula>
    </cfRule>
  </conditionalFormatting>
  <conditionalFormatting sqref="K22">
    <cfRule type="cellIs" dxfId="5" priority="9" operator="equal">
      <formula>"X"</formula>
    </cfRule>
  </conditionalFormatting>
  <conditionalFormatting sqref="K22">
    <cfRule type="cellIs" dxfId="4" priority="10" operator="equal">
      <formula>"X"</formula>
    </cfRule>
  </conditionalFormatting>
  <conditionalFormatting sqref="K22">
    <cfRule type="cellIs" dxfId="3" priority="11" operator="equal">
      <formula>"X"</formula>
    </cfRule>
  </conditionalFormatting>
  <conditionalFormatting sqref="T22">
    <cfRule type="cellIs" dxfId="2" priority="12" operator="equal">
      <formula>"X"</formula>
    </cfRule>
  </conditionalFormatting>
  <conditionalFormatting sqref="T22">
    <cfRule type="cellIs" dxfId="1" priority="13" operator="equal">
      <formula>"X"</formula>
    </cfRule>
  </conditionalFormatting>
  <conditionalFormatting sqref="T22">
    <cfRule type="cellIs" dxfId="0" priority="14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25" defaultRowHeight="15" customHeight="1"/>
  <cols>
    <col min="1" max="1" width="13.875" customWidth="1"/>
    <col min="2" max="31" width="5" customWidth="1"/>
    <col min="32" max="33" width="9.375" customWidth="1"/>
    <col min="34" max="34" width="8.25" customWidth="1"/>
    <col min="35" max="35" width="7.75" customWidth="1"/>
    <col min="36" max="36" width="8.375" customWidth="1"/>
    <col min="37" max="38" width="7.25" customWidth="1"/>
    <col min="39" max="39" width="6.375" customWidth="1"/>
    <col min="40" max="43" width="9.375" customWidth="1"/>
  </cols>
  <sheetData>
    <row r="1" spans="1:43">
      <c r="A1" s="215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7" t="s">
        <v>33</v>
      </c>
      <c r="G1" s="16" t="s">
        <v>34</v>
      </c>
      <c r="H1" s="16" t="s">
        <v>35</v>
      </c>
      <c r="I1" s="16" t="s">
        <v>29</v>
      </c>
      <c r="J1" s="17" t="s">
        <v>30</v>
      </c>
      <c r="K1" s="17" t="s">
        <v>31</v>
      </c>
      <c r="L1" s="16" t="s">
        <v>32</v>
      </c>
      <c r="M1" s="17" t="s">
        <v>33</v>
      </c>
      <c r="N1" s="16" t="s">
        <v>34</v>
      </c>
      <c r="O1" s="16" t="s">
        <v>35</v>
      </c>
      <c r="P1" s="16" t="s">
        <v>29</v>
      </c>
      <c r="Q1" s="16" t="s">
        <v>30</v>
      </c>
      <c r="R1" s="16" t="s">
        <v>31</v>
      </c>
      <c r="S1" s="16" t="s">
        <v>32</v>
      </c>
      <c r="T1" s="17" t="s">
        <v>33</v>
      </c>
      <c r="U1" s="16" t="s">
        <v>34</v>
      </c>
      <c r="V1" s="16" t="s">
        <v>35</v>
      </c>
      <c r="W1" s="16" t="s">
        <v>29</v>
      </c>
      <c r="X1" s="16" t="s">
        <v>30</v>
      </c>
      <c r="Y1" s="16" t="s">
        <v>31</v>
      </c>
      <c r="Z1" s="16" t="s">
        <v>32</v>
      </c>
      <c r="AA1" s="17" t="s">
        <v>33</v>
      </c>
      <c r="AB1" s="16" t="s">
        <v>34</v>
      </c>
      <c r="AC1" s="16" t="s">
        <v>35</v>
      </c>
      <c r="AD1" s="16" t="s">
        <v>29</v>
      </c>
      <c r="AE1" s="16" t="s">
        <v>30</v>
      </c>
      <c r="AF1" s="8"/>
      <c r="AG1" s="8"/>
      <c r="AH1" s="8"/>
      <c r="AI1" s="8"/>
    </row>
    <row r="2" spans="1:43" ht="14.25">
      <c r="A2" s="216"/>
      <c r="B2" s="16">
        <v>1</v>
      </c>
      <c r="C2" s="16">
        <v>2</v>
      </c>
      <c r="D2" s="16">
        <v>3</v>
      </c>
      <c r="E2" s="16">
        <v>4</v>
      </c>
      <c r="F2" s="17">
        <v>5</v>
      </c>
      <c r="G2" s="16">
        <v>6</v>
      </c>
      <c r="H2" s="16">
        <v>7</v>
      </c>
      <c r="I2" s="16">
        <v>8</v>
      </c>
      <c r="J2" s="17">
        <v>9</v>
      </c>
      <c r="K2" s="17">
        <v>10</v>
      </c>
      <c r="L2" s="16">
        <v>11</v>
      </c>
      <c r="M2" s="17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7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7">
        <v>26</v>
      </c>
      <c r="AB2" s="16">
        <v>27</v>
      </c>
      <c r="AC2" s="16">
        <v>28</v>
      </c>
      <c r="AD2" s="16">
        <v>29</v>
      </c>
      <c r="AE2" s="16">
        <v>30</v>
      </c>
      <c r="AF2" s="18" t="s">
        <v>36</v>
      </c>
      <c r="AG2" s="18" t="s">
        <v>37</v>
      </c>
      <c r="AH2" s="18" t="s">
        <v>38</v>
      </c>
      <c r="AI2" s="18" t="s">
        <v>39</v>
      </c>
      <c r="AJ2" s="18" t="s">
        <v>40</v>
      </c>
      <c r="AK2" s="18" t="s">
        <v>41</v>
      </c>
      <c r="AL2" s="18" t="s">
        <v>42</v>
      </c>
      <c r="AM2" s="137" t="s">
        <v>43</v>
      </c>
      <c r="AO2" s="18" t="s">
        <v>44</v>
      </c>
      <c r="AP2" s="18" t="s">
        <v>45</v>
      </c>
      <c r="AQ2" s="18" t="s">
        <v>46</v>
      </c>
    </row>
    <row r="3" spans="1:43">
      <c r="A3" s="5" t="s">
        <v>8</v>
      </c>
      <c r="B3" s="19" t="s">
        <v>47</v>
      </c>
      <c r="C3" s="19" t="s">
        <v>48</v>
      </c>
      <c r="D3" s="20" t="s">
        <v>49</v>
      </c>
      <c r="E3" s="21" t="s">
        <v>50</v>
      </c>
      <c r="F3" s="22" t="s">
        <v>50</v>
      </c>
      <c r="G3" s="23" t="s">
        <v>47</v>
      </c>
      <c r="H3" s="23"/>
      <c r="I3" s="23" t="s">
        <v>49</v>
      </c>
      <c r="J3" s="24" t="s">
        <v>48</v>
      </c>
      <c r="K3" s="24" t="s">
        <v>51</v>
      </c>
      <c r="L3" s="21" t="s">
        <v>50</v>
      </c>
      <c r="M3" s="25" t="s">
        <v>47</v>
      </c>
      <c r="N3" s="23"/>
      <c r="O3" s="20"/>
      <c r="P3" s="23"/>
      <c r="Q3" s="23" t="s">
        <v>50</v>
      </c>
      <c r="R3" s="23" t="s">
        <v>50</v>
      </c>
      <c r="S3" s="21" t="s">
        <v>47</v>
      </c>
      <c r="T3" s="24" t="s">
        <v>48</v>
      </c>
      <c r="U3" s="23" t="s">
        <v>51</v>
      </c>
      <c r="V3" s="20" t="s">
        <v>34</v>
      </c>
      <c r="W3" s="23" t="s">
        <v>34</v>
      </c>
      <c r="X3" s="23" t="s">
        <v>50</v>
      </c>
      <c r="Y3" s="23" t="s">
        <v>47</v>
      </c>
      <c r="Z3" s="26" t="s">
        <v>34</v>
      </c>
      <c r="AA3" s="24" t="s">
        <v>34</v>
      </c>
      <c r="AB3" s="23" t="s">
        <v>52</v>
      </c>
      <c r="AC3" s="20" t="s">
        <v>47</v>
      </c>
      <c r="AD3" s="23" t="s">
        <v>34</v>
      </c>
      <c r="AE3" s="23" t="s">
        <v>50</v>
      </c>
      <c r="AF3" s="27">
        <f t="shared" ref="AF3:AF15" si="0">((AI3*12)+(AJ3*12)+(AK3*6))</f>
        <v>168</v>
      </c>
      <c r="AG3" s="27">
        <v>192</v>
      </c>
      <c r="AH3" s="8">
        <f t="shared" ref="AH3:AH15" si="1">AF3-AG3</f>
        <v>-24</v>
      </c>
      <c r="AI3" s="27">
        <v>8</v>
      </c>
      <c r="AJ3" s="8">
        <v>5</v>
      </c>
      <c r="AK3" s="8">
        <v>2</v>
      </c>
      <c r="AL3" s="8">
        <v>4</v>
      </c>
      <c r="AM3" s="8">
        <v>8</v>
      </c>
      <c r="AO3" s="8">
        <v>3</v>
      </c>
      <c r="AP3" s="8">
        <v>4</v>
      </c>
      <c r="AQ3" s="8">
        <v>2</v>
      </c>
    </row>
    <row r="4" spans="1:43">
      <c r="A4" s="5" t="s">
        <v>53</v>
      </c>
      <c r="B4" s="19"/>
      <c r="C4" s="28"/>
      <c r="D4" s="20" t="s">
        <v>50</v>
      </c>
      <c r="E4" s="29" t="s">
        <v>47</v>
      </c>
      <c r="F4" s="22"/>
      <c r="G4" s="23"/>
      <c r="H4" s="20"/>
      <c r="I4" s="19"/>
      <c r="J4" s="24" t="s">
        <v>51</v>
      </c>
      <c r="K4" s="24" t="s">
        <v>50</v>
      </c>
      <c r="L4" s="21" t="s">
        <v>47</v>
      </c>
      <c r="M4" s="24"/>
      <c r="N4" s="23" t="s">
        <v>49</v>
      </c>
      <c r="O4" s="23" t="s">
        <v>48</v>
      </c>
      <c r="P4" s="19" t="s">
        <v>50</v>
      </c>
      <c r="Q4" s="20" t="s">
        <v>47</v>
      </c>
      <c r="R4" s="23" t="s">
        <v>52</v>
      </c>
      <c r="S4" s="21" t="s">
        <v>50</v>
      </c>
      <c r="T4" s="24" t="s">
        <v>47</v>
      </c>
      <c r="U4" s="23"/>
      <c r="V4" s="20"/>
      <c r="W4" s="19" t="s">
        <v>50</v>
      </c>
      <c r="X4" s="23" t="s">
        <v>47</v>
      </c>
      <c r="Y4" s="19" t="s">
        <v>48</v>
      </c>
      <c r="Z4" s="21" t="s">
        <v>51</v>
      </c>
      <c r="AA4" s="24"/>
      <c r="AB4" s="23" t="s">
        <v>48</v>
      </c>
      <c r="AC4" s="23"/>
      <c r="AD4" s="23" t="s">
        <v>50</v>
      </c>
      <c r="AE4" s="23" t="s">
        <v>47</v>
      </c>
      <c r="AF4" s="27">
        <f t="shared" si="0"/>
        <v>150</v>
      </c>
      <c r="AG4" s="27">
        <v>152</v>
      </c>
      <c r="AH4" s="8">
        <f t="shared" si="1"/>
        <v>-2</v>
      </c>
      <c r="AI4" s="27">
        <v>7</v>
      </c>
      <c r="AJ4" s="27">
        <v>5</v>
      </c>
      <c r="AK4" s="27">
        <v>1</v>
      </c>
      <c r="AL4" s="8">
        <v>2</v>
      </c>
      <c r="AM4" s="8">
        <v>11</v>
      </c>
      <c r="AO4" s="8">
        <v>2</v>
      </c>
      <c r="AP4" s="8">
        <v>2</v>
      </c>
      <c r="AQ4" s="8">
        <v>0</v>
      </c>
    </row>
    <row r="5" spans="1:43">
      <c r="A5" s="5" t="s">
        <v>54</v>
      </c>
      <c r="B5" s="19" t="s">
        <v>51</v>
      </c>
      <c r="C5" s="23" t="s">
        <v>34</v>
      </c>
      <c r="D5" s="20" t="s">
        <v>34</v>
      </c>
      <c r="E5" s="29" t="s">
        <v>49</v>
      </c>
      <c r="F5" s="22"/>
      <c r="G5" s="20" t="s">
        <v>55</v>
      </c>
      <c r="H5" s="20" t="s">
        <v>55</v>
      </c>
      <c r="I5" s="19" t="s">
        <v>47</v>
      </c>
      <c r="J5" s="24"/>
      <c r="K5" s="24"/>
      <c r="L5" s="21"/>
      <c r="M5" s="24"/>
      <c r="N5" s="23" t="s">
        <v>55</v>
      </c>
      <c r="O5" s="23" t="s">
        <v>47</v>
      </c>
      <c r="P5" s="19"/>
      <c r="Q5" s="20"/>
      <c r="R5" s="23" t="s">
        <v>34</v>
      </c>
      <c r="S5" s="21" t="s">
        <v>34</v>
      </c>
      <c r="T5" s="24" t="s">
        <v>34</v>
      </c>
      <c r="U5" s="23" t="s">
        <v>55</v>
      </c>
      <c r="V5" s="23" t="s">
        <v>55</v>
      </c>
      <c r="W5" s="28" t="s">
        <v>47</v>
      </c>
      <c r="X5" s="23" t="s">
        <v>49</v>
      </c>
      <c r="Y5" s="28" t="s">
        <v>50</v>
      </c>
      <c r="Z5" s="30" t="s">
        <v>47</v>
      </c>
      <c r="AA5" s="24" t="s">
        <v>51</v>
      </c>
      <c r="AB5" s="23"/>
      <c r="AC5" s="23" t="s">
        <v>49</v>
      </c>
      <c r="AD5" s="23" t="s">
        <v>51</v>
      </c>
      <c r="AE5" s="23"/>
      <c r="AF5" s="27">
        <f t="shared" si="0"/>
        <v>126</v>
      </c>
      <c r="AG5" s="27">
        <v>128</v>
      </c>
      <c r="AH5" s="8">
        <f t="shared" si="1"/>
        <v>-2</v>
      </c>
      <c r="AI5" s="27">
        <v>6</v>
      </c>
      <c r="AJ5" s="27">
        <v>3</v>
      </c>
      <c r="AK5" s="27">
        <v>3</v>
      </c>
      <c r="AL5" s="8">
        <v>1</v>
      </c>
      <c r="AM5" s="8">
        <v>15</v>
      </c>
      <c r="AO5" s="8">
        <v>1</v>
      </c>
      <c r="AP5" s="8">
        <v>1</v>
      </c>
      <c r="AQ5" s="8">
        <v>0</v>
      </c>
    </row>
    <row r="6" spans="1:43">
      <c r="A6" s="5" t="s">
        <v>10</v>
      </c>
      <c r="B6" s="19" t="s">
        <v>50</v>
      </c>
      <c r="C6" s="23" t="s">
        <v>50</v>
      </c>
      <c r="D6" s="20" t="s">
        <v>47</v>
      </c>
      <c r="E6" s="29"/>
      <c r="F6" s="22"/>
      <c r="G6" s="20" t="s">
        <v>49</v>
      </c>
      <c r="H6" s="23" t="s">
        <v>51</v>
      </c>
      <c r="I6" s="19" t="s">
        <v>50</v>
      </c>
      <c r="J6" s="24" t="s">
        <v>50</v>
      </c>
      <c r="K6" s="24" t="s">
        <v>47</v>
      </c>
      <c r="L6" s="21" t="s">
        <v>48</v>
      </c>
      <c r="M6" s="24"/>
      <c r="N6" s="23"/>
      <c r="O6" s="23"/>
      <c r="P6" s="19"/>
      <c r="Q6" s="20"/>
      <c r="R6" s="23" t="s">
        <v>34</v>
      </c>
      <c r="S6" s="21" t="s">
        <v>34</v>
      </c>
      <c r="T6" s="31" t="s">
        <v>34</v>
      </c>
      <c r="U6" s="23" t="s">
        <v>34</v>
      </c>
      <c r="V6" s="23" t="s">
        <v>50</v>
      </c>
      <c r="W6" s="28" t="s">
        <v>47</v>
      </c>
      <c r="X6" s="28"/>
      <c r="Y6" s="28" t="s">
        <v>55</v>
      </c>
      <c r="Z6" s="30" t="s">
        <v>47</v>
      </c>
      <c r="AA6" s="24" t="s">
        <v>34</v>
      </c>
      <c r="AB6" s="23" t="s">
        <v>51</v>
      </c>
      <c r="AC6" s="23"/>
      <c r="AD6" s="23" t="s">
        <v>49</v>
      </c>
      <c r="AE6" s="23"/>
      <c r="AF6" s="27">
        <f t="shared" si="0"/>
        <v>120</v>
      </c>
      <c r="AG6" s="27">
        <v>128</v>
      </c>
      <c r="AH6" s="8">
        <f t="shared" si="1"/>
        <v>-8</v>
      </c>
      <c r="AI6" s="27">
        <v>6</v>
      </c>
      <c r="AJ6" s="27">
        <v>3</v>
      </c>
      <c r="AK6" s="27">
        <v>2</v>
      </c>
      <c r="AL6" s="8">
        <v>1</v>
      </c>
      <c r="AM6" s="8">
        <v>15</v>
      </c>
      <c r="AO6" s="8">
        <v>1</v>
      </c>
      <c r="AP6" s="8">
        <v>1</v>
      </c>
      <c r="AQ6" s="8">
        <v>0</v>
      </c>
    </row>
    <row r="7" spans="1:43">
      <c r="A7" s="5" t="s">
        <v>12</v>
      </c>
      <c r="B7" s="19" t="s">
        <v>48</v>
      </c>
      <c r="C7" s="28" t="s">
        <v>51</v>
      </c>
      <c r="D7" s="20" t="s">
        <v>56</v>
      </c>
      <c r="E7" s="29" t="s">
        <v>57</v>
      </c>
      <c r="F7" s="22" t="s">
        <v>52</v>
      </c>
      <c r="G7" s="20" t="s">
        <v>47</v>
      </c>
      <c r="H7" s="20"/>
      <c r="I7" s="19"/>
      <c r="J7" s="24"/>
      <c r="K7" s="24"/>
      <c r="L7" s="21" t="s">
        <v>57</v>
      </c>
      <c r="M7" s="24" t="s">
        <v>52</v>
      </c>
      <c r="N7" s="23" t="s">
        <v>47</v>
      </c>
      <c r="O7" s="23" t="s">
        <v>52</v>
      </c>
      <c r="P7" s="23" t="s">
        <v>47</v>
      </c>
      <c r="Q7" s="23" t="s">
        <v>49</v>
      </c>
      <c r="R7" s="23"/>
      <c r="S7" s="21" t="s">
        <v>58</v>
      </c>
      <c r="T7" s="24" t="s">
        <v>47</v>
      </c>
      <c r="U7" s="23"/>
      <c r="V7" s="23" t="s">
        <v>49</v>
      </c>
      <c r="W7" s="23" t="s">
        <v>49</v>
      </c>
      <c r="X7" s="23"/>
      <c r="Y7" s="23" t="s">
        <v>56</v>
      </c>
      <c r="Z7" s="32" t="s">
        <v>56</v>
      </c>
      <c r="AA7" s="24" t="s">
        <v>48</v>
      </c>
      <c r="AB7" s="23" t="s">
        <v>49</v>
      </c>
      <c r="AC7" s="23"/>
      <c r="AD7" s="23" t="s">
        <v>48</v>
      </c>
      <c r="AE7" s="23" t="s">
        <v>49</v>
      </c>
      <c r="AF7" s="27">
        <f t="shared" si="0"/>
        <v>150</v>
      </c>
      <c r="AG7" s="27">
        <v>160</v>
      </c>
      <c r="AH7" s="8">
        <f t="shared" si="1"/>
        <v>-10</v>
      </c>
      <c r="AI7" s="27">
        <v>6</v>
      </c>
      <c r="AJ7" s="27">
        <v>4</v>
      </c>
      <c r="AK7" s="27">
        <v>5</v>
      </c>
      <c r="AL7" s="8">
        <v>3</v>
      </c>
      <c r="AM7" s="8">
        <v>12</v>
      </c>
      <c r="AO7" s="8">
        <v>2</v>
      </c>
      <c r="AP7" s="8">
        <v>3</v>
      </c>
      <c r="AQ7" s="8">
        <v>1</v>
      </c>
    </row>
    <row r="8" spans="1:43">
      <c r="A8" s="5" t="s">
        <v>14</v>
      </c>
      <c r="B8" s="19" t="s">
        <v>47</v>
      </c>
      <c r="C8" s="28"/>
      <c r="D8" s="20" t="s">
        <v>52</v>
      </c>
      <c r="E8" s="29" t="s">
        <v>47</v>
      </c>
      <c r="F8" s="22" t="s">
        <v>48</v>
      </c>
      <c r="G8" s="20"/>
      <c r="H8" s="20"/>
      <c r="I8" s="19" t="s">
        <v>51</v>
      </c>
      <c r="J8" s="24"/>
      <c r="K8" s="24" t="s">
        <v>52</v>
      </c>
      <c r="L8" s="21" t="s">
        <v>47</v>
      </c>
      <c r="M8" s="24"/>
      <c r="N8" s="23" t="s">
        <v>51</v>
      </c>
      <c r="O8" s="23" t="s">
        <v>49</v>
      </c>
      <c r="P8" s="19" t="s">
        <v>52</v>
      </c>
      <c r="Q8" s="19" t="s">
        <v>47</v>
      </c>
      <c r="R8" s="23" t="s">
        <v>55</v>
      </c>
      <c r="S8" s="21" t="s">
        <v>52</v>
      </c>
      <c r="T8" s="31" t="s">
        <v>47</v>
      </c>
      <c r="U8" s="23" t="s">
        <v>56</v>
      </c>
      <c r="V8" s="20" t="s">
        <v>52</v>
      </c>
      <c r="W8" s="19" t="s">
        <v>59</v>
      </c>
      <c r="X8" s="28" t="s">
        <v>48</v>
      </c>
      <c r="Y8" s="28"/>
      <c r="Z8" s="30" t="s">
        <v>50</v>
      </c>
      <c r="AA8" s="24" t="s">
        <v>50</v>
      </c>
      <c r="AB8" s="23" t="s">
        <v>59</v>
      </c>
      <c r="AC8" s="23" t="s">
        <v>55</v>
      </c>
      <c r="AD8" s="23" t="s">
        <v>59</v>
      </c>
      <c r="AE8" s="23" t="s">
        <v>48</v>
      </c>
      <c r="AF8" s="27">
        <f t="shared" si="0"/>
        <v>174</v>
      </c>
      <c r="AG8" s="27">
        <v>192</v>
      </c>
      <c r="AH8" s="8">
        <f t="shared" si="1"/>
        <v>-18</v>
      </c>
      <c r="AI8" s="27">
        <v>9</v>
      </c>
      <c r="AJ8" s="27">
        <v>5</v>
      </c>
      <c r="AK8" s="27">
        <v>1</v>
      </c>
      <c r="AL8" s="8">
        <v>3</v>
      </c>
      <c r="AM8" s="8">
        <v>7</v>
      </c>
      <c r="AO8" s="8">
        <v>3</v>
      </c>
      <c r="AP8" s="8">
        <v>3</v>
      </c>
      <c r="AQ8" s="8">
        <v>0</v>
      </c>
    </row>
    <row r="9" spans="1:43">
      <c r="A9" s="5" t="s">
        <v>16</v>
      </c>
      <c r="B9" s="19" t="s">
        <v>60</v>
      </c>
      <c r="C9" s="28" t="s">
        <v>60</v>
      </c>
      <c r="D9" s="20" t="s">
        <v>60</v>
      </c>
      <c r="E9" s="29" t="s">
        <v>60</v>
      </c>
      <c r="F9" s="22" t="s">
        <v>60</v>
      </c>
      <c r="G9" s="20" t="s">
        <v>60</v>
      </c>
      <c r="H9" s="20" t="s">
        <v>60</v>
      </c>
      <c r="I9" s="19" t="s">
        <v>60</v>
      </c>
      <c r="J9" s="24" t="s">
        <v>60</v>
      </c>
      <c r="K9" s="24" t="s">
        <v>60</v>
      </c>
      <c r="L9" s="21"/>
      <c r="M9" s="24"/>
      <c r="N9" s="23"/>
      <c r="O9" s="23" t="s">
        <v>55</v>
      </c>
      <c r="P9" s="19" t="s">
        <v>47</v>
      </c>
      <c r="Q9" s="19" t="s">
        <v>52</v>
      </c>
      <c r="R9" s="23" t="s">
        <v>47</v>
      </c>
      <c r="S9" s="21" t="s">
        <v>48</v>
      </c>
      <c r="T9" s="31" t="s">
        <v>55</v>
      </c>
      <c r="U9" s="23" t="s">
        <v>59</v>
      </c>
      <c r="V9" s="20"/>
      <c r="W9" s="19" t="s">
        <v>56</v>
      </c>
      <c r="X9" s="28"/>
      <c r="Y9" s="28"/>
      <c r="Z9" s="30" t="s">
        <v>52</v>
      </c>
      <c r="AA9" s="24" t="s">
        <v>52</v>
      </c>
      <c r="AB9" s="23" t="s">
        <v>59</v>
      </c>
      <c r="AC9" s="23" t="s">
        <v>51</v>
      </c>
      <c r="AD9" s="23" t="s">
        <v>56</v>
      </c>
      <c r="AE9" s="23" t="s">
        <v>55</v>
      </c>
      <c r="AF9" s="27">
        <f t="shared" si="0"/>
        <v>96</v>
      </c>
      <c r="AG9" s="27">
        <v>102</v>
      </c>
      <c r="AH9" s="8">
        <f t="shared" si="1"/>
        <v>-6</v>
      </c>
      <c r="AI9" s="27">
        <v>6</v>
      </c>
      <c r="AJ9" s="27">
        <v>2</v>
      </c>
      <c r="AK9" s="27"/>
      <c r="AL9" s="8">
        <v>2</v>
      </c>
      <c r="AM9" s="8">
        <v>9</v>
      </c>
      <c r="AO9" s="8">
        <v>1</v>
      </c>
      <c r="AP9" s="8">
        <v>2</v>
      </c>
      <c r="AQ9" s="8">
        <v>1</v>
      </c>
    </row>
    <row r="10" spans="1:43">
      <c r="A10" s="5" t="s">
        <v>18</v>
      </c>
      <c r="B10" s="19" t="s">
        <v>52</v>
      </c>
      <c r="C10" s="28" t="s">
        <v>52</v>
      </c>
      <c r="D10" s="20" t="s">
        <v>47</v>
      </c>
      <c r="E10" s="29" t="s">
        <v>51</v>
      </c>
      <c r="F10" s="22"/>
      <c r="G10" s="20" t="s">
        <v>51</v>
      </c>
      <c r="H10" s="20" t="s">
        <v>48</v>
      </c>
      <c r="I10" s="19" t="s">
        <v>52</v>
      </c>
      <c r="J10" s="24" t="s">
        <v>52</v>
      </c>
      <c r="K10" s="24" t="s">
        <v>47</v>
      </c>
      <c r="L10" s="21" t="s">
        <v>51</v>
      </c>
      <c r="M10" s="24" t="s">
        <v>48</v>
      </c>
      <c r="N10" s="23" t="s">
        <v>52</v>
      </c>
      <c r="O10" s="23" t="s">
        <v>47</v>
      </c>
      <c r="P10" s="19"/>
      <c r="Q10" s="19"/>
      <c r="R10" s="23" t="s">
        <v>51</v>
      </c>
      <c r="S10" s="21" t="s">
        <v>34</v>
      </c>
      <c r="T10" s="31" t="s">
        <v>34</v>
      </c>
      <c r="U10" s="23" t="s">
        <v>34</v>
      </c>
      <c r="V10" s="20"/>
      <c r="W10" s="19" t="s">
        <v>56</v>
      </c>
      <c r="X10" s="28"/>
      <c r="Y10" s="28" t="s">
        <v>51</v>
      </c>
      <c r="Z10" s="30" t="s">
        <v>34</v>
      </c>
      <c r="AA10" s="24"/>
      <c r="AB10" s="23" t="s">
        <v>34</v>
      </c>
      <c r="AC10" s="23" t="s">
        <v>50</v>
      </c>
      <c r="AD10" s="23" t="s">
        <v>59</v>
      </c>
      <c r="AE10" s="23"/>
      <c r="AF10" s="27">
        <f t="shared" si="0"/>
        <v>144</v>
      </c>
      <c r="AG10" s="27">
        <v>152</v>
      </c>
      <c r="AH10" s="8">
        <f t="shared" si="1"/>
        <v>-8</v>
      </c>
      <c r="AI10" s="27">
        <v>5</v>
      </c>
      <c r="AJ10" s="27">
        <v>7</v>
      </c>
      <c r="AK10" s="27">
        <v>0</v>
      </c>
      <c r="AL10" s="8">
        <v>2</v>
      </c>
      <c r="AM10" s="8">
        <v>13</v>
      </c>
      <c r="AO10" s="8">
        <v>2</v>
      </c>
      <c r="AP10" s="8">
        <v>2</v>
      </c>
      <c r="AQ10" s="8">
        <v>0</v>
      </c>
    </row>
    <row r="11" spans="1:43">
      <c r="A11" s="5" t="s">
        <v>20</v>
      </c>
      <c r="B11" s="19"/>
      <c r="C11" s="19" t="s">
        <v>49</v>
      </c>
      <c r="D11" s="23" t="s">
        <v>48</v>
      </c>
      <c r="E11" s="21" t="s">
        <v>55</v>
      </c>
      <c r="F11" s="24" t="s">
        <v>55</v>
      </c>
      <c r="G11" s="23" t="s">
        <v>47</v>
      </c>
      <c r="H11" s="23"/>
      <c r="I11" s="28"/>
      <c r="J11" s="31"/>
      <c r="K11" s="24" t="s">
        <v>48</v>
      </c>
      <c r="L11" s="21" t="s">
        <v>55</v>
      </c>
      <c r="M11" s="24" t="s">
        <v>55</v>
      </c>
      <c r="N11" s="23" t="s">
        <v>47</v>
      </c>
      <c r="O11" s="20" t="s">
        <v>34</v>
      </c>
      <c r="P11" s="23" t="s">
        <v>34</v>
      </c>
      <c r="Q11" s="23" t="s">
        <v>34</v>
      </c>
      <c r="R11" s="23" t="s">
        <v>34</v>
      </c>
      <c r="S11" s="21" t="s">
        <v>34</v>
      </c>
      <c r="T11" s="24" t="s">
        <v>51</v>
      </c>
      <c r="U11" s="23" t="s">
        <v>48</v>
      </c>
      <c r="V11" s="20" t="s">
        <v>51</v>
      </c>
      <c r="W11" s="23" t="s">
        <v>52</v>
      </c>
      <c r="X11" s="19" t="s">
        <v>52</v>
      </c>
      <c r="Y11" s="23" t="s">
        <v>47</v>
      </c>
      <c r="Z11" s="32" t="s">
        <v>49</v>
      </c>
      <c r="AA11" s="24"/>
      <c r="AB11" s="23"/>
      <c r="AC11" s="23"/>
      <c r="AD11" s="23"/>
      <c r="AE11" s="23" t="s">
        <v>52</v>
      </c>
      <c r="AF11" s="27">
        <f t="shared" si="0"/>
        <v>156</v>
      </c>
      <c r="AG11" s="27">
        <v>160</v>
      </c>
      <c r="AH11" s="8">
        <f t="shared" si="1"/>
        <v>-4</v>
      </c>
      <c r="AI11" s="27">
        <v>7</v>
      </c>
      <c r="AJ11" s="27">
        <v>5</v>
      </c>
      <c r="AK11" s="27">
        <v>2</v>
      </c>
      <c r="AL11" s="8">
        <v>4</v>
      </c>
      <c r="AM11" s="8">
        <v>12</v>
      </c>
      <c r="AO11" s="8">
        <v>2</v>
      </c>
      <c r="AP11" s="8">
        <v>4</v>
      </c>
      <c r="AQ11" s="8">
        <v>2</v>
      </c>
    </row>
    <row r="12" spans="1:43">
      <c r="A12" s="5" t="s">
        <v>21</v>
      </c>
      <c r="B12" s="19" t="s">
        <v>47</v>
      </c>
      <c r="C12" s="19"/>
      <c r="D12" s="23" t="s">
        <v>55</v>
      </c>
      <c r="E12" s="21" t="s">
        <v>47</v>
      </c>
      <c r="F12" s="24" t="s">
        <v>51</v>
      </c>
      <c r="G12" s="23" t="s">
        <v>52</v>
      </c>
      <c r="H12" s="23"/>
      <c r="I12" s="28" t="s">
        <v>48</v>
      </c>
      <c r="J12" s="31" t="s">
        <v>34</v>
      </c>
      <c r="K12" s="24" t="s">
        <v>34</v>
      </c>
      <c r="L12" s="21" t="s">
        <v>34</v>
      </c>
      <c r="M12" s="24" t="s">
        <v>34</v>
      </c>
      <c r="N12" s="23" t="s">
        <v>48</v>
      </c>
      <c r="O12" s="20" t="s">
        <v>51</v>
      </c>
      <c r="P12" s="23" t="s">
        <v>55</v>
      </c>
      <c r="Q12" s="23" t="s">
        <v>55</v>
      </c>
      <c r="R12" s="23" t="s">
        <v>47</v>
      </c>
      <c r="S12" s="21" t="s">
        <v>51</v>
      </c>
      <c r="T12" s="24" t="s">
        <v>52</v>
      </c>
      <c r="U12" s="23" t="s">
        <v>59</v>
      </c>
      <c r="V12" s="20" t="s">
        <v>48</v>
      </c>
      <c r="W12" s="23" t="s">
        <v>56</v>
      </c>
      <c r="X12" s="19" t="s">
        <v>51</v>
      </c>
      <c r="Y12" s="23"/>
      <c r="Z12" s="32" t="s">
        <v>55</v>
      </c>
      <c r="AA12" s="24" t="s">
        <v>55</v>
      </c>
      <c r="AB12" s="23" t="s">
        <v>59</v>
      </c>
      <c r="AC12" s="23" t="s">
        <v>48</v>
      </c>
      <c r="AD12" s="23" t="s">
        <v>52</v>
      </c>
      <c r="AE12" s="23" t="s">
        <v>47</v>
      </c>
      <c r="AF12" s="27">
        <f t="shared" si="0"/>
        <v>192</v>
      </c>
      <c r="AG12" s="27">
        <v>192</v>
      </c>
      <c r="AH12" s="8">
        <f t="shared" si="1"/>
        <v>0</v>
      </c>
      <c r="AI12" s="27">
        <v>8</v>
      </c>
      <c r="AJ12" s="27">
        <v>8</v>
      </c>
      <c r="AK12" s="27">
        <v>0</v>
      </c>
      <c r="AL12" s="8">
        <v>3</v>
      </c>
      <c r="AM12" s="8">
        <v>10</v>
      </c>
      <c r="AO12" s="8">
        <v>3</v>
      </c>
      <c r="AP12" s="8">
        <v>3</v>
      </c>
      <c r="AQ12" s="8">
        <v>0</v>
      </c>
    </row>
    <row r="13" spans="1:43">
      <c r="A13" s="5" t="s">
        <v>22</v>
      </c>
      <c r="B13" s="23" t="s">
        <v>55</v>
      </c>
      <c r="C13" s="28" t="s">
        <v>55</v>
      </c>
      <c r="D13" s="20" t="s">
        <v>47</v>
      </c>
      <c r="E13" s="21" t="s">
        <v>34</v>
      </c>
      <c r="F13" s="22" t="s">
        <v>34</v>
      </c>
      <c r="G13" s="23" t="s">
        <v>48</v>
      </c>
      <c r="H13" s="23" t="s">
        <v>49</v>
      </c>
      <c r="I13" s="23" t="s">
        <v>55</v>
      </c>
      <c r="J13" s="24" t="s">
        <v>55</v>
      </c>
      <c r="K13" s="24" t="s">
        <v>47</v>
      </c>
      <c r="L13" s="21" t="s">
        <v>49</v>
      </c>
      <c r="M13" s="24" t="s">
        <v>51</v>
      </c>
      <c r="N13" s="23" t="s">
        <v>47</v>
      </c>
      <c r="O13" s="20" t="s">
        <v>50</v>
      </c>
      <c r="P13" s="23" t="s">
        <v>47</v>
      </c>
      <c r="Q13" s="28" t="s">
        <v>48</v>
      </c>
      <c r="R13" s="23"/>
      <c r="S13" s="21" t="s">
        <v>34</v>
      </c>
      <c r="T13" s="24" t="s">
        <v>34</v>
      </c>
      <c r="U13" s="23" t="s">
        <v>49</v>
      </c>
      <c r="V13" s="20"/>
      <c r="W13" s="23" t="s">
        <v>55</v>
      </c>
      <c r="X13" s="23" t="s">
        <v>55</v>
      </c>
      <c r="Y13" s="23" t="s">
        <v>47</v>
      </c>
      <c r="Z13" s="32"/>
      <c r="AA13" s="24" t="s">
        <v>34</v>
      </c>
      <c r="AB13" s="23" t="s">
        <v>55</v>
      </c>
      <c r="AC13" s="23" t="s">
        <v>52</v>
      </c>
      <c r="AD13" s="23" t="s">
        <v>59</v>
      </c>
      <c r="AE13" s="23" t="s">
        <v>51</v>
      </c>
      <c r="AF13" s="27">
        <f t="shared" si="0"/>
        <v>174</v>
      </c>
      <c r="AG13" s="27">
        <v>192</v>
      </c>
      <c r="AH13" s="8">
        <f t="shared" si="1"/>
        <v>-18</v>
      </c>
      <c r="AI13" s="27">
        <v>9</v>
      </c>
      <c r="AJ13" s="27">
        <v>4</v>
      </c>
      <c r="AK13" s="27">
        <v>3</v>
      </c>
      <c r="AL13" s="8">
        <v>3</v>
      </c>
      <c r="AM13" s="8">
        <v>10</v>
      </c>
      <c r="AO13" s="8">
        <v>3</v>
      </c>
      <c r="AP13" s="8">
        <v>3</v>
      </c>
      <c r="AQ13" s="8">
        <v>0</v>
      </c>
    </row>
    <row r="14" spans="1:43">
      <c r="A14" s="5" t="s">
        <v>61</v>
      </c>
      <c r="B14" s="23"/>
      <c r="C14" s="19"/>
      <c r="D14" s="20" t="s">
        <v>51</v>
      </c>
      <c r="E14" s="26" t="s">
        <v>48</v>
      </c>
      <c r="F14" s="22"/>
      <c r="G14" s="23" t="s">
        <v>50</v>
      </c>
      <c r="H14" s="23" t="s">
        <v>50</v>
      </c>
      <c r="I14" s="23" t="s">
        <v>47</v>
      </c>
      <c r="J14" s="24"/>
      <c r="K14" s="24" t="s">
        <v>55</v>
      </c>
      <c r="L14" s="26" t="s">
        <v>47</v>
      </c>
      <c r="M14" s="24" t="s">
        <v>50</v>
      </c>
      <c r="N14" s="23" t="s">
        <v>50</v>
      </c>
      <c r="O14" s="20" t="s">
        <v>47</v>
      </c>
      <c r="P14" s="23" t="s">
        <v>48</v>
      </c>
      <c r="Q14" s="23" t="s">
        <v>51</v>
      </c>
      <c r="R14" s="23" t="s">
        <v>49</v>
      </c>
      <c r="S14" s="26"/>
      <c r="T14" s="24" t="s">
        <v>50</v>
      </c>
      <c r="U14" s="23" t="s">
        <v>50</v>
      </c>
      <c r="V14" s="20" t="s">
        <v>47</v>
      </c>
      <c r="W14" s="23" t="s">
        <v>48</v>
      </c>
      <c r="X14" s="23"/>
      <c r="Y14" s="23" t="s">
        <v>49</v>
      </c>
      <c r="Z14" s="30" t="s">
        <v>48</v>
      </c>
      <c r="AA14" s="24"/>
      <c r="AB14" s="23" t="s">
        <v>50</v>
      </c>
      <c r="AC14" s="23" t="s">
        <v>47</v>
      </c>
      <c r="AD14" s="23"/>
      <c r="AE14" s="23"/>
      <c r="AF14" s="27">
        <f t="shared" si="0"/>
        <v>180</v>
      </c>
      <c r="AG14" s="27">
        <v>192</v>
      </c>
      <c r="AH14" s="8">
        <f t="shared" si="1"/>
        <v>-12</v>
      </c>
      <c r="AI14" s="27">
        <v>8</v>
      </c>
      <c r="AJ14" s="27">
        <v>6</v>
      </c>
      <c r="AK14" s="27">
        <v>2</v>
      </c>
      <c r="AL14" s="8">
        <v>3</v>
      </c>
      <c r="AM14" s="8">
        <v>9</v>
      </c>
      <c r="AO14" s="8">
        <v>3</v>
      </c>
      <c r="AP14" s="8">
        <v>3</v>
      </c>
      <c r="AQ14" s="8">
        <v>0</v>
      </c>
    </row>
    <row r="15" spans="1:43">
      <c r="A15" s="5" t="s">
        <v>25</v>
      </c>
      <c r="B15" s="23" t="s">
        <v>49</v>
      </c>
      <c r="C15" s="19" t="s">
        <v>34</v>
      </c>
      <c r="D15" s="20" t="s">
        <v>34</v>
      </c>
      <c r="E15" s="26"/>
      <c r="F15" s="22"/>
      <c r="G15" s="23"/>
      <c r="H15" s="23" t="s">
        <v>52</v>
      </c>
      <c r="I15" s="23" t="s">
        <v>47</v>
      </c>
      <c r="J15" s="24"/>
      <c r="K15" s="24"/>
      <c r="L15" s="26"/>
      <c r="M15" s="24"/>
      <c r="N15" s="23"/>
      <c r="O15" s="20"/>
      <c r="P15" s="23" t="s">
        <v>62</v>
      </c>
      <c r="Q15" s="23"/>
      <c r="R15" s="23" t="s">
        <v>48</v>
      </c>
      <c r="S15" s="26" t="s">
        <v>49</v>
      </c>
      <c r="T15" s="24"/>
      <c r="U15" s="23" t="s">
        <v>52</v>
      </c>
      <c r="V15" s="20" t="s">
        <v>47</v>
      </c>
      <c r="W15" s="23" t="s">
        <v>51</v>
      </c>
      <c r="X15" s="23"/>
      <c r="Y15" s="23" t="s">
        <v>52</v>
      </c>
      <c r="Z15" s="30" t="s">
        <v>47</v>
      </c>
      <c r="AA15" s="24"/>
      <c r="AB15" s="23"/>
      <c r="AC15" s="23"/>
      <c r="AD15" s="23" t="s">
        <v>55</v>
      </c>
      <c r="AE15" s="23" t="s">
        <v>47</v>
      </c>
      <c r="AF15" s="27">
        <f t="shared" si="0"/>
        <v>96</v>
      </c>
      <c r="AG15" s="27">
        <v>96</v>
      </c>
      <c r="AH15" s="8">
        <f t="shared" si="1"/>
        <v>0</v>
      </c>
      <c r="AI15" s="27">
        <v>4</v>
      </c>
      <c r="AJ15" s="27">
        <v>3</v>
      </c>
      <c r="AK15" s="27">
        <v>2</v>
      </c>
      <c r="AL15" s="8">
        <v>2</v>
      </c>
      <c r="AM15" s="8">
        <v>17</v>
      </c>
      <c r="AO15" s="8">
        <v>1</v>
      </c>
      <c r="AP15" s="8">
        <v>2</v>
      </c>
      <c r="AQ15" s="8">
        <v>1</v>
      </c>
    </row>
    <row r="16" spans="1:43">
      <c r="V16" s="33"/>
      <c r="AE16" s="34" t="s">
        <v>63</v>
      </c>
      <c r="AF16" s="8">
        <f t="shared" ref="AF16:AM16" si="2">SUM(AF3:AF15)</f>
        <v>1926</v>
      </c>
      <c r="AG16" s="8">
        <f t="shared" si="2"/>
        <v>2038</v>
      </c>
      <c r="AH16" s="8">
        <f t="shared" si="2"/>
        <v>-112</v>
      </c>
      <c r="AI16" s="8">
        <f t="shared" si="2"/>
        <v>89</v>
      </c>
      <c r="AJ16" s="8">
        <f t="shared" si="2"/>
        <v>60</v>
      </c>
      <c r="AK16" s="8">
        <f t="shared" si="2"/>
        <v>23</v>
      </c>
      <c r="AL16" s="8">
        <f t="shared" si="2"/>
        <v>33</v>
      </c>
      <c r="AM16" s="8">
        <f t="shared" si="2"/>
        <v>148</v>
      </c>
      <c r="AO16" s="8">
        <f>SUM(AO3:AO15)</f>
        <v>27</v>
      </c>
      <c r="AP16" s="8">
        <v>33</v>
      </c>
      <c r="AQ16" s="8"/>
    </row>
    <row r="17" spans="2:26">
      <c r="V17" s="123" t="s">
        <v>64</v>
      </c>
      <c r="W17" s="123" t="s">
        <v>65</v>
      </c>
      <c r="X17" s="123" t="s">
        <v>66</v>
      </c>
      <c r="Y17" s="23" t="s">
        <v>67</v>
      </c>
      <c r="Z17" s="123" t="s">
        <v>68</v>
      </c>
    </row>
    <row r="18" spans="2:26">
      <c r="B18" s="217" t="s">
        <v>69</v>
      </c>
      <c r="C18" s="218"/>
      <c r="D18" s="218"/>
      <c r="E18" s="219"/>
      <c r="F18" s="35"/>
      <c r="V18" s="123"/>
      <c r="W18" s="123"/>
      <c r="X18" s="123"/>
      <c r="Y18" s="123"/>
      <c r="Z18" s="123"/>
    </row>
    <row r="19" spans="2:26">
      <c r="B19" s="220" t="s">
        <v>70</v>
      </c>
      <c r="C19" s="210"/>
      <c r="D19" s="210"/>
      <c r="E19" s="221"/>
      <c r="F19" s="35"/>
      <c r="G19" s="222" t="s">
        <v>71</v>
      </c>
      <c r="H19" s="211"/>
      <c r="I19" s="36" t="s">
        <v>72</v>
      </c>
      <c r="J19" s="8">
        <f t="shared" ref="J19:J20" si="3">V19+W19+X19+Y19+Z19</f>
        <v>0</v>
      </c>
      <c r="M19" s="37" t="s">
        <v>64</v>
      </c>
      <c r="N19" s="38">
        <v>9</v>
      </c>
      <c r="O19" s="37" t="s">
        <v>65</v>
      </c>
      <c r="P19" s="39">
        <v>9</v>
      </c>
      <c r="Q19" s="37" t="s">
        <v>66</v>
      </c>
      <c r="R19" s="38">
        <v>9</v>
      </c>
      <c r="S19" s="37" t="s">
        <v>67</v>
      </c>
      <c r="T19" s="138">
        <v>9</v>
      </c>
      <c r="V19" s="8">
        <f>V18*N19</f>
        <v>0</v>
      </c>
      <c r="W19" s="8">
        <f>W18*P19</f>
        <v>0</v>
      </c>
      <c r="X19" s="8">
        <f>X18*R19</f>
        <v>0</v>
      </c>
      <c r="Y19" s="8">
        <f>Y18*T19</f>
        <v>0</v>
      </c>
      <c r="Z19" s="8"/>
    </row>
    <row r="20" spans="2:26">
      <c r="B20" s="220" t="s">
        <v>73</v>
      </c>
      <c r="C20" s="210"/>
      <c r="D20" s="210"/>
      <c r="E20" s="221"/>
      <c r="F20" s="35"/>
      <c r="G20" s="223" t="s">
        <v>74</v>
      </c>
      <c r="H20" s="211"/>
      <c r="I20" s="36" t="s">
        <v>75</v>
      </c>
      <c r="J20" s="8">
        <f t="shared" si="3"/>
        <v>0</v>
      </c>
      <c r="N20" s="8">
        <v>0</v>
      </c>
      <c r="P20" s="8">
        <v>7</v>
      </c>
      <c r="R20" s="8">
        <v>5</v>
      </c>
      <c r="T20" s="8">
        <v>12</v>
      </c>
      <c r="V20" s="8"/>
      <c r="W20" s="8">
        <f>W18*P20</f>
        <v>0</v>
      </c>
      <c r="X20" s="8">
        <f>X18*R20</f>
        <v>0</v>
      </c>
      <c r="Y20" s="8">
        <f>Y18*T20</f>
        <v>0</v>
      </c>
      <c r="Z20" s="8">
        <f>Z18*12</f>
        <v>0</v>
      </c>
    </row>
    <row r="21" spans="2:26" ht="15.75" customHeight="1">
      <c r="B21" s="220" t="s">
        <v>76</v>
      </c>
      <c r="C21" s="210"/>
      <c r="D21" s="210"/>
      <c r="E21" s="221"/>
      <c r="F21" s="35"/>
      <c r="G21" s="223" t="s">
        <v>77</v>
      </c>
      <c r="H21" s="211"/>
      <c r="I21" s="36" t="s">
        <v>78</v>
      </c>
      <c r="J21" s="8"/>
      <c r="N21" s="8">
        <v>0</v>
      </c>
      <c r="P21" s="8">
        <v>0</v>
      </c>
      <c r="R21" s="8">
        <v>0</v>
      </c>
      <c r="T21" s="8">
        <v>0</v>
      </c>
      <c r="V21" s="8"/>
      <c r="W21" s="8"/>
      <c r="X21" s="8"/>
      <c r="Y21" s="8"/>
      <c r="Z21" s="8"/>
    </row>
    <row r="22" spans="2:26" ht="15.75" customHeight="1">
      <c r="B22" s="212" t="s">
        <v>79</v>
      </c>
      <c r="C22" s="213"/>
      <c r="D22" s="213"/>
      <c r="E22" s="214"/>
      <c r="F22" s="35"/>
      <c r="G22" s="35"/>
      <c r="H22" s="35"/>
    </row>
    <row r="23" spans="2:26" ht="15.75" customHeight="1"/>
    <row r="24" spans="2:26" ht="15.75" customHeight="1"/>
    <row r="25" spans="2:26" ht="15.75" customHeight="1"/>
    <row r="26" spans="2:26" ht="15.75" customHeight="1"/>
    <row r="27" spans="2:26" ht="15.75" customHeight="1"/>
    <row r="28" spans="2:26" ht="15.75" customHeight="1"/>
    <row r="29" spans="2:26" ht="15.75" customHeight="1"/>
    <row r="30" spans="2:26" ht="15.75" customHeight="1"/>
    <row r="31" spans="2:26" ht="15.75" customHeight="1"/>
    <row r="32" spans="2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2:E22"/>
    <mergeCell ref="A1:A2"/>
    <mergeCell ref="B18:E18"/>
    <mergeCell ref="B19:E19"/>
    <mergeCell ref="G19:H19"/>
    <mergeCell ref="B20:E20"/>
    <mergeCell ref="G20:H20"/>
    <mergeCell ref="G21:H21"/>
    <mergeCell ref="B21:E21"/>
  </mergeCells>
  <conditionalFormatting sqref="V6 H3:I3 V3:Z3 H4:H15 W11:W15 X13:AC15 I13:I15 L14:P15 E14:E15 S14:S15 B14:B15 AD14:AE15 J14:J15 G19 V8:V16 Y17">
    <cfRule type="cellIs" dxfId="1176" priority="1" operator="equal">
      <formula>"X"</formula>
    </cfRule>
  </conditionalFormatting>
  <conditionalFormatting sqref="Q11:S12 U6:V6 S3:AE3 Z4:AE4 AA5:AE6 Y11:AE12 AD7:AE10 B4:H15 U8:V15 T11:T15 I14:S15 W13:AE15 AE16 G19 P19 V16 Y17">
    <cfRule type="cellIs" dxfId="1175" priority="2" operator="equal">
      <formula>"X"</formula>
    </cfRule>
  </conditionalFormatting>
  <conditionalFormatting sqref="Q11:S12 U6:V6 S3:AE3 Z4:AE4 AA5:AE6 Y11:AE12 AD7:AE10 B4:H15 U8:V15 T11:T15 I14:S15 W13:AE15 AE16 G19 P19 V16 Y17">
    <cfRule type="cellIs" dxfId="1174" priority="3" operator="equal">
      <formula>"X"</formula>
    </cfRule>
  </conditionalFormatting>
  <conditionalFormatting sqref="V6 H3:I3 V3:W3 H4:H15 W11:W15 I13:I15 E14:E15 L14:M15 S14:S15 Z14:Z15 AD14:AE15 J14:J15 O14:P15 B3:B15 G19 V8:V16">
    <cfRule type="containsText" dxfId="1173" priority="4" operator="containsText" text="X">
      <formula>NOT(ISERROR(SEARCH(("X"),(V6))))</formula>
    </cfRule>
  </conditionalFormatting>
  <conditionalFormatting sqref="V6 H3:I3 V3:W3 H4:H15 W11:W15 I13:I15 E14:E15 L14:M15 S14:S15 Z14:Z15 AD14:AE15 J14:J15 O14:P15 B3:B15 G19 V8:V16">
    <cfRule type="cellIs" dxfId="1172" priority="5" operator="equal">
      <formula>"X"</formula>
    </cfRule>
  </conditionalFormatting>
  <conditionalFormatting sqref="T3:U3 AA3:AE6 AD7:AE10 AA11:AE13 M11:M15 Z14:AE15 H13:I15 B14:B15 E14:E15 L14:L15 S14:S15 J14:J15 T11:U15 F3:G15 AE16 G19">
    <cfRule type="containsText" dxfId="1171" priority="6" operator="containsText" text="X">
      <formula>NOT(ISERROR(SEARCH(("X"),(T3))))</formula>
    </cfRule>
  </conditionalFormatting>
  <conditionalFormatting sqref="E4:H15 B14:B15 L14:L15 S14:S15 Z14:Z15 AE14:AE15 C3:D15 G19">
    <cfRule type="cellIs" dxfId="1170" priority="7" operator="equal">
      <formula>"X"</formula>
    </cfRule>
  </conditionalFormatting>
  <conditionalFormatting sqref="E4:H15 B14:B15 L14:L15 S14:S15 Z14:Z15 AE14:AE15 C3:D15 G19">
    <cfRule type="cellIs" dxfId="1169" priority="8" operator="equal">
      <formula>"X"</formula>
    </cfRule>
  </conditionalFormatting>
  <conditionalFormatting sqref="AA3:AE6 AD7:AE10 AA11:AE13 Z14:AE15 H13:I15 B14:B15 E14:E15 L14:L15 S14:S15 J14:J15 F3:G15 M11:N15 AE16 G19">
    <cfRule type="cellIs" dxfId="1168" priority="9" operator="equal">
      <formula>"X"</formula>
    </cfRule>
  </conditionalFormatting>
  <conditionalFormatting sqref="Q3 Q14:Q15 J13:K15 P19">
    <cfRule type="cellIs" dxfId="1167" priority="10" operator="equal">
      <formula>"X"</formula>
    </cfRule>
  </conditionalFormatting>
  <conditionalFormatting sqref="Q3 Q14:Q15 J13:K15 P19">
    <cfRule type="cellIs" dxfId="1166" priority="11" operator="equal">
      <formula>"X"</formula>
    </cfRule>
  </conditionalFormatting>
  <conditionalFormatting sqref="Q3 Q14:Q15 J13:K15 P19">
    <cfRule type="cellIs" dxfId="1165" priority="12" operator="equal">
      <formula>"X"</formula>
    </cfRule>
  </conditionalFormatting>
  <conditionalFormatting sqref="Q14:V15 P19 V16">
    <cfRule type="cellIs" dxfId="1164" priority="13" operator="equal">
      <formula>"X"</formula>
    </cfRule>
  </conditionalFormatting>
  <conditionalFormatting sqref="Q14:V15 P19 V16">
    <cfRule type="cellIs" dxfId="1163" priority="14" operator="equal">
      <formula>"X"</formula>
    </cfRule>
  </conditionalFormatting>
  <conditionalFormatting sqref="T3:U3 T11:U15">
    <cfRule type="cellIs" dxfId="1162" priority="15" operator="equal">
      <formula>"X"</formula>
    </cfRule>
  </conditionalFormatting>
  <conditionalFormatting sqref="T3:U3 T11:U15">
    <cfRule type="cellIs" dxfId="1161" priority="16" operator="equal">
      <formula>"X"</formula>
    </cfRule>
  </conditionalFormatting>
  <conditionalFormatting sqref="V4 M3:P3">
    <cfRule type="cellIs" dxfId="1160" priority="17" operator="equal">
      <formula>"X"</formula>
    </cfRule>
  </conditionalFormatting>
  <conditionalFormatting sqref="B3:Q3">
    <cfRule type="cellIs" dxfId="1159" priority="18" operator="equal">
      <formula>"X"</formula>
    </cfRule>
  </conditionalFormatting>
  <conditionalFormatting sqref="B3:Q3">
    <cfRule type="cellIs" dxfId="1158" priority="19" operator="equal">
      <formula>"X"</formula>
    </cfRule>
  </conditionalFormatting>
  <conditionalFormatting sqref="V4 O3:P3">
    <cfRule type="containsText" dxfId="1157" priority="20" operator="containsText" text="X">
      <formula>NOT(ISERROR(SEARCH(("X"),(V4))))</formula>
    </cfRule>
  </conditionalFormatting>
  <conditionalFormatting sqref="V4 O3:P3">
    <cfRule type="cellIs" dxfId="1156" priority="21" operator="equal">
      <formula>"X"</formula>
    </cfRule>
  </conditionalFormatting>
  <conditionalFormatting sqref="U4 AA8:AB10 M3">
    <cfRule type="containsText" dxfId="1155" priority="22" operator="containsText" text="X">
      <formula>NOT(ISERROR(SEARCH(("X"),(U4))))</formula>
    </cfRule>
  </conditionalFormatting>
  <conditionalFormatting sqref="AA8:AB10 M3:N3">
    <cfRule type="cellIs" dxfId="1154" priority="23" operator="equal">
      <formula>"X"</formula>
    </cfRule>
  </conditionalFormatting>
  <conditionalFormatting sqref="J3:K3">
    <cfRule type="cellIs" dxfId="1153" priority="24" operator="equal">
      <formula>"X"</formula>
    </cfRule>
  </conditionalFormatting>
  <conditionalFormatting sqref="J3:K3">
    <cfRule type="cellIs" dxfId="1152" priority="25" operator="equal">
      <formula>"X"</formula>
    </cfRule>
  </conditionalFormatting>
  <conditionalFormatting sqref="J3:K3">
    <cfRule type="cellIs" dxfId="1151" priority="26" operator="equal">
      <formula>"X"</formula>
    </cfRule>
  </conditionalFormatting>
  <conditionalFormatting sqref="Q3 S3">
    <cfRule type="cellIs" dxfId="1150" priority="27" operator="equal">
      <formula>"X"</formula>
    </cfRule>
  </conditionalFormatting>
  <conditionalFormatting sqref="Q3 S3">
    <cfRule type="cellIs" dxfId="1149" priority="28" operator="equal">
      <formula>"X"</formula>
    </cfRule>
  </conditionalFormatting>
  <conditionalFormatting sqref="U4">
    <cfRule type="cellIs" dxfId="1148" priority="29" operator="equal">
      <formula>"X"</formula>
    </cfRule>
  </conditionalFormatting>
  <conditionalFormatting sqref="U4">
    <cfRule type="cellIs" dxfId="1147" priority="30" operator="equal">
      <formula>"X"</formula>
    </cfRule>
  </conditionalFormatting>
  <conditionalFormatting sqref="Z4:AC4 M11:P12 M13:O13 AA5:AC6 Y11:AC12 AA8:AB10">
    <cfRule type="cellIs" dxfId="1146" priority="31" operator="equal">
      <formula>"X"</formula>
    </cfRule>
  </conditionalFormatting>
  <conditionalFormatting sqref="S13 I13:O13 M11:P12 U4:V4 J4:J10 Q4:S6 R8:S10 U5 W11:W12 AA8:AB10">
    <cfRule type="cellIs" dxfId="1145" priority="32" operator="equal">
      <formula>"X"</formula>
    </cfRule>
  </conditionalFormatting>
  <conditionalFormatting sqref="S13 I13:O13 M11:P12 U4:V4 J4:J10 Q4:S6 R8:S10 U5 W11:W12 AA8:AB10">
    <cfRule type="cellIs" dxfId="1144" priority="33" operator="equal">
      <formula>"X"</formula>
    </cfRule>
  </conditionalFormatting>
  <conditionalFormatting sqref="O11:P12 O13">
    <cfRule type="containsText" dxfId="1143" priority="34" operator="containsText" text="X">
      <formula>NOT(ISERROR(SEARCH(("X"),(O11))))</formula>
    </cfRule>
  </conditionalFormatting>
  <conditionalFormatting sqref="O11:P12 O13">
    <cfRule type="cellIs" dxfId="1142" priority="35" operator="equal">
      <formula>"X"</formula>
    </cfRule>
  </conditionalFormatting>
  <conditionalFormatting sqref="U5:U6 U8:U10">
    <cfRule type="containsText" dxfId="1141" priority="36" operator="containsText" text="X">
      <formula>NOT(ISERROR(SEARCH(("X"),(U5))))</formula>
    </cfRule>
  </conditionalFormatting>
  <conditionalFormatting sqref="Q11:Q12 J4:J10">
    <cfRule type="cellIs" dxfId="1140" priority="37" operator="equal">
      <formula>"X"</formula>
    </cfRule>
  </conditionalFormatting>
  <conditionalFormatting sqref="Q11:Q12 J4:J10">
    <cfRule type="cellIs" dxfId="1139" priority="38" operator="equal">
      <formula>"X"</formula>
    </cfRule>
  </conditionalFormatting>
  <conditionalFormatting sqref="Q11:Q12 J4:J10">
    <cfRule type="cellIs" dxfId="1138" priority="39" operator="equal">
      <formula>"X"</formula>
    </cfRule>
  </conditionalFormatting>
  <conditionalFormatting sqref="S13:V13 Q11:V12 Q4:S6 R8:S10 U4:V4 U6:V6 U5 U8:V10">
    <cfRule type="cellIs" dxfId="1137" priority="40" operator="equal">
      <formula>"X"</formula>
    </cfRule>
  </conditionalFormatting>
  <conditionalFormatting sqref="S13:V13 Q11:V12 Q4:S6 R8:S10 U4:V4 U6:V6 U5 U8:V10">
    <cfRule type="cellIs" dxfId="1136" priority="41" operator="equal">
      <formula>"X"</formula>
    </cfRule>
  </conditionalFormatting>
  <conditionalFormatting sqref="U5:U6 U8:U10">
    <cfRule type="cellIs" dxfId="1135" priority="42" operator="equal">
      <formula>"X"</formula>
    </cfRule>
  </conditionalFormatting>
  <conditionalFormatting sqref="U5:U6 U8:U10">
    <cfRule type="cellIs" dxfId="1134" priority="43" operator="equal">
      <formula>"X"</formula>
    </cfRule>
  </conditionalFormatting>
  <conditionalFormatting sqref="H11:H12">
    <cfRule type="containsText" dxfId="1133" priority="44" operator="containsText" text="X">
      <formula>NOT(ISERROR(SEARCH(("X"),(H11))))</formula>
    </cfRule>
  </conditionalFormatting>
  <conditionalFormatting sqref="H11:H12">
    <cfRule type="cellIs" dxfId="1132" priority="45" operator="equal">
      <formula>"X"</formula>
    </cfRule>
  </conditionalFormatting>
  <conditionalFormatting sqref="AC3">
    <cfRule type="cellIs" dxfId="1131" priority="46" operator="equal">
      <formula>"X"</formula>
    </cfRule>
  </conditionalFormatting>
  <conditionalFormatting sqref="AC3">
    <cfRule type="containsText" dxfId="1130" priority="47" operator="containsText" text="X">
      <formula>NOT(ISERROR(SEARCH(("X"),(AC3))))</formula>
    </cfRule>
  </conditionalFormatting>
  <conditionalFormatting sqref="AC3">
    <cfRule type="cellIs" dxfId="1129" priority="48" operator="equal">
      <formula>"X"</formula>
    </cfRule>
  </conditionalFormatting>
  <conditionalFormatting sqref="C5:C10">
    <cfRule type="cellIs" dxfId="1128" priority="49" operator="equal">
      <formula>"X"</formula>
    </cfRule>
  </conditionalFormatting>
  <conditionalFormatting sqref="C5:C10">
    <cfRule type="containsText" dxfId="1127" priority="50" operator="containsText" text="X">
      <formula>NOT(ISERROR(SEARCH(("X"),(C5))))</formula>
    </cfRule>
  </conditionalFormatting>
  <conditionalFormatting sqref="C5:C10">
    <cfRule type="cellIs" dxfId="1126" priority="51" operator="equal">
      <formula>"X"</formula>
    </cfRule>
  </conditionalFormatting>
  <conditionalFormatting sqref="C5:C10">
    <cfRule type="containsText" dxfId="1125" priority="52" operator="containsText" text="X">
      <formula>NOT(ISERROR(SEARCH(("X"),(C5))))</formula>
    </cfRule>
  </conditionalFormatting>
  <conditionalFormatting sqref="C5:C10">
    <cfRule type="cellIs" dxfId="1124" priority="53" operator="equal">
      <formula>"X"</formula>
    </cfRule>
  </conditionalFormatting>
  <conditionalFormatting sqref="W5:Z6 X8:Z10">
    <cfRule type="cellIs" dxfId="1123" priority="54" operator="equal">
      <formula>"X"</formula>
    </cfRule>
  </conditionalFormatting>
  <conditionalFormatting sqref="W5:Z6 X8:Z10">
    <cfRule type="cellIs" dxfId="1122" priority="55" operator="equal">
      <formula>"X"</formula>
    </cfRule>
  </conditionalFormatting>
  <conditionalFormatting sqref="W5:Z6 X8:Z10">
    <cfRule type="cellIs" dxfId="1121" priority="56" operator="equal">
      <formula>"X"</formula>
    </cfRule>
  </conditionalFormatting>
  <conditionalFormatting sqref="W5:Z6 X8:Z10">
    <cfRule type="containsText" dxfId="1120" priority="57" operator="containsText" text="X">
      <formula>NOT(ISERROR(SEARCH(("X"),(W5))))</formula>
    </cfRule>
  </conditionalFormatting>
  <conditionalFormatting sqref="W5:Z6 X8:Z10">
    <cfRule type="cellIs" dxfId="1119" priority="58" operator="equal">
      <formula>"X"</formula>
    </cfRule>
  </conditionalFormatting>
  <conditionalFormatting sqref="W5:Z6 X8:Z10">
    <cfRule type="cellIs" dxfId="1118" priority="59" operator="equal">
      <formula>"X"</formula>
    </cfRule>
  </conditionalFormatting>
  <conditionalFormatting sqref="W5:Z6 X8:Z10">
    <cfRule type="cellIs" dxfId="1117" priority="60" operator="equal">
      <formula>"X"</formula>
    </cfRule>
  </conditionalFormatting>
  <conditionalFormatting sqref="W5:Z6 X8:Z10">
    <cfRule type="containsText" dxfId="1116" priority="61" operator="containsText" text="X">
      <formula>NOT(ISERROR(SEARCH(("X"),(W5))))</formula>
    </cfRule>
  </conditionalFormatting>
  <conditionalFormatting sqref="W5:Z6 X8:Z10">
    <cfRule type="cellIs" dxfId="1115" priority="62" operator="equal">
      <formula>"X"</formula>
    </cfRule>
  </conditionalFormatting>
  <conditionalFormatting sqref="X3:Z3">
    <cfRule type="containsText" dxfId="1114" priority="63" operator="containsText" text="X">
      <formula>NOT(ISERROR(SEARCH(("X"),(X3))))</formula>
    </cfRule>
  </conditionalFormatting>
  <conditionalFormatting sqref="X3:Z3">
    <cfRule type="cellIs" dxfId="1113" priority="64" operator="equal">
      <formula>"X"</formula>
    </cfRule>
  </conditionalFormatting>
  <conditionalFormatting sqref="X3:Z3">
    <cfRule type="cellIs" dxfId="1112" priority="65" operator="equal">
      <formula>"X"</formula>
    </cfRule>
  </conditionalFormatting>
  <conditionalFormatting sqref="X3:Z3">
    <cfRule type="cellIs" dxfId="1111" priority="66" operator="equal">
      <formula>"X"</formula>
    </cfRule>
  </conditionalFormatting>
  <conditionalFormatting sqref="X3:Z3">
    <cfRule type="containsText" dxfId="1110" priority="67" operator="containsText" text="X">
      <formula>NOT(ISERROR(SEARCH(("X"),(X3))))</formula>
    </cfRule>
  </conditionalFormatting>
  <conditionalFormatting sqref="X3:Z3">
    <cfRule type="cellIs" dxfId="1109" priority="68" operator="equal">
      <formula>"X"</formula>
    </cfRule>
  </conditionalFormatting>
  <conditionalFormatting sqref="X3:Z3">
    <cfRule type="containsText" dxfId="1108" priority="69" operator="containsText" text="X">
      <formula>NOT(ISERROR(SEARCH(("X"),(X3))))</formula>
    </cfRule>
  </conditionalFormatting>
  <conditionalFormatting sqref="X3:Z3">
    <cfRule type="cellIs" dxfId="1107" priority="70" operator="equal">
      <formula>"X"</formula>
    </cfRule>
  </conditionalFormatting>
  <conditionalFormatting sqref="I11:K12">
    <cfRule type="cellIs" dxfId="1106" priority="71" operator="equal">
      <formula>"X"</formula>
    </cfRule>
  </conditionalFormatting>
  <conditionalFormatting sqref="I11:K12">
    <cfRule type="cellIs" dxfId="1105" priority="72" operator="equal">
      <formula>"X"</formula>
    </cfRule>
  </conditionalFormatting>
  <conditionalFormatting sqref="I11:K12">
    <cfRule type="cellIs" dxfId="1104" priority="73" operator="equal">
      <formula>"X"</formula>
    </cfRule>
  </conditionalFormatting>
  <conditionalFormatting sqref="I11:K12">
    <cfRule type="cellIs" dxfId="1103" priority="74" operator="equal">
      <formula>"X"</formula>
    </cfRule>
  </conditionalFormatting>
  <conditionalFormatting sqref="I11:K12">
    <cfRule type="cellIs" dxfId="1102" priority="75" operator="equal">
      <formula>"X"</formula>
    </cfRule>
  </conditionalFormatting>
  <conditionalFormatting sqref="I11:K12">
    <cfRule type="containsText" dxfId="1101" priority="76" operator="containsText" text="X">
      <formula>NOT(ISERROR(SEARCH(("X"),(I11))))</formula>
    </cfRule>
  </conditionalFormatting>
  <conditionalFormatting sqref="I11:K12">
    <cfRule type="cellIs" dxfId="1100" priority="77" operator="equal">
      <formula>"X"</formula>
    </cfRule>
  </conditionalFormatting>
  <conditionalFormatting sqref="I11:K12">
    <cfRule type="containsText" dxfId="1099" priority="78" operator="containsText" text="X">
      <formula>NOT(ISERROR(SEARCH(("X"),(I11))))</formula>
    </cfRule>
  </conditionalFormatting>
  <conditionalFormatting sqref="I11:K12">
    <cfRule type="cellIs" dxfId="1098" priority="79" operator="equal">
      <formula>"X"</formula>
    </cfRule>
  </conditionalFormatting>
  <conditionalFormatting sqref="C13">
    <cfRule type="cellIs" dxfId="1097" priority="80" operator="equal">
      <formula>"X"</formula>
    </cfRule>
  </conditionalFormatting>
  <conditionalFormatting sqref="C13">
    <cfRule type="containsText" dxfId="1096" priority="81" operator="containsText" text="X">
      <formula>NOT(ISERROR(SEARCH(("X"),(C13))))</formula>
    </cfRule>
  </conditionalFormatting>
  <conditionalFormatting sqref="C13">
    <cfRule type="cellIs" dxfId="1095" priority="82" operator="equal">
      <formula>"X"</formula>
    </cfRule>
  </conditionalFormatting>
  <conditionalFormatting sqref="C13">
    <cfRule type="containsText" dxfId="1094" priority="83" operator="containsText" text="X">
      <formula>NOT(ISERROR(SEARCH(("X"),(C13))))</formula>
    </cfRule>
  </conditionalFormatting>
  <conditionalFormatting sqref="C13">
    <cfRule type="cellIs" dxfId="1093" priority="84" operator="equal">
      <formula>"X"</formula>
    </cfRule>
  </conditionalFormatting>
  <conditionalFormatting sqref="Q13:R13">
    <cfRule type="cellIs" dxfId="1092" priority="85" operator="equal">
      <formula>"X"</formula>
    </cfRule>
  </conditionalFormatting>
  <conditionalFormatting sqref="Q13:R13">
    <cfRule type="cellIs" dxfId="1091" priority="86" operator="equal">
      <formula>"X"</formula>
    </cfRule>
  </conditionalFormatting>
  <conditionalFormatting sqref="Q13:R13">
    <cfRule type="cellIs" dxfId="1090" priority="87" operator="equal">
      <formula>"X"</formula>
    </cfRule>
  </conditionalFormatting>
  <conditionalFormatting sqref="Q13:R13">
    <cfRule type="cellIs" dxfId="1089" priority="88" operator="equal">
      <formula>"X"</formula>
    </cfRule>
  </conditionalFormatting>
  <conditionalFormatting sqref="Q13:R13">
    <cfRule type="cellIs" dxfId="1088" priority="89" operator="equal">
      <formula>"X"</formula>
    </cfRule>
  </conditionalFormatting>
  <conditionalFormatting sqref="Q13:R13">
    <cfRule type="containsText" dxfId="1087" priority="90" operator="containsText" text="X">
      <formula>NOT(ISERROR(SEARCH(("X"),(Q13))))</formula>
    </cfRule>
  </conditionalFormatting>
  <conditionalFormatting sqref="Q13:R13">
    <cfRule type="cellIs" dxfId="1086" priority="91" operator="equal">
      <formula>"X"</formula>
    </cfRule>
  </conditionalFormatting>
  <conditionalFormatting sqref="Q13:R13">
    <cfRule type="containsText" dxfId="1085" priority="92" operator="containsText" text="X">
      <formula>NOT(ISERROR(SEARCH(("X"),(Q13))))</formula>
    </cfRule>
  </conditionalFormatting>
  <conditionalFormatting sqref="Q13:R13">
    <cfRule type="cellIs" dxfId="1084" priority="93" operator="equal">
      <formula>"X"</formula>
    </cfRule>
  </conditionalFormatting>
  <conditionalFormatting sqref="Z13">
    <cfRule type="containsText" dxfId="1083" priority="94" operator="containsText" text="X">
      <formula>NOT(ISERROR(SEARCH(("X"),(Z13))))</formula>
    </cfRule>
  </conditionalFormatting>
  <conditionalFormatting sqref="Z13">
    <cfRule type="cellIs" dxfId="1082" priority="95" operator="equal">
      <formula>"X"</formula>
    </cfRule>
  </conditionalFormatting>
  <conditionalFormatting sqref="T5:T6 T8:T10">
    <cfRule type="cellIs" dxfId="1081" priority="96" operator="equal">
      <formula>"X"</formula>
    </cfRule>
  </conditionalFormatting>
  <conditionalFormatting sqref="T5:T6 T8:T10">
    <cfRule type="cellIs" dxfId="1080" priority="97" operator="equal">
      <formula>"X"</formula>
    </cfRule>
  </conditionalFormatting>
  <conditionalFormatting sqref="T5:T6 T8:T10">
    <cfRule type="cellIs" dxfId="1079" priority="98" operator="equal">
      <formula>"X"</formula>
    </cfRule>
  </conditionalFormatting>
  <conditionalFormatting sqref="T5:T6 T8:T10">
    <cfRule type="cellIs" dxfId="1078" priority="99" operator="equal">
      <formula>"X"</formula>
    </cfRule>
  </conditionalFormatting>
  <conditionalFormatting sqref="T5:T6 T8:T10">
    <cfRule type="cellIs" dxfId="1077" priority="100" operator="equal">
      <formula>"X"</formula>
    </cfRule>
  </conditionalFormatting>
  <conditionalFormatting sqref="T5:T6 T8:T10">
    <cfRule type="containsText" dxfId="1076" priority="101" operator="containsText" text="X">
      <formula>NOT(ISERROR(SEARCH(("X"),(T5))))</formula>
    </cfRule>
  </conditionalFormatting>
  <conditionalFormatting sqref="T5:T6 T8:T10">
    <cfRule type="cellIs" dxfId="1075" priority="102" operator="equal">
      <formula>"X"</formula>
    </cfRule>
  </conditionalFormatting>
  <conditionalFormatting sqref="T5:T6 T8:T10">
    <cfRule type="containsText" dxfId="1074" priority="103" operator="containsText" text="X">
      <formula>NOT(ISERROR(SEARCH(("X"),(T5))))</formula>
    </cfRule>
  </conditionalFormatting>
  <conditionalFormatting sqref="T5:T6 T8:T10">
    <cfRule type="cellIs" dxfId="1073" priority="104" operator="equal">
      <formula>"X"</formula>
    </cfRule>
  </conditionalFormatting>
  <conditionalFormatting sqref="B13">
    <cfRule type="cellIs" dxfId="1072" priority="105" operator="equal">
      <formula>"X"</formula>
    </cfRule>
  </conditionalFormatting>
  <conditionalFormatting sqref="P13">
    <cfRule type="cellIs" dxfId="1071" priority="106" operator="equal">
      <formula>"X"</formula>
    </cfRule>
  </conditionalFormatting>
  <conditionalFormatting sqref="P13">
    <cfRule type="cellIs" dxfId="1070" priority="107" operator="equal">
      <formula>"X"</formula>
    </cfRule>
  </conditionalFormatting>
  <conditionalFormatting sqref="P13">
    <cfRule type="cellIs" dxfId="1069" priority="108" operator="equal">
      <formula>"X"</formula>
    </cfRule>
  </conditionalFormatting>
  <conditionalFormatting sqref="P13">
    <cfRule type="containsText" dxfId="1068" priority="109" operator="containsText" text="X">
      <formula>NOT(ISERROR(SEARCH(("X"),(P13))))</formula>
    </cfRule>
  </conditionalFormatting>
  <conditionalFormatting sqref="P13">
    <cfRule type="cellIs" dxfId="1067" priority="110" operator="equal">
      <formula>"X"</formula>
    </cfRule>
  </conditionalFormatting>
  <conditionalFormatting sqref="AA13">
    <cfRule type="containsText" dxfId="1066" priority="111" operator="containsText" text="X">
      <formula>NOT(ISERROR(SEARCH(("X"),(AA13))))</formula>
    </cfRule>
  </conditionalFormatting>
  <conditionalFormatting sqref="AA13">
    <cfRule type="cellIs" dxfId="1065" priority="112" operator="equal">
      <formula>"X"</formula>
    </cfRule>
  </conditionalFormatting>
  <conditionalFormatting sqref="D11:G12">
    <cfRule type="cellIs" dxfId="1064" priority="113" operator="equal">
      <formula>"X"</formula>
    </cfRule>
  </conditionalFormatting>
  <conditionalFormatting sqref="D11:G12">
    <cfRule type="containsText" dxfId="1063" priority="114" operator="containsText" text="X">
      <formula>NOT(ISERROR(SEARCH(("X"),(D11))))</formula>
    </cfRule>
  </conditionalFormatting>
  <conditionalFormatting sqref="D11:G12">
    <cfRule type="cellIs" dxfId="1062" priority="115" operator="equal">
      <formula>"X"</formula>
    </cfRule>
  </conditionalFormatting>
  <conditionalFormatting sqref="D11:E12">
    <cfRule type="containsText" dxfId="1061" priority="116" operator="containsText" text="X">
      <formula>NOT(ISERROR(SEARCH(("X"),(D11))))</formula>
    </cfRule>
  </conditionalFormatting>
  <conditionalFormatting sqref="D11:E12">
    <cfRule type="cellIs" dxfId="1060" priority="117" operator="equal">
      <formula>"X"</formula>
    </cfRule>
  </conditionalFormatting>
  <conditionalFormatting sqref="C5:C6">
    <cfRule type="containsText" dxfId="1059" priority="118" operator="containsText" text="X">
      <formula>NOT(ISERROR(SEARCH(("X"),(C5))))</formula>
    </cfRule>
  </conditionalFormatting>
  <conditionalFormatting sqref="C5:C6">
    <cfRule type="cellIs" dxfId="1058" priority="119" operator="equal">
      <formula>"X"</formula>
    </cfRule>
  </conditionalFormatting>
  <conditionalFormatting sqref="C5:C6">
    <cfRule type="cellIs" dxfId="1057" priority="120" operator="equal">
      <formula>"X"</formula>
    </cfRule>
  </conditionalFormatting>
  <conditionalFormatting sqref="AE3">
    <cfRule type="cellIs" dxfId="1056" priority="121" operator="equal">
      <formula>"X"</formula>
    </cfRule>
  </conditionalFormatting>
  <conditionalFormatting sqref="K11:K12">
    <cfRule type="cellIs" dxfId="1055" priority="122" operator="equal">
      <formula>"X"</formula>
    </cfRule>
  </conditionalFormatting>
  <conditionalFormatting sqref="K11:K12">
    <cfRule type="cellIs" dxfId="1054" priority="123" operator="equal">
      <formula>"X"</formula>
    </cfRule>
  </conditionalFormatting>
  <conditionalFormatting sqref="K11:K12">
    <cfRule type="cellIs" dxfId="1053" priority="124" operator="equal">
      <formula>"X"</formula>
    </cfRule>
  </conditionalFormatting>
  <conditionalFormatting sqref="K11:K12">
    <cfRule type="cellIs" dxfId="1052" priority="125" operator="equal">
      <formula>"X"</formula>
    </cfRule>
  </conditionalFormatting>
  <conditionalFormatting sqref="X5">
    <cfRule type="cellIs" dxfId="1051" priority="126" operator="equal">
      <formula>"X"</formula>
    </cfRule>
  </conditionalFormatting>
  <conditionalFormatting sqref="X5">
    <cfRule type="cellIs" dxfId="1050" priority="127" operator="equal">
      <formula>"X"</formula>
    </cfRule>
  </conditionalFormatting>
  <conditionalFormatting sqref="X5">
    <cfRule type="cellIs" dxfId="1049" priority="128" operator="equal">
      <formula>"X"</formula>
    </cfRule>
  </conditionalFormatting>
  <conditionalFormatting sqref="AE5">
    <cfRule type="cellIs" dxfId="1048" priority="129" operator="equal">
      <formula>"X"</formula>
    </cfRule>
  </conditionalFormatting>
  <conditionalFormatting sqref="X3">
    <cfRule type="cellIs" dxfId="1047" priority="130" operator="equal">
      <formula>"X"</formula>
    </cfRule>
  </conditionalFormatting>
  <conditionalFormatting sqref="X3">
    <cfRule type="cellIs" dxfId="1046" priority="131" operator="equal">
      <formula>"X"</formula>
    </cfRule>
  </conditionalFormatting>
  <conditionalFormatting sqref="X3">
    <cfRule type="cellIs" dxfId="1045" priority="132" operator="equal">
      <formula>"X"</formula>
    </cfRule>
  </conditionalFormatting>
  <conditionalFormatting sqref="AE3">
    <cfRule type="cellIs" dxfId="1044" priority="133" operator="equal">
      <formula>"X"</formula>
    </cfRule>
  </conditionalFormatting>
  <conditionalFormatting sqref="AE3">
    <cfRule type="cellIs" dxfId="1043" priority="134" operator="equal">
      <formula>"X"</formula>
    </cfRule>
  </conditionalFormatting>
  <conditionalFormatting sqref="AA11:AA12">
    <cfRule type="cellIs" dxfId="1042" priority="135" operator="equal">
      <formula>"X"</formula>
    </cfRule>
  </conditionalFormatting>
  <conditionalFormatting sqref="K11:K12">
    <cfRule type="containsText" dxfId="1041" priority="136" operator="containsText" text="X">
      <formula>NOT(ISERROR(SEARCH(("X"),(K11))))</formula>
    </cfRule>
  </conditionalFormatting>
  <conditionalFormatting sqref="K11:K12">
    <cfRule type="cellIs" dxfId="1040" priority="137" operator="equal">
      <formula>"X"</formula>
    </cfRule>
  </conditionalFormatting>
  <conditionalFormatting sqref="K11:K12">
    <cfRule type="cellIs" dxfId="1039" priority="138" operator="equal">
      <formula>"X"</formula>
    </cfRule>
  </conditionalFormatting>
  <conditionalFormatting sqref="K11:K12">
    <cfRule type="containsText" dxfId="1038" priority="139" operator="containsText" text="X">
      <formula>NOT(ISERROR(SEARCH(("X"),(K11))))</formula>
    </cfRule>
  </conditionalFormatting>
  <conditionalFormatting sqref="K11:K12">
    <cfRule type="cellIs" dxfId="1037" priority="140" operator="equal">
      <formula>"X"</formula>
    </cfRule>
  </conditionalFormatting>
  <conditionalFormatting sqref="M11:M12">
    <cfRule type="containsText" dxfId="1036" priority="141" operator="containsText" text="X">
      <formula>NOT(ISERROR(SEARCH(("X"),(M11))))</formula>
    </cfRule>
  </conditionalFormatting>
  <conditionalFormatting sqref="M11:M12">
    <cfRule type="cellIs" dxfId="1035" priority="142" operator="equal">
      <formula>"X"</formula>
    </cfRule>
  </conditionalFormatting>
  <conditionalFormatting sqref="M11:M12">
    <cfRule type="cellIs" dxfId="1034" priority="143" operator="equal">
      <formula>"X"</formula>
    </cfRule>
  </conditionalFormatting>
  <conditionalFormatting sqref="M11:M12">
    <cfRule type="cellIs" dxfId="1033" priority="144" operator="equal">
      <formula>"X"</formula>
    </cfRule>
  </conditionalFormatting>
  <conditionalFormatting sqref="M11:M12">
    <cfRule type="cellIs" dxfId="1032" priority="145" operator="equal">
      <formula>"X"</formula>
    </cfRule>
  </conditionalFormatting>
  <conditionalFormatting sqref="M11:M12">
    <cfRule type="containsText" dxfId="1031" priority="146" operator="containsText" text="X">
      <formula>NOT(ISERROR(SEARCH(("X"),(M11))))</formula>
    </cfRule>
  </conditionalFormatting>
  <conditionalFormatting sqref="M11:M12">
    <cfRule type="cellIs" dxfId="1030" priority="147" operator="equal">
      <formula>"X"</formula>
    </cfRule>
  </conditionalFormatting>
  <conditionalFormatting sqref="R11:R12">
    <cfRule type="containsText" dxfId="1029" priority="148" operator="containsText" text="X">
      <formula>NOT(ISERROR(SEARCH(("X"),(R11))))</formula>
    </cfRule>
  </conditionalFormatting>
  <conditionalFormatting sqref="R11:R12">
    <cfRule type="cellIs" dxfId="1028" priority="149" operator="equal">
      <formula>"X"</formula>
    </cfRule>
  </conditionalFormatting>
  <conditionalFormatting sqref="R11:R12">
    <cfRule type="cellIs" dxfId="1027" priority="150" operator="equal">
      <formula>"X"</formula>
    </cfRule>
  </conditionalFormatting>
  <conditionalFormatting sqref="R11:R12">
    <cfRule type="cellIs" dxfId="1026" priority="151" operator="equal">
      <formula>"X"</formula>
    </cfRule>
  </conditionalFormatting>
  <conditionalFormatting sqref="R11:R12">
    <cfRule type="cellIs" dxfId="1025" priority="152" operator="equal">
      <formula>"X"</formula>
    </cfRule>
  </conditionalFormatting>
  <conditionalFormatting sqref="R11:R12">
    <cfRule type="containsText" dxfId="1024" priority="153" operator="containsText" text="X">
      <formula>NOT(ISERROR(SEARCH(("X"),(R11))))</formula>
    </cfRule>
  </conditionalFormatting>
  <conditionalFormatting sqref="R11:R12">
    <cfRule type="cellIs" dxfId="1023" priority="154" operator="equal">
      <formula>"X"</formula>
    </cfRule>
  </conditionalFormatting>
  <conditionalFormatting sqref="T11:T12">
    <cfRule type="cellIs" dxfId="1022" priority="155" operator="equal">
      <formula>"X"</formula>
    </cfRule>
  </conditionalFormatting>
  <conditionalFormatting sqref="T11:T12">
    <cfRule type="cellIs" dxfId="1021" priority="156" operator="equal">
      <formula>"X"</formula>
    </cfRule>
  </conditionalFormatting>
  <conditionalFormatting sqref="T11:T12">
    <cfRule type="cellIs" dxfId="1020" priority="157" operator="equal">
      <formula>"X"</formula>
    </cfRule>
  </conditionalFormatting>
  <conditionalFormatting sqref="T11:T12">
    <cfRule type="cellIs" dxfId="1019" priority="158" operator="equal">
      <formula>"X"</formula>
    </cfRule>
  </conditionalFormatting>
  <conditionalFormatting sqref="T11:T12">
    <cfRule type="cellIs" dxfId="1018" priority="159" operator="equal">
      <formula>"X"</formula>
    </cfRule>
  </conditionalFormatting>
  <conditionalFormatting sqref="T11:T12">
    <cfRule type="cellIs" dxfId="1017" priority="160" operator="equal">
      <formula>"X"</formula>
    </cfRule>
  </conditionalFormatting>
  <conditionalFormatting sqref="T11:T12">
    <cfRule type="containsText" dxfId="1016" priority="161" operator="containsText" text="X">
      <formula>NOT(ISERROR(SEARCH(("X"),(T11))))</formula>
    </cfRule>
  </conditionalFormatting>
  <conditionalFormatting sqref="T11:T12">
    <cfRule type="cellIs" dxfId="1015" priority="162" operator="equal">
      <formula>"X"</formula>
    </cfRule>
  </conditionalFormatting>
  <conditionalFormatting sqref="AA11:AA12">
    <cfRule type="cellIs" dxfId="1014" priority="163" operator="equal">
      <formula>"X"</formula>
    </cfRule>
  </conditionalFormatting>
  <conditionalFormatting sqref="AA11:AA12">
    <cfRule type="cellIs" dxfId="1013" priority="164" operator="equal">
      <formula>"X"</formula>
    </cfRule>
  </conditionalFormatting>
  <conditionalFormatting sqref="AA11:AA12">
    <cfRule type="containsText" dxfId="1012" priority="165" operator="containsText" text="X">
      <formula>NOT(ISERROR(SEARCH(("X"),(AA11))))</formula>
    </cfRule>
  </conditionalFormatting>
  <conditionalFormatting sqref="AA11:AA12">
    <cfRule type="cellIs" dxfId="1011" priority="166" operator="equal">
      <formula>"X"</formula>
    </cfRule>
  </conditionalFormatting>
  <conditionalFormatting sqref="K13">
    <cfRule type="cellIs" dxfId="1010" priority="167" operator="equal">
      <formula>"X"</formula>
    </cfRule>
  </conditionalFormatting>
  <conditionalFormatting sqref="M13">
    <cfRule type="cellIs" dxfId="1009" priority="168" operator="equal">
      <formula>"X"</formula>
    </cfRule>
  </conditionalFormatting>
  <conditionalFormatting sqref="K13">
    <cfRule type="cellIs" dxfId="1008" priority="169" operator="equal">
      <formula>"X"</formula>
    </cfRule>
  </conditionalFormatting>
  <conditionalFormatting sqref="K13">
    <cfRule type="cellIs" dxfId="1007" priority="170" operator="equal">
      <formula>"X"</formula>
    </cfRule>
  </conditionalFormatting>
  <conditionalFormatting sqref="K13">
    <cfRule type="cellIs" dxfId="1006" priority="171" operator="equal">
      <formula>"X"</formula>
    </cfRule>
  </conditionalFormatting>
  <conditionalFormatting sqref="K13">
    <cfRule type="cellIs" dxfId="1005" priority="172" operator="equal">
      <formula>"X"</formula>
    </cfRule>
  </conditionalFormatting>
  <conditionalFormatting sqref="K13">
    <cfRule type="cellIs" dxfId="1004" priority="173" operator="equal">
      <formula>"X"</formula>
    </cfRule>
  </conditionalFormatting>
  <conditionalFormatting sqref="K13">
    <cfRule type="containsText" dxfId="1003" priority="174" operator="containsText" text="X">
      <formula>NOT(ISERROR(SEARCH(("X"),(K13))))</formula>
    </cfRule>
  </conditionalFormatting>
  <conditionalFormatting sqref="K13">
    <cfRule type="containsText" dxfId="1002" priority="175" operator="containsText" text="X">
      <formula>NOT(ISERROR(SEARCH(("X"),(K13))))</formula>
    </cfRule>
  </conditionalFormatting>
  <conditionalFormatting sqref="K13">
    <cfRule type="cellIs" dxfId="1001" priority="176" operator="equal">
      <formula>"X"</formula>
    </cfRule>
  </conditionalFormatting>
  <conditionalFormatting sqref="K13">
    <cfRule type="containsText" dxfId="1000" priority="177" operator="containsText" text="X">
      <formula>NOT(ISERROR(SEARCH(("X"),(K13))))</formula>
    </cfRule>
  </conditionalFormatting>
  <conditionalFormatting sqref="K13">
    <cfRule type="cellIs" dxfId="999" priority="178" operator="equal">
      <formula>"X"</formula>
    </cfRule>
  </conditionalFormatting>
  <conditionalFormatting sqref="K13">
    <cfRule type="cellIs" dxfId="998" priority="179" operator="equal">
      <formula>"X"</formula>
    </cfRule>
  </conditionalFormatting>
  <conditionalFormatting sqref="K13">
    <cfRule type="cellIs" dxfId="997" priority="180" operator="equal">
      <formula>"X"</formula>
    </cfRule>
  </conditionalFormatting>
  <conditionalFormatting sqref="K13">
    <cfRule type="cellIs" dxfId="996" priority="181" operator="equal">
      <formula>"X"</formula>
    </cfRule>
  </conditionalFormatting>
  <conditionalFormatting sqref="K13">
    <cfRule type="cellIs" dxfId="995" priority="182" operator="equal">
      <formula>"X"</formula>
    </cfRule>
  </conditionalFormatting>
  <conditionalFormatting sqref="K13">
    <cfRule type="cellIs" dxfId="994" priority="183" operator="equal">
      <formula>"X"</formula>
    </cfRule>
  </conditionalFormatting>
  <conditionalFormatting sqref="K13">
    <cfRule type="containsText" dxfId="993" priority="184" operator="containsText" text="X">
      <formula>NOT(ISERROR(SEARCH(("X"),(K13))))</formula>
    </cfRule>
  </conditionalFormatting>
  <conditionalFormatting sqref="K13">
    <cfRule type="cellIs" dxfId="992" priority="185" operator="equal">
      <formula>"X"</formula>
    </cfRule>
  </conditionalFormatting>
  <conditionalFormatting sqref="M13">
    <cfRule type="cellIs" dxfId="991" priority="186" operator="equal">
      <formula>"X"</formula>
    </cfRule>
  </conditionalFormatting>
  <conditionalFormatting sqref="M13">
    <cfRule type="cellIs" dxfId="990" priority="187" operator="equal">
      <formula>"X"</formula>
    </cfRule>
  </conditionalFormatting>
  <conditionalFormatting sqref="M13">
    <cfRule type="cellIs" dxfId="989" priority="188" operator="equal">
      <formula>"X"</formula>
    </cfRule>
  </conditionalFormatting>
  <conditionalFormatting sqref="M13">
    <cfRule type="cellIs" dxfId="988" priority="189" operator="equal">
      <formula>"X"</formula>
    </cfRule>
  </conditionalFormatting>
  <conditionalFormatting sqref="M13">
    <cfRule type="cellIs" dxfId="987" priority="190" operator="equal">
      <formula>"X"</formula>
    </cfRule>
  </conditionalFormatting>
  <conditionalFormatting sqref="M13">
    <cfRule type="containsText" dxfId="986" priority="191" operator="containsText" text="X">
      <formula>NOT(ISERROR(SEARCH(("X"),(M13))))</formula>
    </cfRule>
  </conditionalFormatting>
  <conditionalFormatting sqref="M13">
    <cfRule type="containsText" dxfId="985" priority="192" operator="containsText" text="X">
      <formula>NOT(ISERROR(SEARCH(("X"),(M13))))</formula>
    </cfRule>
  </conditionalFormatting>
  <conditionalFormatting sqref="M13">
    <cfRule type="cellIs" dxfId="984" priority="193" operator="equal">
      <formula>"X"</formula>
    </cfRule>
  </conditionalFormatting>
  <conditionalFormatting sqref="M13">
    <cfRule type="containsText" dxfId="983" priority="194" operator="containsText" text="X">
      <formula>NOT(ISERROR(SEARCH(("X"),(M13))))</formula>
    </cfRule>
  </conditionalFormatting>
  <conditionalFormatting sqref="M13">
    <cfRule type="cellIs" dxfId="982" priority="195" operator="equal">
      <formula>"X"</formula>
    </cfRule>
  </conditionalFormatting>
  <conditionalFormatting sqref="M13">
    <cfRule type="cellIs" dxfId="981" priority="196" operator="equal">
      <formula>"X"</formula>
    </cfRule>
  </conditionalFormatting>
  <conditionalFormatting sqref="M13">
    <cfRule type="cellIs" dxfId="980" priority="197" operator="equal">
      <formula>"X"</formula>
    </cfRule>
  </conditionalFormatting>
  <conditionalFormatting sqref="M13">
    <cfRule type="cellIs" dxfId="979" priority="198" operator="equal">
      <formula>"X"</formula>
    </cfRule>
  </conditionalFormatting>
  <conditionalFormatting sqref="M13">
    <cfRule type="cellIs" dxfId="978" priority="199" operator="equal">
      <formula>"X"</formula>
    </cfRule>
  </conditionalFormatting>
  <conditionalFormatting sqref="M13">
    <cfRule type="cellIs" dxfId="977" priority="200" operator="equal">
      <formula>"X"</formula>
    </cfRule>
  </conditionalFormatting>
  <conditionalFormatting sqref="M13">
    <cfRule type="containsText" dxfId="976" priority="201" operator="containsText" text="X">
      <formula>NOT(ISERROR(SEARCH(("X"),(M13))))</formula>
    </cfRule>
  </conditionalFormatting>
  <conditionalFormatting sqref="M13">
    <cfRule type="cellIs" dxfId="975" priority="202" operator="equal">
      <formula>"X"</formula>
    </cfRule>
  </conditionalFormatting>
  <conditionalFormatting sqref="R13">
    <cfRule type="cellIs" dxfId="974" priority="203" operator="equal">
      <formula>"X"</formula>
    </cfRule>
  </conditionalFormatting>
  <conditionalFormatting sqref="R13">
    <cfRule type="cellIs" dxfId="973" priority="204" operator="equal">
      <formula>"X"</formula>
    </cfRule>
  </conditionalFormatting>
  <conditionalFormatting sqref="R13">
    <cfRule type="cellIs" dxfId="972" priority="205" operator="equal">
      <formula>"X"</formula>
    </cfRule>
  </conditionalFormatting>
  <conditionalFormatting sqref="R13">
    <cfRule type="cellIs" dxfId="971" priority="206" operator="equal">
      <formula>"X"</formula>
    </cfRule>
  </conditionalFormatting>
  <conditionalFormatting sqref="R13">
    <cfRule type="cellIs" dxfId="970" priority="207" operator="equal">
      <formula>"X"</formula>
    </cfRule>
  </conditionalFormatting>
  <conditionalFormatting sqref="R13">
    <cfRule type="containsText" dxfId="969" priority="208" operator="containsText" text="X">
      <formula>NOT(ISERROR(SEARCH(("X"),(R13))))</formula>
    </cfRule>
  </conditionalFormatting>
  <conditionalFormatting sqref="R13">
    <cfRule type="cellIs" dxfId="968" priority="209" operator="equal">
      <formula>"X"</formula>
    </cfRule>
  </conditionalFormatting>
  <conditionalFormatting sqref="R13">
    <cfRule type="containsText" dxfId="967" priority="210" operator="containsText" text="X">
      <formula>NOT(ISERROR(SEARCH(("X"),(R13))))</formula>
    </cfRule>
  </conditionalFormatting>
  <conditionalFormatting sqref="R13">
    <cfRule type="cellIs" dxfId="966" priority="211" operator="equal">
      <formula>"X"</formula>
    </cfRule>
  </conditionalFormatting>
  <conditionalFormatting sqref="R13">
    <cfRule type="containsText" dxfId="965" priority="212" operator="containsText" text="X">
      <formula>NOT(ISERROR(SEARCH(("X"),(R13))))</formula>
    </cfRule>
  </conditionalFormatting>
  <conditionalFormatting sqref="R13">
    <cfRule type="cellIs" dxfId="964" priority="213" operator="equal">
      <formula>"X"</formula>
    </cfRule>
  </conditionalFormatting>
  <conditionalFormatting sqref="R13">
    <cfRule type="cellIs" dxfId="963" priority="214" operator="equal">
      <formula>"X"</formula>
    </cfRule>
  </conditionalFormatting>
  <conditionalFormatting sqref="R13">
    <cfRule type="cellIs" dxfId="962" priority="215" operator="equal">
      <formula>"X"</formula>
    </cfRule>
  </conditionalFormatting>
  <conditionalFormatting sqref="R13">
    <cfRule type="cellIs" dxfId="961" priority="216" operator="equal">
      <formula>"X"</formula>
    </cfRule>
  </conditionalFormatting>
  <conditionalFormatting sqref="R13">
    <cfRule type="cellIs" dxfId="960" priority="217" operator="equal">
      <formula>"X"</formula>
    </cfRule>
  </conditionalFormatting>
  <conditionalFormatting sqref="R13">
    <cfRule type="cellIs" dxfId="959" priority="218" operator="equal">
      <formula>"X"</formula>
    </cfRule>
  </conditionalFormatting>
  <conditionalFormatting sqref="R13">
    <cfRule type="containsText" dxfId="958" priority="219" operator="containsText" text="X">
      <formula>NOT(ISERROR(SEARCH(("X"),(R13))))</formula>
    </cfRule>
  </conditionalFormatting>
  <conditionalFormatting sqref="R13">
    <cfRule type="cellIs" dxfId="957" priority="220" operator="equal">
      <formula>"X"</formula>
    </cfRule>
  </conditionalFormatting>
  <conditionalFormatting sqref="T13">
    <cfRule type="cellIs" dxfId="956" priority="221" operator="equal">
      <formula>"X"</formula>
    </cfRule>
  </conditionalFormatting>
  <conditionalFormatting sqref="T13">
    <cfRule type="cellIs" dxfId="955" priority="222" operator="equal">
      <formula>"X"</formula>
    </cfRule>
  </conditionalFormatting>
  <conditionalFormatting sqref="T13">
    <cfRule type="cellIs" dxfId="954" priority="223" operator="equal">
      <formula>"X"</formula>
    </cfRule>
  </conditionalFormatting>
  <conditionalFormatting sqref="T13">
    <cfRule type="cellIs" dxfId="953" priority="224" operator="equal">
      <formula>"X"</formula>
    </cfRule>
  </conditionalFormatting>
  <conditionalFormatting sqref="T13">
    <cfRule type="cellIs" dxfId="952" priority="225" operator="equal">
      <formula>"X"</formula>
    </cfRule>
  </conditionalFormatting>
  <conditionalFormatting sqref="T13">
    <cfRule type="containsText" dxfId="951" priority="226" operator="containsText" text="X">
      <formula>NOT(ISERROR(SEARCH(("X"),(T13))))</formula>
    </cfRule>
  </conditionalFormatting>
  <conditionalFormatting sqref="T13">
    <cfRule type="cellIs" dxfId="950" priority="227" operator="equal">
      <formula>"X"</formula>
    </cfRule>
  </conditionalFormatting>
  <conditionalFormatting sqref="T13">
    <cfRule type="containsText" dxfId="949" priority="228" operator="containsText" text="X">
      <formula>NOT(ISERROR(SEARCH(("X"),(T13))))</formula>
    </cfRule>
  </conditionalFormatting>
  <conditionalFormatting sqref="T13">
    <cfRule type="cellIs" dxfId="948" priority="229" operator="equal">
      <formula>"X"</formula>
    </cfRule>
  </conditionalFormatting>
  <conditionalFormatting sqref="T13">
    <cfRule type="containsText" dxfId="947" priority="230" operator="containsText" text="X">
      <formula>NOT(ISERROR(SEARCH(("X"),(T13))))</formula>
    </cfRule>
  </conditionalFormatting>
  <conditionalFormatting sqref="T13">
    <cfRule type="cellIs" dxfId="946" priority="231" operator="equal">
      <formula>"X"</formula>
    </cfRule>
  </conditionalFormatting>
  <conditionalFormatting sqref="T13">
    <cfRule type="cellIs" dxfId="945" priority="232" operator="equal">
      <formula>"X"</formula>
    </cfRule>
  </conditionalFormatting>
  <conditionalFormatting sqref="T13">
    <cfRule type="cellIs" dxfId="944" priority="233" operator="equal">
      <formula>"X"</formula>
    </cfRule>
  </conditionalFormatting>
  <conditionalFormatting sqref="T13">
    <cfRule type="cellIs" dxfId="943" priority="234" operator="equal">
      <formula>"X"</formula>
    </cfRule>
  </conditionalFormatting>
  <conditionalFormatting sqref="T13">
    <cfRule type="cellIs" dxfId="942" priority="235" operator="equal">
      <formula>"X"</formula>
    </cfRule>
  </conditionalFormatting>
  <conditionalFormatting sqref="T13">
    <cfRule type="cellIs" dxfId="941" priority="236" operator="equal">
      <formula>"X"</formula>
    </cfRule>
  </conditionalFormatting>
  <conditionalFormatting sqref="T13">
    <cfRule type="containsText" dxfId="940" priority="237" operator="containsText" text="X">
      <formula>NOT(ISERROR(SEARCH(("X"),(T13))))</formula>
    </cfRule>
  </conditionalFormatting>
  <conditionalFormatting sqref="T13">
    <cfRule type="cellIs" dxfId="939" priority="238" operator="equal">
      <formula>"X"</formula>
    </cfRule>
  </conditionalFormatting>
  <conditionalFormatting sqref="AA13">
    <cfRule type="cellIs" dxfId="938" priority="239" operator="equal">
      <formula>"X"</formula>
    </cfRule>
  </conditionalFormatting>
  <conditionalFormatting sqref="AA13">
    <cfRule type="cellIs" dxfId="937" priority="240" operator="equal">
      <formula>"X"</formula>
    </cfRule>
  </conditionalFormatting>
  <conditionalFormatting sqref="AA13">
    <cfRule type="cellIs" dxfId="936" priority="241" operator="equal">
      <formula>"X"</formula>
    </cfRule>
  </conditionalFormatting>
  <conditionalFormatting sqref="AA13">
    <cfRule type="cellIs" dxfId="935" priority="242" operator="equal">
      <formula>"X"</formula>
    </cfRule>
  </conditionalFormatting>
  <conditionalFormatting sqref="AA13">
    <cfRule type="cellIs" dxfId="934" priority="243" operator="equal">
      <formula>"X"</formula>
    </cfRule>
  </conditionalFormatting>
  <conditionalFormatting sqref="AA13">
    <cfRule type="containsText" dxfId="933" priority="244" operator="containsText" text="X">
      <formula>NOT(ISERROR(SEARCH(("X"),(AA13))))</formula>
    </cfRule>
  </conditionalFormatting>
  <conditionalFormatting sqref="AA13">
    <cfRule type="cellIs" dxfId="932" priority="245" operator="equal">
      <formula>"X"</formula>
    </cfRule>
  </conditionalFormatting>
  <conditionalFormatting sqref="AA13">
    <cfRule type="containsText" dxfId="931" priority="246" operator="containsText" text="X">
      <formula>NOT(ISERROR(SEARCH(("X"),(AA13))))</formula>
    </cfRule>
  </conditionalFormatting>
  <conditionalFormatting sqref="AA13">
    <cfRule type="cellIs" dxfId="930" priority="247" operator="equal">
      <formula>"X"</formula>
    </cfRule>
  </conditionalFormatting>
  <conditionalFormatting sqref="AA13">
    <cfRule type="containsText" dxfId="929" priority="248" operator="containsText" text="X">
      <formula>NOT(ISERROR(SEARCH(("X"),(AA13))))</formula>
    </cfRule>
  </conditionalFormatting>
  <conditionalFormatting sqref="AA13">
    <cfRule type="cellIs" dxfId="928" priority="249" operator="equal">
      <formula>"X"</formula>
    </cfRule>
  </conditionalFormatting>
  <conditionalFormatting sqref="AA13">
    <cfRule type="cellIs" dxfId="927" priority="250" operator="equal">
      <formula>"X"</formula>
    </cfRule>
  </conditionalFormatting>
  <conditionalFormatting sqref="AA13">
    <cfRule type="cellIs" dxfId="926" priority="251" operator="equal">
      <formula>"X"</formula>
    </cfRule>
  </conditionalFormatting>
  <conditionalFormatting sqref="AA13">
    <cfRule type="cellIs" dxfId="925" priority="252" operator="equal">
      <formula>"X"</formula>
    </cfRule>
  </conditionalFormatting>
  <conditionalFormatting sqref="AA13">
    <cfRule type="cellIs" dxfId="924" priority="253" operator="equal">
      <formula>"X"</formula>
    </cfRule>
  </conditionalFormatting>
  <conditionalFormatting sqref="AA13">
    <cfRule type="cellIs" dxfId="923" priority="254" operator="equal">
      <formula>"X"</formula>
    </cfRule>
  </conditionalFormatting>
  <conditionalFormatting sqref="AA13">
    <cfRule type="containsText" dxfId="922" priority="255" operator="containsText" text="X">
      <formula>NOT(ISERROR(SEARCH(("X"),(AA13))))</formula>
    </cfRule>
  </conditionalFormatting>
  <conditionalFormatting sqref="AA13">
    <cfRule type="cellIs" dxfId="921" priority="256" operator="equal">
      <formula>"X"</formula>
    </cfRule>
  </conditionalFormatting>
  <conditionalFormatting sqref="K5">
    <cfRule type="cellIs" dxfId="920" priority="257" operator="equal">
      <formula>"X"</formula>
    </cfRule>
  </conditionalFormatting>
  <conditionalFormatting sqref="K5">
    <cfRule type="cellIs" dxfId="919" priority="258" operator="equal">
      <formula>"X"</formula>
    </cfRule>
  </conditionalFormatting>
  <conditionalFormatting sqref="K5">
    <cfRule type="cellIs" dxfId="918" priority="259" operator="equal">
      <formula>"X"</formula>
    </cfRule>
  </conditionalFormatting>
  <conditionalFormatting sqref="K5">
    <cfRule type="cellIs" dxfId="917" priority="260" operator="equal">
      <formula>"X"</formula>
    </cfRule>
  </conditionalFormatting>
  <conditionalFormatting sqref="K5">
    <cfRule type="cellIs" dxfId="916" priority="261" operator="equal">
      <formula>"X"</formula>
    </cfRule>
  </conditionalFormatting>
  <conditionalFormatting sqref="K5">
    <cfRule type="containsText" dxfId="915" priority="262" operator="containsText" text="X">
      <formula>NOT(ISERROR(SEARCH(("X"),(K5))))</formula>
    </cfRule>
  </conditionalFormatting>
  <conditionalFormatting sqref="K5">
    <cfRule type="cellIs" dxfId="914" priority="263" operator="equal">
      <formula>"X"</formula>
    </cfRule>
  </conditionalFormatting>
  <conditionalFormatting sqref="K5">
    <cfRule type="containsText" dxfId="913" priority="264" operator="containsText" text="X">
      <formula>NOT(ISERROR(SEARCH(("X"),(K5))))</formula>
    </cfRule>
  </conditionalFormatting>
  <conditionalFormatting sqref="K5">
    <cfRule type="cellIs" dxfId="912" priority="265" operator="equal">
      <formula>"X"</formula>
    </cfRule>
  </conditionalFormatting>
  <conditionalFormatting sqref="K5">
    <cfRule type="containsText" dxfId="911" priority="266" operator="containsText" text="X">
      <formula>NOT(ISERROR(SEARCH(("X"),(K5))))</formula>
    </cfRule>
  </conditionalFormatting>
  <conditionalFormatting sqref="K5">
    <cfRule type="cellIs" dxfId="910" priority="267" operator="equal">
      <formula>"X"</formula>
    </cfRule>
  </conditionalFormatting>
  <conditionalFormatting sqref="K5">
    <cfRule type="cellIs" dxfId="909" priority="268" operator="equal">
      <formula>"X"</formula>
    </cfRule>
  </conditionalFormatting>
  <conditionalFormatting sqref="K5">
    <cfRule type="cellIs" dxfId="908" priority="269" operator="equal">
      <formula>"X"</formula>
    </cfRule>
  </conditionalFormatting>
  <conditionalFormatting sqref="K5">
    <cfRule type="cellIs" dxfId="907" priority="270" operator="equal">
      <formula>"X"</formula>
    </cfRule>
  </conditionalFormatting>
  <conditionalFormatting sqref="K5">
    <cfRule type="cellIs" dxfId="906" priority="271" operator="equal">
      <formula>"X"</formula>
    </cfRule>
  </conditionalFormatting>
  <conditionalFormatting sqref="K5">
    <cfRule type="cellIs" dxfId="905" priority="272" operator="equal">
      <formula>"X"</formula>
    </cfRule>
  </conditionalFormatting>
  <conditionalFormatting sqref="K5">
    <cfRule type="containsText" dxfId="904" priority="273" operator="containsText" text="X">
      <formula>NOT(ISERROR(SEARCH(("X"),(K5))))</formula>
    </cfRule>
  </conditionalFormatting>
  <conditionalFormatting sqref="K5">
    <cfRule type="cellIs" dxfId="903" priority="274" operator="equal">
      <formula>"X"</formula>
    </cfRule>
  </conditionalFormatting>
  <conditionalFormatting sqref="M5">
    <cfRule type="cellIs" dxfId="902" priority="275" operator="equal">
      <formula>"X"</formula>
    </cfRule>
  </conditionalFormatting>
  <conditionalFormatting sqref="M5">
    <cfRule type="cellIs" dxfId="901" priority="276" operator="equal">
      <formula>"X"</formula>
    </cfRule>
  </conditionalFormatting>
  <conditionalFormatting sqref="M5">
    <cfRule type="cellIs" dxfId="900" priority="277" operator="equal">
      <formula>"X"</formula>
    </cfRule>
  </conditionalFormatting>
  <conditionalFormatting sqref="M5">
    <cfRule type="cellIs" dxfId="899" priority="278" operator="equal">
      <formula>"X"</formula>
    </cfRule>
  </conditionalFormatting>
  <conditionalFormatting sqref="M5">
    <cfRule type="cellIs" dxfId="898" priority="279" operator="equal">
      <formula>"X"</formula>
    </cfRule>
  </conditionalFormatting>
  <conditionalFormatting sqref="M5">
    <cfRule type="containsText" dxfId="897" priority="280" operator="containsText" text="X">
      <formula>NOT(ISERROR(SEARCH(("X"),(M5))))</formula>
    </cfRule>
  </conditionalFormatting>
  <conditionalFormatting sqref="M5">
    <cfRule type="cellIs" dxfId="896" priority="281" operator="equal">
      <formula>"X"</formula>
    </cfRule>
  </conditionalFormatting>
  <conditionalFormatting sqref="M5">
    <cfRule type="containsText" dxfId="895" priority="282" operator="containsText" text="X">
      <formula>NOT(ISERROR(SEARCH(("X"),(M5))))</formula>
    </cfRule>
  </conditionalFormatting>
  <conditionalFormatting sqref="M5">
    <cfRule type="cellIs" dxfId="894" priority="283" operator="equal">
      <formula>"X"</formula>
    </cfRule>
  </conditionalFormatting>
  <conditionalFormatting sqref="M5">
    <cfRule type="containsText" dxfId="893" priority="284" operator="containsText" text="X">
      <formula>NOT(ISERROR(SEARCH(("X"),(M5))))</formula>
    </cfRule>
  </conditionalFormatting>
  <conditionalFormatting sqref="M5">
    <cfRule type="cellIs" dxfId="892" priority="285" operator="equal">
      <formula>"X"</formula>
    </cfRule>
  </conditionalFormatting>
  <conditionalFormatting sqref="M5">
    <cfRule type="cellIs" dxfId="891" priority="286" operator="equal">
      <formula>"X"</formula>
    </cfRule>
  </conditionalFormatting>
  <conditionalFormatting sqref="M5">
    <cfRule type="cellIs" dxfId="890" priority="287" operator="equal">
      <formula>"X"</formula>
    </cfRule>
  </conditionalFormatting>
  <conditionalFormatting sqref="M5">
    <cfRule type="cellIs" dxfId="889" priority="288" operator="equal">
      <formula>"X"</formula>
    </cfRule>
  </conditionalFormatting>
  <conditionalFormatting sqref="M5">
    <cfRule type="cellIs" dxfId="888" priority="289" operator="equal">
      <formula>"X"</formula>
    </cfRule>
  </conditionalFormatting>
  <conditionalFormatting sqref="M5">
    <cfRule type="cellIs" dxfId="887" priority="290" operator="equal">
      <formula>"X"</formula>
    </cfRule>
  </conditionalFormatting>
  <conditionalFormatting sqref="M5">
    <cfRule type="containsText" dxfId="886" priority="291" operator="containsText" text="X">
      <formula>NOT(ISERROR(SEARCH(("X"),(M5))))</formula>
    </cfRule>
  </conditionalFormatting>
  <conditionalFormatting sqref="M5">
    <cfRule type="cellIs" dxfId="885" priority="292" operator="equal">
      <formula>"X"</formula>
    </cfRule>
  </conditionalFormatting>
  <conditionalFormatting sqref="R5">
    <cfRule type="cellIs" dxfId="884" priority="293" operator="equal">
      <formula>"X"</formula>
    </cfRule>
  </conditionalFormatting>
  <conditionalFormatting sqref="R5">
    <cfRule type="cellIs" dxfId="883" priority="294" operator="equal">
      <formula>"X"</formula>
    </cfRule>
  </conditionalFormatting>
  <conditionalFormatting sqref="R5">
    <cfRule type="cellIs" dxfId="882" priority="295" operator="equal">
      <formula>"X"</formula>
    </cfRule>
  </conditionalFormatting>
  <conditionalFormatting sqref="R5">
    <cfRule type="cellIs" dxfId="881" priority="296" operator="equal">
      <formula>"X"</formula>
    </cfRule>
  </conditionalFormatting>
  <conditionalFormatting sqref="R5">
    <cfRule type="cellIs" dxfId="880" priority="297" operator="equal">
      <formula>"X"</formula>
    </cfRule>
  </conditionalFormatting>
  <conditionalFormatting sqref="R5">
    <cfRule type="containsText" dxfId="879" priority="298" operator="containsText" text="X">
      <formula>NOT(ISERROR(SEARCH(("X"),(R5))))</formula>
    </cfRule>
  </conditionalFormatting>
  <conditionalFormatting sqref="R5">
    <cfRule type="cellIs" dxfId="878" priority="299" operator="equal">
      <formula>"X"</formula>
    </cfRule>
  </conditionalFormatting>
  <conditionalFormatting sqref="R5">
    <cfRule type="containsText" dxfId="877" priority="300" operator="containsText" text="X">
      <formula>NOT(ISERROR(SEARCH(("X"),(R5))))</formula>
    </cfRule>
  </conditionalFormatting>
  <conditionalFormatting sqref="R5">
    <cfRule type="cellIs" dxfId="876" priority="301" operator="equal">
      <formula>"X"</formula>
    </cfRule>
  </conditionalFormatting>
  <conditionalFormatting sqref="R5">
    <cfRule type="containsText" dxfId="875" priority="302" operator="containsText" text="X">
      <formula>NOT(ISERROR(SEARCH(("X"),(R5))))</formula>
    </cfRule>
  </conditionalFormatting>
  <conditionalFormatting sqref="R5">
    <cfRule type="cellIs" dxfId="874" priority="303" operator="equal">
      <formula>"X"</formula>
    </cfRule>
  </conditionalFormatting>
  <conditionalFormatting sqref="R5">
    <cfRule type="cellIs" dxfId="873" priority="304" operator="equal">
      <formula>"X"</formula>
    </cfRule>
  </conditionalFormatting>
  <conditionalFormatting sqref="R5">
    <cfRule type="cellIs" dxfId="872" priority="305" operator="equal">
      <formula>"X"</formula>
    </cfRule>
  </conditionalFormatting>
  <conditionalFormatting sqref="R5">
    <cfRule type="cellIs" dxfId="871" priority="306" operator="equal">
      <formula>"X"</formula>
    </cfRule>
  </conditionalFormatting>
  <conditionalFormatting sqref="R5">
    <cfRule type="cellIs" dxfId="870" priority="307" operator="equal">
      <formula>"X"</formula>
    </cfRule>
  </conditionalFormatting>
  <conditionalFormatting sqref="R5">
    <cfRule type="cellIs" dxfId="869" priority="308" operator="equal">
      <formula>"X"</formula>
    </cfRule>
  </conditionalFormatting>
  <conditionalFormatting sqref="R5">
    <cfRule type="containsText" dxfId="868" priority="309" operator="containsText" text="X">
      <formula>NOT(ISERROR(SEARCH(("X"),(R5))))</formula>
    </cfRule>
  </conditionalFormatting>
  <conditionalFormatting sqref="R5">
    <cfRule type="cellIs" dxfId="867" priority="310" operator="equal">
      <formula>"X"</formula>
    </cfRule>
  </conditionalFormatting>
  <conditionalFormatting sqref="T5">
    <cfRule type="cellIs" dxfId="866" priority="311" operator="equal">
      <formula>"X"</formula>
    </cfRule>
  </conditionalFormatting>
  <conditionalFormatting sqref="T5">
    <cfRule type="cellIs" dxfId="865" priority="312" operator="equal">
      <formula>"X"</formula>
    </cfRule>
  </conditionalFormatting>
  <conditionalFormatting sqref="T5">
    <cfRule type="cellIs" dxfId="864" priority="313" operator="equal">
      <formula>"X"</formula>
    </cfRule>
  </conditionalFormatting>
  <conditionalFormatting sqref="T5">
    <cfRule type="cellIs" dxfId="863" priority="314" operator="equal">
      <formula>"X"</formula>
    </cfRule>
  </conditionalFormatting>
  <conditionalFormatting sqref="T5">
    <cfRule type="cellIs" dxfId="862" priority="315" operator="equal">
      <formula>"X"</formula>
    </cfRule>
  </conditionalFormatting>
  <conditionalFormatting sqref="T5">
    <cfRule type="containsText" dxfId="861" priority="316" operator="containsText" text="X">
      <formula>NOT(ISERROR(SEARCH(("X"),(T5))))</formula>
    </cfRule>
  </conditionalFormatting>
  <conditionalFormatting sqref="T5">
    <cfRule type="cellIs" dxfId="860" priority="317" operator="equal">
      <formula>"X"</formula>
    </cfRule>
  </conditionalFormatting>
  <conditionalFormatting sqref="T5">
    <cfRule type="containsText" dxfId="859" priority="318" operator="containsText" text="X">
      <formula>NOT(ISERROR(SEARCH(("X"),(T5))))</formula>
    </cfRule>
  </conditionalFormatting>
  <conditionalFormatting sqref="T5">
    <cfRule type="cellIs" dxfId="858" priority="319" operator="equal">
      <formula>"X"</formula>
    </cfRule>
  </conditionalFormatting>
  <conditionalFormatting sqref="T5">
    <cfRule type="containsText" dxfId="857" priority="320" operator="containsText" text="X">
      <formula>NOT(ISERROR(SEARCH(("X"),(T5))))</formula>
    </cfRule>
  </conditionalFormatting>
  <conditionalFormatting sqref="T5">
    <cfRule type="cellIs" dxfId="856" priority="321" operator="equal">
      <formula>"X"</formula>
    </cfRule>
  </conditionalFormatting>
  <conditionalFormatting sqref="T5">
    <cfRule type="cellIs" dxfId="855" priority="322" operator="equal">
      <formula>"X"</formula>
    </cfRule>
  </conditionalFormatting>
  <conditionalFormatting sqref="T5">
    <cfRule type="cellIs" dxfId="854" priority="323" operator="equal">
      <formula>"X"</formula>
    </cfRule>
  </conditionalFormatting>
  <conditionalFormatting sqref="T5">
    <cfRule type="cellIs" dxfId="853" priority="324" operator="equal">
      <formula>"X"</formula>
    </cfRule>
  </conditionalFormatting>
  <conditionalFormatting sqref="T5">
    <cfRule type="cellIs" dxfId="852" priority="325" operator="equal">
      <formula>"X"</formula>
    </cfRule>
  </conditionalFormatting>
  <conditionalFormatting sqref="T5">
    <cfRule type="cellIs" dxfId="851" priority="326" operator="equal">
      <formula>"X"</formula>
    </cfRule>
  </conditionalFormatting>
  <conditionalFormatting sqref="T5">
    <cfRule type="containsText" dxfId="850" priority="327" operator="containsText" text="X">
      <formula>NOT(ISERROR(SEARCH(("X"),(T5))))</formula>
    </cfRule>
  </conditionalFormatting>
  <conditionalFormatting sqref="T5">
    <cfRule type="cellIs" dxfId="849" priority="328" operator="equal">
      <formula>"X"</formula>
    </cfRule>
  </conditionalFormatting>
  <conditionalFormatting sqref="AA5">
    <cfRule type="cellIs" dxfId="848" priority="329" operator="equal">
      <formula>"X"</formula>
    </cfRule>
  </conditionalFormatting>
  <conditionalFormatting sqref="AA5">
    <cfRule type="cellIs" dxfId="847" priority="330" operator="equal">
      <formula>"X"</formula>
    </cfRule>
  </conditionalFormatting>
  <conditionalFormatting sqref="AA5">
    <cfRule type="cellIs" dxfId="846" priority="331" operator="equal">
      <formula>"X"</formula>
    </cfRule>
  </conditionalFormatting>
  <conditionalFormatting sqref="AA5">
    <cfRule type="containsText" dxfId="845" priority="332" operator="containsText" text="X">
      <formula>NOT(ISERROR(SEARCH(("X"),(AA5))))</formula>
    </cfRule>
  </conditionalFormatting>
  <conditionalFormatting sqref="AA5">
    <cfRule type="cellIs" dxfId="844" priority="333" operator="equal">
      <formula>"X"</formula>
    </cfRule>
  </conditionalFormatting>
  <conditionalFormatting sqref="G4">
    <cfRule type="cellIs" dxfId="843" priority="334" operator="equal">
      <formula>"X"</formula>
    </cfRule>
  </conditionalFormatting>
  <conditionalFormatting sqref="G4">
    <cfRule type="cellIs" dxfId="842" priority="335" operator="equal">
      <formula>"X"</formula>
    </cfRule>
  </conditionalFormatting>
  <conditionalFormatting sqref="N4">
    <cfRule type="cellIs" dxfId="841" priority="336" operator="equal">
      <formula>"X"</formula>
    </cfRule>
  </conditionalFormatting>
  <conditionalFormatting sqref="N4">
    <cfRule type="cellIs" dxfId="840" priority="337" operator="equal">
      <formula>"X"</formula>
    </cfRule>
  </conditionalFormatting>
  <conditionalFormatting sqref="N4">
    <cfRule type="containsText" dxfId="839" priority="338" operator="containsText" text="X">
      <formula>NOT(ISERROR(SEARCH(("X"),(N4))))</formula>
    </cfRule>
  </conditionalFormatting>
  <conditionalFormatting sqref="N4">
    <cfRule type="cellIs" dxfId="838" priority="339" operator="equal">
      <formula>"X"</formula>
    </cfRule>
  </conditionalFormatting>
  <conditionalFormatting sqref="U4">
    <cfRule type="cellIs" dxfId="837" priority="340" operator="equal">
      <formula>"X"</formula>
    </cfRule>
  </conditionalFormatting>
  <conditionalFormatting sqref="U4">
    <cfRule type="cellIs" dxfId="836" priority="341" operator="equal">
      <formula>"X"</formula>
    </cfRule>
  </conditionalFormatting>
  <conditionalFormatting sqref="U4">
    <cfRule type="cellIs" dxfId="835" priority="342" operator="equal">
      <formula>"X"</formula>
    </cfRule>
  </conditionalFormatting>
  <conditionalFormatting sqref="AB4">
    <cfRule type="cellIs" dxfId="834" priority="343" operator="equal">
      <formula>"X"</formula>
    </cfRule>
  </conditionalFormatting>
  <conditionalFormatting sqref="AB4">
    <cfRule type="cellIs" dxfId="833" priority="344" operator="equal">
      <formula>"X"</formula>
    </cfRule>
  </conditionalFormatting>
  <conditionalFormatting sqref="N3">
    <cfRule type="containsText" dxfId="832" priority="345" operator="containsText" text="X">
      <formula>NOT(ISERROR(SEARCH(("X"),(N3))))</formula>
    </cfRule>
  </conditionalFormatting>
  <conditionalFormatting sqref="U3">
    <cfRule type="cellIs" dxfId="831" priority="346" operator="equal">
      <formula>"X"</formula>
    </cfRule>
  </conditionalFormatting>
  <conditionalFormatting sqref="H6">
    <cfRule type="containsText" dxfId="830" priority="347" operator="containsText" text="X">
      <formula>NOT(ISERROR(SEARCH(("X"),(H6))))</formula>
    </cfRule>
  </conditionalFormatting>
  <conditionalFormatting sqref="H6">
    <cfRule type="cellIs" dxfId="829" priority="348" operator="equal">
      <formula>"X"</formula>
    </cfRule>
  </conditionalFormatting>
  <conditionalFormatting sqref="H6">
    <cfRule type="cellIs" dxfId="828" priority="349" operator="equal">
      <formula>"X"</formula>
    </cfRule>
  </conditionalFormatting>
  <conditionalFormatting sqref="H6">
    <cfRule type="cellIs" dxfId="827" priority="350" operator="equal">
      <formula>"X"</formula>
    </cfRule>
  </conditionalFormatting>
  <conditionalFormatting sqref="O6">
    <cfRule type="containsText" dxfId="826" priority="351" operator="containsText" text="X">
      <formula>NOT(ISERROR(SEARCH(("X"),(O6))))</formula>
    </cfRule>
  </conditionalFormatting>
  <conditionalFormatting sqref="O6">
    <cfRule type="cellIs" dxfId="825" priority="352" operator="equal">
      <formula>"X"</formula>
    </cfRule>
  </conditionalFormatting>
  <conditionalFormatting sqref="O6">
    <cfRule type="cellIs" dxfId="824" priority="353" operator="equal">
      <formula>"X"</formula>
    </cfRule>
  </conditionalFormatting>
  <conditionalFormatting sqref="O6">
    <cfRule type="cellIs" dxfId="823" priority="354" operator="equal">
      <formula>"X"</formula>
    </cfRule>
  </conditionalFormatting>
  <conditionalFormatting sqref="O6">
    <cfRule type="cellIs" dxfId="822" priority="355" operator="equal">
      <formula>"X"</formula>
    </cfRule>
  </conditionalFormatting>
  <conditionalFormatting sqref="O6">
    <cfRule type="cellIs" dxfId="821" priority="356" operator="equal">
      <formula>"X"</formula>
    </cfRule>
  </conditionalFormatting>
  <conditionalFormatting sqref="O6">
    <cfRule type="cellIs" dxfId="820" priority="357" operator="equal">
      <formula>"X"</formula>
    </cfRule>
  </conditionalFormatting>
  <conditionalFormatting sqref="O6">
    <cfRule type="cellIs" dxfId="819" priority="358" operator="equal">
      <formula>"X"</formula>
    </cfRule>
  </conditionalFormatting>
  <conditionalFormatting sqref="V6">
    <cfRule type="containsText" dxfId="818" priority="359" operator="containsText" text="X">
      <formula>NOT(ISERROR(SEARCH(("X"),(V6))))</formula>
    </cfRule>
  </conditionalFormatting>
  <conditionalFormatting sqref="V6">
    <cfRule type="cellIs" dxfId="817" priority="360" operator="equal">
      <formula>"X"</formula>
    </cfRule>
  </conditionalFormatting>
  <conditionalFormatting sqref="V6">
    <cfRule type="cellIs" dxfId="816" priority="361" operator="equal">
      <formula>"X"</formula>
    </cfRule>
  </conditionalFormatting>
  <conditionalFormatting sqref="V6">
    <cfRule type="cellIs" dxfId="815" priority="362" operator="equal">
      <formula>"X"</formula>
    </cfRule>
  </conditionalFormatting>
  <conditionalFormatting sqref="V6">
    <cfRule type="cellIs" dxfId="814" priority="363" operator="equal">
      <formula>"X"</formula>
    </cfRule>
  </conditionalFormatting>
  <conditionalFormatting sqref="V6">
    <cfRule type="cellIs" dxfId="813" priority="364" operator="equal">
      <formula>"X"</formula>
    </cfRule>
  </conditionalFormatting>
  <conditionalFormatting sqref="AC6">
    <cfRule type="cellIs" dxfId="812" priority="365" operator="equal">
      <formula>"X"</formula>
    </cfRule>
  </conditionalFormatting>
  <conditionalFormatting sqref="AC6">
    <cfRule type="cellIs" dxfId="811" priority="366" operator="equal">
      <formula>"X"</formula>
    </cfRule>
  </conditionalFormatting>
  <conditionalFormatting sqref="AC6">
    <cfRule type="cellIs" dxfId="810" priority="367" operator="equal">
      <formula>"X"</formula>
    </cfRule>
  </conditionalFormatting>
  <conditionalFormatting sqref="AC6">
    <cfRule type="cellIs" dxfId="809" priority="368" operator="equal">
      <formula>"X"</formula>
    </cfRule>
  </conditionalFormatting>
  <conditionalFormatting sqref="AB3">
    <cfRule type="cellIs" dxfId="808" priority="369" operator="equal">
      <formula>"X"</formula>
    </cfRule>
  </conditionalFormatting>
  <conditionalFormatting sqref="AB3">
    <cfRule type="cellIs" dxfId="807" priority="370" operator="equal">
      <formula>"X"</formula>
    </cfRule>
  </conditionalFormatting>
  <conditionalFormatting sqref="AB3">
    <cfRule type="containsText" dxfId="806" priority="371" operator="containsText" text="X">
      <formula>NOT(ISERROR(SEARCH(("X"),(AB3))))</formula>
    </cfRule>
  </conditionalFormatting>
  <conditionalFormatting sqref="AB3">
    <cfRule type="cellIs" dxfId="805" priority="372" operator="equal">
      <formula>"X"</formula>
    </cfRule>
  </conditionalFormatting>
  <conditionalFormatting sqref="H4">
    <cfRule type="containsText" dxfId="804" priority="373" operator="containsText" text="X">
      <formula>NOT(ISERROR(SEARCH(("X"),(H4))))</formula>
    </cfRule>
  </conditionalFormatting>
  <conditionalFormatting sqref="H4">
    <cfRule type="cellIs" dxfId="803" priority="374" operator="equal">
      <formula>"X"</formula>
    </cfRule>
  </conditionalFormatting>
  <conditionalFormatting sqref="J6">
    <cfRule type="cellIs" dxfId="802" priority="375" operator="equal">
      <formula>"X"</formula>
    </cfRule>
  </conditionalFormatting>
  <conditionalFormatting sqref="J6">
    <cfRule type="containsText" dxfId="801" priority="376" operator="containsText" text="X">
      <formula>NOT(ISERROR(SEARCH(("X"),(J6))))</formula>
    </cfRule>
  </conditionalFormatting>
  <conditionalFormatting sqref="J6">
    <cfRule type="cellIs" dxfId="800" priority="377" operator="equal">
      <formula>"X"</formula>
    </cfRule>
  </conditionalFormatting>
  <conditionalFormatting sqref="M8:M10">
    <cfRule type="cellIs" dxfId="799" priority="378" operator="equal">
      <formula>"X"</formula>
    </cfRule>
  </conditionalFormatting>
  <conditionalFormatting sqref="M8:M10">
    <cfRule type="cellIs" dxfId="798" priority="379" operator="equal">
      <formula>"X"</formula>
    </cfRule>
  </conditionalFormatting>
  <conditionalFormatting sqref="R3">
    <cfRule type="cellIs" dxfId="797" priority="380" operator="equal">
      <formula>"X"</formula>
    </cfRule>
  </conditionalFormatting>
  <conditionalFormatting sqref="R3">
    <cfRule type="cellIs" dxfId="796" priority="381" operator="equal">
      <formula>"X"</formula>
    </cfRule>
  </conditionalFormatting>
  <conditionalFormatting sqref="R3">
    <cfRule type="cellIs" dxfId="795" priority="382" operator="equal">
      <formula>"X"</formula>
    </cfRule>
  </conditionalFormatting>
  <conditionalFormatting sqref="R3">
    <cfRule type="containsText" dxfId="794" priority="383" operator="containsText" text="X">
      <formula>NOT(ISERROR(SEARCH(("X"),(R3))))</formula>
    </cfRule>
  </conditionalFormatting>
  <conditionalFormatting sqref="R3">
    <cfRule type="cellIs" dxfId="793" priority="384" operator="equal">
      <formula>"X"</formula>
    </cfRule>
  </conditionalFormatting>
  <conditionalFormatting sqref="R3">
    <cfRule type="containsText" dxfId="792" priority="385" operator="containsText" text="X">
      <formula>NOT(ISERROR(SEARCH(("X"),(R3))))</formula>
    </cfRule>
  </conditionalFormatting>
  <conditionalFormatting sqref="R3">
    <cfRule type="cellIs" dxfId="791" priority="386" operator="equal">
      <formula>"X"</formula>
    </cfRule>
  </conditionalFormatting>
  <conditionalFormatting sqref="T4">
    <cfRule type="cellIs" dxfId="790" priority="387" operator="equal">
      <formula>"X"</formula>
    </cfRule>
  </conditionalFormatting>
  <conditionalFormatting sqref="T4">
    <cfRule type="cellIs" dxfId="789" priority="388" operator="equal">
      <formula>"X"</formula>
    </cfRule>
  </conditionalFormatting>
  <conditionalFormatting sqref="Y3">
    <cfRule type="containsText" dxfId="788" priority="389" operator="containsText" text="X">
      <formula>NOT(ISERROR(SEARCH(("X"),(Y3))))</formula>
    </cfRule>
  </conditionalFormatting>
  <conditionalFormatting sqref="Y3">
    <cfRule type="cellIs" dxfId="787" priority="390" operator="equal">
      <formula>"X"</formula>
    </cfRule>
  </conditionalFormatting>
  <conditionalFormatting sqref="Y3">
    <cfRule type="cellIs" dxfId="786" priority="391" operator="equal">
      <formula>"X"</formula>
    </cfRule>
  </conditionalFormatting>
  <conditionalFormatting sqref="Y3">
    <cfRule type="cellIs" dxfId="785" priority="392" operator="equal">
      <formula>"X"</formula>
    </cfRule>
  </conditionalFormatting>
  <conditionalFormatting sqref="AC8:AC10">
    <cfRule type="cellIs" dxfId="784" priority="393" operator="equal">
      <formula>"X"</formula>
    </cfRule>
  </conditionalFormatting>
  <conditionalFormatting sqref="AC8:AC10">
    <cfRule type="cellIs" dxfId="783" priority="394" operator="equal">
      <formula>"X"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workbookViewId="0"/>
  </sheetViews>
  <sheetFormatPr baseColWidth="10" defaultColWidth="12.625" defaultRowHeight="15" customHeight="1"/>
  <cols>
    <col min="1" max="1" width="12.75" customWidth="1"/>
    <col min="2" max="2" width="6.75" customWidth="1"/>
    <col min="3" max="33" width="3.875" customWidth="1"/>
    <col min="34" max="34" width="9.625" customWidth="1"/>
    <col min="35" max="35" width="8.375" customWidth="1"/>
    <col min="36" max="36" width="7.25" customWidth="1"/>
    <col min="37" max="37" width="6.375" customWidth="1"/>
    <col min="38" max="38" width="7.875" customWidth="1"/>
    <col min="39" max="39" width="6" customWidth="1"/>
    <col min="40" max="40" width="7.125" customWidth="1"/>
  </cols>
  <sheetData>
    <row r="1" spans="1:40">
      <c r="A1" s="225" t="s">
        <v>80</v>
      </c>
      <c r="B1" s="215" t="s">
        <v>81</v>
      </c>
      <c r="C1" s="40" t="s">
        <v>31</v>
      </c>
      <c r="D1" s="40" t="s">
        <v>32</v>
      </c>
      <c r="E1" s="40" t="s">
        <v>33</v>
      </c>
      <c r="F1" s="40" t="s">
        <v>34</v>
      </c>
      <c r="G1" s="40" t="s">
        <v>35</v>
      </c>
      <c r="H1" s="40" t="s">
        <v>29</v>
      </c>
      <c r="I1" s="40" t="s">
        <v>30</v>
      </c>
      <c r="J1" s="40" t="s">
        <v>31</v>
      </c>
      <c r="K1" s="40" t="s">
        <v>32</v>
      </c>
      <c r="L1" s="40" t="s">
        <v>33</v>
      </c>
      <c r="M1" s="40" t="s">
        <v>34</v>
      </c>
      <c r="N1" s="40" t="s">
        <v>35</v>
      </c>
      <c r="O1" s="40" t="s">
        <v>29</v>
      </c>
      <c r="P1" s="40" t="s">
        <v>30</v>
      </c>
      <c r="Q1" s="40" t="s">
        <v>31</v>
      </c>
      <c r="R1" s="40" t="s">
        <v>32</v>
      </c>
      <c r="S1" s="40" t="s">
        <v>33</v>
      </c>
      <c r="T1" s="40" t="s">
        <v>34</v>
      </c>
      <c r="U1" s="40" t="s">
        <v>35</v>
      </c>
      <c r="V1" s="40" t="s">
        <v>29</v>
      </c>
      <c r="W1" s="40" t="s">
        <v>30</v>
      </c>
      <c r="X1" s="40" t="s">
        <v>31</v>
      </c>
      <c r="Y1" s="40" t="s">
        <v>32</v>
      </c>
      <c r="Z1" s="40" t="s">
        <v>33</v>
      </c>
      <c r="AA1" s="40" t="s">
        <v>34</v>
      </c>
      <c r="AB1" s="40" t="s">
        <v>35</v>
      </c>
      <c r="AC1" s="40" t="s">
        <v>29</v>
      </c>
      <c r="AD1" s="40" t="s">
        <v>30</v>
      </c>
      <c r="AE1" s="40" t="s">
        <v>31</v>
      </c>
      <c r="AF1" s="139" t="s">
        <v>32</v>
      </c>
      <c r="AG1" s="139" t="s">
        <v>33</v>
      </c>
      <c r="AH1" s="8"/>
      <c r="AI1" s="8"/>
      <c r="AJ1" s="8"/>
      <c r="AK1" s="8"/>
    </row>
    <row r="2" spans="1:40" ht="14.25">
      <c r="A2" s="216"/>
      <c r="B2" s="216"/>
      <c r="C2" s="40">
        <v>1</v>
      </c>
      <c r="D2" s="40">
        <v>2</v>
      </c>
      <c r="E2" s="40">
        <v>3</v>
      </c>
      <c r="F2" s="40">
        <v>4</v>
      </c>
      <c r="G2" s="40">
        <v>5</v>
      </c>
      <c r="H2" s="40">
        <v>6</v>
      </c>
      <c r="I2" s="40">
        <v>7</v>
      </c>
      <c r="J2" s="40">
        <v>8</v>
      </c>
      <c r="K2" s="40">
        <v>9</v>
      </c>
      <c r="L2" s="40">
        <v>10</v>
      </c>
      <c r="M2" s="40">
        <v>11</v>
      </c>
      <c r="N2" s="40">
        <v>12</v>
      </c>
      <c r="O2" s="40">
        <v>13</v>
      </c>
      <c r="P2" s="40">
        <v>14</v>
      </c>
      <c r="Q2" s="40">
        <v>15</v>
      </c>
      <c r="R2" s="40">
        <v>16</v>
      </c>
      <c r="S2" s="40">
        <v>17</v>
      </c>
      <c r="T2" s="40">
        <v>18</v>
      </c>
      <c r="U2" s="40">
        <v>19</v>
      </c>
      <c r="V2" s="40">
        <v>20</v>
      </c>
      <c r="W2" s="40">
        <v>21</v>
      </c>
      <c r="X2" s="40">
        <v>22</v>
      </c>
      <c r="Y2" s="40">
        <v>23</v>
      </c>
      <c r="Z2" s="40">
        <v>24</v>
      </c>
      <c r="AA2" s="40">
        <v>25</v>
      </c>
      <c r="AB2" s="40">
        <v>26</v>
      </c>
      <c r="AC2" s="40">
        <v>27</v>
      </c>
      <c r="AD2" s="40">
        <v>28</v>
      </c>
      <c r="AE2" s="40">
        <v>29</v>
      </c>
      <c r="AF2" s="40">
        <v>30</v>
      </c>
      <c r="AG2" s="40">
        <v>31</v>
      </c>
      <c r="AH2" s="18" t="s">
        <v>36</v>
      </c>
      <c r="AI2" s="18" t="s">
        <v>37</v>
      </c>
      <c r="AJ2" s="18" t="s">
        <v>38</v>
      </c>
      <c r="AK2" s="18" t="s">
        <v>39</v>
      </c>
      <c r="AL2" s="18" t="s">
        <v>40</v>
      </c>
      <c r="AM2" s="18" t="s">
        <v>41</v>
      </c>
      <c r="AN2" s="18" t="s">
        <v>42</v>
      </c>
    </row>
    <row r="3" spans="1:40">
      <c r="A3" s="41" t="s">
        <v>8</v>
      </c>
      <c r="B3" s="41">
        <v>240</v>
      </c>
      <c r="C3" s="42" t="s">
        <v>47</v>
      </c>
      <c r="D3" s="42" t="s">
        <v>82</v>
      </c>
      <c r="E3" s="43" t="s">
        <v>47</v>
      </c>
      <c r="F3" s="23" t="s">
        <v>83</v>
      </c>
      <c r="G3" s="20" t="s">
        <v>83</v>
      </c>
      <c r="H3" s="23" t="s">
        <v>55</v>
      </c>
      <c r="I3" s="23" t="s">
        <v>84</v>
      </c>
      <c r="J3" s="23"/>
      <c r="K3" s="44" t="s">
        <v>55</v>
      </c>
      <c r="L3" s="44" t="s">
        <v>55</v>
      </c>
      <c r="M3" s="23" t="s">
        <v>47</v>
      </c>
      <c r="N3" s="19" t="s">
        <v>83</v>
      </c>
      <c r="O3" s="23"/>
      <c r="P3" s="20" t="s">
        <v>47</v>
      </c>
      <c r="Q3" s="23" t="s">
        <v>51</v>
      </c>
      <c r="R3" s="44"/>
      <c r="S3" s="44" t="s">
        <v>83</v>
      </c>
      <c r="T3" s="23" t="s">
        <v>55</v>
      </c>
      <c r="U3" s="23" t="s">
        <v>47</v>
      </c>
      <c r="V3" s="45" t="s">
        <v>51</v>
      </c>
      <c r="W3" s="20" t="s">
        <v>82</v>
      </c>
      <c r="X3" s="23" t="s">
        <v>59</v>
      </c>
      <c r="Y3" s="44"/>
      <c r="Z3" s="44" t="s">
        <v>55</v>
      </c>
      <c r="AA3" s="46" t="s">
        <v>82</v>
      </c>
      <c r="AB3" s="23" t="s">
        <v>47</v>
      </c>
      <c r="AC3" s="23" t="s">
        <v>51</v>
      </c>
      <c r="AD3" s="20" t="s">
        <v>34</v>
      </c>
      <c r="AE3" s="23" t="s">
        <v>34</v>
      </c>
      <c r="AF3" s="44" t="s">
        <v>34</v>
      </c>
      <c r="AG3" s="44" t="s">
        <v>82</v>
      </c>
      <c r="AH3" s="27">
        <f>((AK3*12)+(AL3*12)+(AM3*6))+2</f>
        <v>194</v>
      </c>
      <c r="AI3" s="27">
        <v>192</v>
      </c>
      <c r="AJ3" s="8">
        <f t="shared" ref="AJ3:AJ14" si="0">AH3-AI3</f>
        <v>2</v>
      </c>
      <c r="AK3" s="27">
        <v>9</v>
      </c>
      <c r="AL3" s="8">
        <v>7</v>
      </c>
      <c r="AM3" s="8">
        <v>0</v>
      </c>
      <c r="AN3" s="8">
        <v>4</v>
      </c>
    </row>
    <row r="4" spans="1:40">
      <c r="A4" s="47" t="s">
        <v>10</v>
      </c>
      <c r="B4" s="47">
        <v>160</v>
      </c>
      <c r="C4" s="42" t="s">
        <v>82</v>
      </c>
      <c r="D4" s="44" t="s">
        <v>47</v>
      </c>
      <c r="E4" s="43"/>
      <c r="F4" s="20" t="s">
        <v>49</v>
      </c>
      <c r="G4" s="20"/>
      <c r="H4" s="20" t="s">
        <v>83</v>
      </c>
      <c r="I4" s="23" t="s">
        <v>55</v>
      </c>
      <c r="J4" s="19" t="s">
        <v>47</v>
      </c>
      <c r="K4" s="44"/>
      <c r="L4" s="44"/>
      <c r="M4" s="23"/>
      <c r="N4" s="23"/>
      <c r="O4" s="23" t="s">
        <v>52</v>
      </c>
      <c r="P4" s="23" t="s">
        <v>47</v>
      </c>
      <c r="Q4" s="19" t="s">
        <v>34</v>
      </c>
      <c r="R4" s="43" t="s">
        <v>85</v>
      </c>
      <c r="S4" s="44" t="s">
        <v>35</v>
      </c>
      <c r="T4" s="23" t="s">
        <v>83</v>
      </c>
      <c r="U4" s="28" t="s">
        <v>52</v>
      </c>
      <c r="V4" s="23" t="s">
        <v>47</v>
      </c>
      <c r="W4" s="23" t="s">
        <v>51</v>
      </c>
      <c r="X4" s="28" t="s">
        <v>82</v>
      </c>
      <c r="Y4" s="46" t="s">
        <v>47</v>
      </c>
      <c r="Z4" s="46"/>
      <c r="AA4" s="46" t="s">
        <v>52</v>
      </c>
      <c r="AB4" s="23" t="s">
        <v>47</v>
      </c>
      <c r="AC4" s="23" t="s">
        <v>55</v>
      </c>
      <c r="AD4" s="23" t="s">
        <v>47</v>
      </c>
      <c r="AE4" s="23">
        <v>0</v>
      </c>
      <c r="AF4" s="44" t="s">
        <v>85</v>
      </c>
      <c r="AG4" s="44" t="s">
        <v>34</v>
      </c>
      <c r="AH4" s="27">
        <f t="shared" ref="AH4:AH11" si="1">((AK4*12)+(AL4*12)+(AM4*6))</f>
        <v>132</v>
      </c>
      <c r="AI4" s="27">
        <v>128</v>
      </c>
      <c r="AJ4" s="8">
        <f t="shared" si="0"/>
        <v>4</v>
      </c>
      <c r="AK4" s="27">
        <v>7</v>
      </c>
      <c r="AL4" s="27">
        <v>3</v>
      </c>
      <c r="AM4" s="8">
        <v>2</v>
      </c>
      <c r="AN4" s="8">
        <v>2</v>
      </c>
    </row>
    <row r="5" spans="1:40">
      <c r="A5" s="48" t="s">
        <v>12</v>
      </c>
      <c r="B5" s="48">
        <v>200</v>
      </c>
      <c r="C5" s="42" t="s">
        <v>83</v>
      </c>
      <c r="D5" s="46"/>
      <c r="E5" s="43"/>
      <c r="F5" s="20"/>
      <c r="G5" s="20"/>
      <c r="H5" s="20" t="s">
        <v>82</v>
      </c>
      <c r="I5" s="20" t="s">
        <v>84</v>
      </c>
      <c r="J5" s="19" t="s">
        <v>34</v>
      </c>
      <c r="K5" s="44"/>
      <c r="L5" s="44" t="s">
        <v>83</v>
      </c>
      <c r="M5" s="23" t="s">
        <v>49</v>
      </c>
      <c r="N5" s="23" t="s">
        <v>51</v>
      </c>
      <c r="O5" s="23" t="s">
        <v>82</v>
      </c>
      <c r="P5" s="23" t="s">
        <v>47</v>
      </c>
      <c r="Q5" s="23" t="s">
        <v>34</v>
      </c>
      <c r="R5" s="44" t="s">
        <v>55</v>
      </c>
      <c r="S5" s="44"/>
      <c r="T5" s="23" t="s">
        <v>82</v>
      </c>
      <c r="U5" s="23" t="s">
        <v>47</v>
      </c>
      <c r="V5" s="23">
        <v>0</v>
      </c>
      <c r="W5" s="23">
        <v>0</v>
      </c>
      <c r="X5" s="23" t="s">
        <v>34</v>
      </c>
      <c r="Y5" s="44" t="s">
        <v>55</v>
      </c>
      <c r="Z5" s="44" t="s">
        <v>47</v>
      </c>
      <c r="AA5" s="44" t="s">
        <v>83</v>
      </c>
      <c r="AB5" s="23" t="s">
        <v>55</v>
      </c>
      <c r="AC5" s="23" t="s">
        <v>47</v>
      </c>
      <c r="AD5" s="23" t="s">
        <v>82</v>
      </c>
      <c r="AE5" s="23" t="s">
        <v>59</v>
      </c>
      <c r="AF5" s="44" t="s">
        <v>82</v>
      </c>
      <c r="AG5" s="44" t="s">
        <v>55</v>
      </c>
      <c r="AH5" s="27">
        <f t="shared" si="1"/>
        <v>162</v>
      </c>
      <c r="AI5" s="27">
        <v>160</v>
      </c>
      <c r="AJ5" s="8">
        <f t="shared" si="0"/>
        <v>2</v>
      </c>
      <c r="AK5" s="27">
        <v>9</v>
      </c>
      <c r="AL5" s="27">
        <v>4</v>
      </c>
      <c r="AM5" s="8">
        <v>1</v>
      </c>
      <c r="AN5" s="8">
        <v>4</v>
      </c>
    </row>
    <row r="6" spans="1:40">
      <c r="A6" s="41" t="s">
        <v>14</v>
      </c>
      <c r="B6" s="41">
        <v>240</v>
      </c>
      <c r="C6" s="42" t="s">
        <v>51</v>
      </c>
      <c r="D6" s="46"/>
      <c r="E6" s="43"/>
      <c r="F6" s="20" t="s">
        <v>82</v>
      </c>
      <c r="G6" s="20" t="s">
        <v>47</v>
      </c>
      <c r="H6" s="20" t="s">
        <v>51</v>
      </c>
      <c r="I6" s="20" t="s">
        <v>52</v>
      </c>
      <c r="J6" s="19" t="s">
        <v>47</v>
      </c>
      <c r="K6" s="44" t="s">
        <v>83</v>
      </c>
      <c r="L6" s="44" t="s">
        <v>51</v>
      </c>
      <c r="M6" s="23"/>
      <c r="N6" s="23" t="s">
        <v>34</v>
      </c>
      <c r="O6" s="23" t="s">
        <v>34</v>
      </c>
      <c r="P6" s="23" t="s">
        <v>34</v>
      </c>
      <c r="Q6" s="19" t="s">
        <v>82</v>
      </c>
      <c r="R6" s="42" t="s">
        <v>52</v>
      </c>
      <c r="S6" s="44" t="s">
        <v>47</v>
      </c>
      <c r="T6" s="23" t="s">
        <v>51</v>
      </c>
      <c r="U6" s="28" t="s">
        <v>82</v>
      </c>
      <c r="V6" s="23" t="s">
        <v>47</v>
      </c>
      <c r="W6" s="20" t="s">
        <v>52</v>
      </c>
      <c r="X6" s="19" t="s">
        <v>47</v>
      </c>
      <c r="Y6" s="46" t="s">
        <v>34</v>
      </c>
      <c r="Z6" s="46" t="s">
        <v>34</v>
      </c>
      <c r="AA6" s="46" t="s">
        <v>55</v>
      </c>
      <c r="AB6" s="23" t="s">
        <v>47</v>
      </c>
      <c r="AC6" s="23" t="s">
        <v>83</v>
      </c>
      <c r="AD6" s="23" t="s">
        <v>51</v>
      </c>
      <c r="AE6" s="23" t="s">
        <v>55</v>
      </c>
      <c r="AF6" s="44" t="s">
        <v>47</v>
      </c>
      <c r="AG6" s="44"/>
      <c r="AH6" s="27">
        <f t="shared" si="1"/>
        <v>192</v>
      </c>
      <c r="AI6" s="27">
        <v>192</v>
      </c>
      <c r="AJ6" s="8">
        <f t="shared" si="0"/>
        <v>0</v>
      </c>
      <c r="AK6" s="27">
        <v>8</v>
      </c>
      <c r="AL6" s="27">
        <v>8</v>
      </c>
      <c r="AM6" s="8">
        <v>0</v>
      </c>
      <c r="AN6" s="8">
        <v>4</v>
      </c>
    </row>
    <row r="7" spans="1:40">
      <c r="A7" s="48" t="s">
        <v>16</v>
      </c>
      <c r="B7" s="48">
        <v>180</v>
      </c>
      <c r="C7" s="42" t="s">
        <v>47</v>
      </c>
      <c r="D7" s="46"/>
      <c r="E7" s="43"/>
      <c r="F7" s="20" t="s">
        <v>52</v>
      </c>
      <c r="G7" s="20" t="s">
        <v>47</v>
      </c>
      <c r="H7" s="20"/>
      <c r="I7" s="20" t="s">
        <v>83</v>
      </c>
      <c r="J7" s="19" t="s">
        <v>55</v>
      </c>
      <c r="K7" s="44" t="s">
        <v>47</v>
      </c>
      <c r="L7" s="44"/>
      <c r="M7" s="23" t="s">
        <v>82</v>
      </c>
      <c r="N7" s="23" t="s">
        <v>47</v>
      </c>
      <c r="O7" s="23" t="s">
        <v>51</v>
      </c>
      <c r="P7" s="23" t="s">
        <v>34</v>
      </c>
      <c r="Q7" s="19" t="s">
        <v>34</v>
      </c>
      <c r="R7" s="42" t="s">
        <v>49</v>
      </c>
      <c r="S7" s="44" t="s">
        <v>34</v>
      </c>
      <c r="T7" s="23" t="s">
        <v>34</v>
      </c>
      <c r="U7" s="28" t="s">
        <v>83</v>
      </c>
      <c r="V7" s="23" t="s">
        <v>55</v>
      </c>
      <c r="W7" s="20" t="s">
        <v>47</v>
      </c>
      <c r="X7" s="19"/>
      <c r="Y7" s="46" t="s">
        <v>51</v>
      </c>
      <c r="Z7" s="46" t="s">
        <v>83</v>
      </c>
      <c r="AA7" s="46"/>
      <c r="AB7" s="23" t="s">
        <v>52</v>
      </c>
      <c r="AC7" s="23" t="s">
        <v>47</v>
      </c>
      <c r="AD7" s="23"/>
      <c r="AE7" s="23"/>
      <c r="AF7" s="44" t="s">
        <v>51</v>
      </c>
      <c r="AG7" s="44" t="s">
        <v>52</v>
      </c>
      <c r="AH7" s="27">
        <f t="shared" si="1"/>
        <v>150</v>
      </c>
      <c r="AI7" s="27">
        <v>144</v>
      </c>
      <c r="AJ7" s="8">
        <f t="shared" si="0"/>
        <v>6</v>
      </c>
      <c r="AK7" s="27">
        <v>6</v>
      </c>
      <c r="AL7" s="27">
        <v>6</v>
      </c>
      <c r="AM7" s="8">
        <v>1</v>
      </c>
      <c r="AN7" s="8">
        <v>2</v>
      </c>
    </row>
    <row r="8" spans="1:40">
      <c r="A8" s="48" t="s">
        <v>18</v>
      </c>
      <c r="B8" s="48">
        <v>190</v>
      </c>
      <c r="C8" s="42"/>
      <c r="D8" s="46"/>
      <c r="E8" s="43" t="s">
        <v>82</v>
      </c>
      <c r="F8" s="20" t="s">
        <v>47</v>
      </c>
      <c r="G8" s="20"/>
      <c r="H8" s="20" t="s">
        <v>52</v>
      </c>
      <c r="I8" s="20" t="s">
        <v>84</v>
      </c>
      <c r="J8" s="19" t="s">
        <v>83</v>
      </c>
      <c r="K8" s="44" t="s">
        <v>34</v>
      </c>
      <c r="L8" s="44" t="s">
        <v>34</v>
      </c>
      <c r="M8" s="23" t="s">
        <v>52</v>
      </c>
      <c r="N8" s="23" t="s">
        <v>47</v>
      </c>
      <c r="O8" s="23"/>
      <c r="P8" s="23" t="s">
        <v>83</v>
      </c>
      <c r="Q8" s="19" t="s">
        <v>52</v>
      </c>
      <c r="R8" s="42" t="s">
        <v>59</v>
      </c>
      <c r="S8" s="44" t="s">
        <v>34</v>
      </c>
      <c r="T8" s="23"/>
      <c r="U8" s="28"/>
      <c r="V8" s="23" t="s">
        <v>52</v>
      </c>
      <c r="W8" s="20" t="s">
        <v>47</v>
      </c>
      <c r="X8" s="19" t="s">
        <v>83</v>
      </c>
      <c r="Y8" s="46" t="s">
        <v>52</v>
      </c>
      <c r="Z8" s="46" t="s">
        <v>82</v>
      </c>
      <c r="AA8" s="46" t="s">
        <v>47</v>
      </c>
      <c r="AB8" s="23"/>
      <c r="AC8" s="23"/>
      <c r="AD8" s="23" t="s">
        <v>52</v>
      </c>
      <c r="AE8" s="23" t="s">
        <v>47</v>
      </c>
      <c r="AF8" s="44" t="s">
        <v>83</v>
      </c>
      <c r="AG8" s="44" t="s">
        <v>51</v>
      </c>
      <c r="AH8" s="27">
        <f t="shared" si="1"/>
        <v>156</v>
      </c>
      <c r="AI8" s="27">
        <v>152</v>
      </c>
      <c r="AJ8" s="8">
        <f t="shared" si="0"/>
        <v>4</v>
      </c>
      <c r="AK8" s="27">
        <v>8</v>
      </c>
      <c r="AL8" s="27">
        <v>5</v>
      </c>
      <c r="AM8" s="8">
        <v>0</v>
      </c>
      <c r="AN8" s="8">
        <v>3</v>
      </c>
    </row>
    <row r="9" spans="1:40">
      <c r="A9" s="48" t="s">
        <v>20</v>
      </c>
      <c r="B9" s="48">
        <v>200</v>
      </c>
      <c r="C9" s="42" t="s">
        <v>47</v>
      </c>
      <c r="D9" s="42" t="s">
        <v>51</v>
      </c>
      <c r="E9" s="44" t="s">
        <v>51</v>
      </c>
      <c r="F9" s="23" t="s">
        <v>34</v>
      </c>
      <c r="G9" s="23" t="s">
        <v>34</v>
      </c>
      <c r="H9" s="23"/>
      <c r="I9" s="23" t="s">
        <v>82</v>
      </c>
      <c r="J9" s="28" t="s">
        <v>47</v>
      </c>
      <c r="K9" s="46" t="s">
        <v>51</v>
      </c>
      <c r="L9" s="44" t="s">
        <v>34</v>
      </c>
      <c r="M9" s="23"/>
      <c r="N9" s="23" t="s">
        <v>82</v>
      </c>
      <c r="O9" s="23" t="s">
        <v>47</v>
      </c>
      <c r="P9" s="20"/>
      <c r="Q9" s="23"/>
      <c r="R9" s="44" t="s">
        <v>34</v>
      </c>
      <c r="S9" s="44" t="s">
        <v>34</v>
      </c>
      <c r="T9" s="23" t="s">
        <v>52</v>
      </c>
      <c r="U9" s="23" t="s">
        <v>47</v>
      </c>
      <c r="V9" s="23" t="s">
        <v>82</v>
      </c>
      <c r="W9" s="20" t="s">
        <v>47</v>
      </c>
      <c r="X9" s="23" t="s">
        <v>51</v>
      </c>
      <c r="Y9" s="42" t="s">
        <v>82</v>
      </c>
      <c r="Z9" s="44" t="s">
        <v>52</v>
      </c>
      <c r="AA9" s="44" t="s">
        <v>47</v>
      </c>
      <c r="AB9" s="23" t="s">
        <v>51</v>
      </c>
      <c r="AC9" s="23"/>
      <c r="AD9" s="23" t="s">
        <v>83</v>
      </c>
      <c r="AE9" s="23" t="s">
        <v>52</v>
      </c>
      <c r="AF9" s="44" t="s">
        <v>47</v>
      </c>
      <c r="AG9" s="44" t="s">
        <v>83</v>
      </c>
      <c r="AH9" s="27">
        <f t="shared" si="1"/>
        <v>168</v>
      </c>
      <c r="AI9" s="27">
        <v>160</v>
      </c>
      <c r="AJ9" s="8">
        <f t="shared" si="0"/>
        <v>8</v>
      </c>
      <c r="AK9" s="27">
        <v>7</v>
      </c>
      <c r="AL9" s="27">
        <v>7</v>
      </c>
      <c r="AM9" s="8">
        <v>0</v>
      </c>
      <c r="AN9" s="8">
        <v>2</v>
      </c>
    </row>
    <row r="10" spans="1:40">
      <c r="A10" s="41" t="s">
        <v>21</v>
      </c>
      <c r="B10" s="41">
        <v>240</v>
      </c>
      <c r="C10" s="42"/>
      <c r="D10" s="42" t="s">
        <v>52</v>
      </c>
      <c r="E10" s="44" t="s">
        <v>52</v>
      </c>
      <c r="F10" s="23" t="s">
        <v>47</v>
      </c>
      <c r="G10" s="23" t="s">
        <v>51</v>
      </c>
      <c r="H10" s="23"/>
      <c r="I10" s="23" t="s">
        <v>51</v>
      </c>
      <c r="J10" s="28" t="s">
        <v>52</v>
      </c>
      <c r="K10" s="46" t="s">
        <v>47</v>
      </c>
      <c r="L10" s="44"/>
      <c r="M10" s="23" t="s">
        <v>83</v>
      </c>
      <c r="N10" s="23" t="s">
        <v>52</v>
      </c>
      <c r="O10" s="23" t="s">
        <v>47</v>
      </c>
      <c r="P10" s="20" t="s">
        <v>55</v>
      </c>
      <c r="Q10" s="23" t="s">
        <v>47</v>
      </c>
      <c r="R10" s="44" t="s">
        <v>51</v>
      </c>
      <c r="S10" s="44" t="s">
        <v>55</v>
      </c>
      <c r="T10" s="23" t="s">
        <v>47</v>
      </c>
      <c r="U10" s="23" t="s">
        <v>55</v>
      </c>
      <c r="V10" s="23" t="s">
        <v>47</v>
      </c>
      <c r="W10" s="20" t="s">
        <v>83</v>
      </c>
      <c r="X10" s="23" t="s">
        <v>52</v>
      </c>
      <c r="Y10" s="42" t="s">
        <v>47</v>
      </c>
      <c r="Z10" s="44"/>
      <c r="AA10" s="44" t="s">
        <v>51</v>
      </c>
      <c r="AB10" s="23" t="s">
        <v>82</v>
      </c>
      <c r="AC10" s="23" t="s">
        <v>47</v>
      </c>
      <c r="AD10" s="23" t="s">
        <v>55</v>
      </c>
      <c r="AE10" s="23" t="s">
        <v>59</v>
      </c>
      <c r="AF10" s="44" t="s">
        <v>34</v>
      </c>
      <c r="AG10" s="44" t="s">
        <v>34</v>
      </c>
      <c r="AH10" s="27">
        <f t="shared" si="1"/>
        <v>192</v>
      </c>
      <c r="AI10" s="27">
        <v>192</v>
      </c>
      <c r="AJ10" s="8">
        <f t="shared" si="0"/>
        <v>0</v>
      </c>
      <c r="AK10" s="27">
        <v>11</v>
      </c>
      <c r="AL10" s="27">
        <v>5</v>
      </c>
      <c r="AM10" s="8">
        <v>0</v>
      </c>
      <c r="AN10" s="8">
        <v>3</v>
      </c>
    </row>
    <row r="11" spans="1:40">
      <c r="A11" s="49" t="s">
        <v>22</v>
      </c>
      <c r="B11" s="49">
        <v>240</v>
      </c>
      <c r="C11" s="50" t="s">
        <v>52</v>
      </c>
      <c r="D11" s="51" t="s">
        <v>47</v>
      </c>
      <c r="E11" s="52"/>
      <c r="F11" s="140" t="s">
        <v>51</v>
      </c>
      <c r="G11" s="141" t="s">
        <v>82</v>
      </c>
      <c r="H11" s="140" t="s">
        <v>47</v>
      </c>
      <c r="I11" s="140"/>
      <c r="J11" s="140" t="s">
        <v>51</v>
      </c>
      <c r="K11" s="50" t="s">
        <v>82</v>
      </c>
      <c r="L11" s="50" t="s">
        <v>82</v>
      </c>
      <c r="M11" s="140" t="s">
        <v>47</v>
      </c>
      <c r="N11" s="140"/>
      <c r="O11" s="140" t="s">
        <v>55</v>
      </c>
      <c r="P11" s="141" t="s">
        <v>52</v>
      </c>
      <c r="Q11" s="140" t="s">
        <v>47</v>
      </c>
      <c r="R11" s="51" t="s">
        <v>83</v>
      </c>
      <c r="S11" s="50" t="s">
        <v>49</v>
      </c>
      <c r="T11" s="140"/>
      <c r="U11" s="140"/>
      <c r="V11" s="140" t="s">
        <v>83</v>
      </c>
      <c r="W11" s="141" t="s">
        <v>55</v>
      </c>
      <c r="X11" s="140" t="s">
        <v>47</v>
      </c>
      <c r="Y11" s="50" t="s">
        <v>85</v>
      </c>
      <c r="Z11" s="50" t="s">
        <v>34</v>
      </c>
      <c r="AA11" s="50" t="s">
        <v>34</v>
      </c>
      <c r="AB11" s="140" t="s">
        <v>83</v>
      </c>
      <c r="AC11" s="140" t="s">
        <v>52</v>
      </c>
      <c r="AD11" s="140" t="s">
        <v>47</v>
      </c>
      <c r="AE11" s="140" t="s">
        <v>83</v>
      </c>
      <c r="AF11" s="50" t="s">
        <v>52</v>
      </c>
      <c r="AG11" s="50"/>
      <c r="AH11" s="53">
        <f t="shared" si="1"/>
        <v>198</v>
      </c>
      <c r="AI11" s="53">
        <v>192</v>
      </c>
      <c r="AJ11" s="142">
        <f t="shared" si="0"/>
        <v>6</v>
      </c>
      <c r="AK11" s="53">
        <v>9</v>
      </c>
      <c r="AL11" s="53">
        <v>7</v>
      </c>
      <c r="AM11" s="142">
        <v>1</v>
      </c>
      <c r="AN11" s="142">
        <v>4</v>
      </c>
    </row>
    <row r="12" spans="1:40">
      <c r="A12" s="41" t="s">
        <v>86</v>
      </c>
      <c r="B12" s="41">
        <v>240</v>
      </c>
      <c r="C12" s="44"/>
      <c r="D12" s="46" t="s">
        <v>83</v>
      </c>
      <c r="E12" s="43" t="s">
        <v>83</v>
      </c>
      <c r="F12" s="23" t="s">
        <v>55</v>
      </c>
      <c r="G12" s="20" t="s">
        <v>47</v>
      </c>
      <c r="H12" s="23"/>
      <c r="I12" s="23"/>
      <c r="J12" s="23"/>
      <c r="K12" s="44" t="s">
        <v>52</v>
      </c>
      <c r="L12" s="44" t="s">
        <v>52</v>
      </c>
      <c r="M12" s="23" t="s">
        <v>47</v>
      </c>
      <c r="N12" s="23" t="s">
        <v>55</v>
      </c>
      <c r="O12" s="23" t="s">
        <v>47</v>
      </c>
      <c r="P12" s="20" t="s">
        <v>51</v>
      </c>
      <c r="Q12" s="23" t="s">
        <v>55</v>
      </c>
      <c r="R12" s="46" t="s">
        <v>47</v>
      </c>
      <c r="S12" s="44" t="s">
        <v>82</v>
      </c>
      <c r="T12" s="23" t="s">
        <v>47</v>
      </c>
      <c r="U12" s="23" t="s">
        <v>51</v>
      </c>
      <c r="V12" s="23"/>
      <c r="W12" s="20"/>
      <c r="X12" s="23" t="s">
        <v>49</v>
      </c>
      <c r="Y12" s="44" t="s">
        <v>83</v>
      </c>
      <c r="Z12" s="44" t="s">
        <v>51</v>
      </c>
      <c r="AA12" s="44"/>
      <c r="AB12" s="23" t="s">
        <v>49</v>
      </c>
      <c r="AC12" s="23" t="s">
        <v>82</v>
      </c>
      <c r="AD12" s="23" t="s">
        <v>47</v>
      </c>
      <c r="AE12" s="23" t="s">
        <v>51</v>
      </c>
      <c r="AF12" s="44" t="s">
        <v>87</v>
      </c>
      <c r="AG12" s="44" t="s">
        <v>87</v>
      </c>
      <c r="AH12" s="27">
        <f>((AK12*12)+(AL12*12)+(AM12*6))+16</f>
        <v>196</v>
      </c>
      <c r="AI12" s="27">
        <v>192</v>
      </c>
      <c r="AJ12" s="8">
        <f t="shared" si="0"/>
        <v>4</v>
      </c>
      <c r="AK12" s="27">
        <v>7</v>
      </c>
      <c r="AL12" s="27">
        <v>7</v>
      </c>
      <c r="AM12" s="8">
        <v>2</v>
      </c>
      <c r="AN12" s="8">
        <v>4</v>
      </c>
    </row>
    <row r="13" spans="1:40">
      <c r="A13" s="54" t="s">
        <v>61</v>
      </c>
      <c r="B13" s="54">
        <v>240</v>
      </c>
      <c r="C13" s="55"/>
      <c r="D13" s="56" t="s">
        <v>55</v>
      </c>
      <c r="E13" s="57" t="s">
        <v>55</v>
      </c>
      <c r="F13" s="143" t="s">
        <v>47</v>
      </c>
      <c r="G13" s="144" t="s">
        <v>52</v>
      </c>
      <c r="H13" s="145" t="s">
        <v>47</v>
      </c>
      <c r="I13" s="145" t="s">
        <v>88</v>
      </c>
      <c r="J13" s="145" t="s">
        <v>82</v>
      </c>
      <c r="K13" s="55" t="s">
        <v>47</v>
      </c>
      <c r="L13" s="55"/>
      <c r="M13" s="143" t="s">
        <v>55</v>
      </c>
      <c r="N13" s="145" t="s">
        <v>47</v>
      </c>
      <c r="O13" s="145" t="s">
        <v>83</v>
      </c>
      <c r="P13" s="144"/>
      <c r="Q13" s="145" t="s">
        <v>83</v>
      </c>
      <c r="R13" s="55" t="s">
        <v>89</v>
      </c>
      <c r="S13" s="55" t="s">
        <v>89</v>
      </c>
      <c r="T13" s="143" t="s">
        <v>89</v>
      </c>
      <c r="U13" s="145" t="s">
        <v>89</v>
      </c>
      <c r="V13" s="145" t="s">
        <v>89</v>
      </c>
      <c r="W13" s="144" t="s">
        <v>89</v>
      </c>
      <c r="X13" s="145" t="s">
        <v>89</v>
      </c>
      <c r="Y13" s="55" t="s">
        <v>89</v>
      </c>
      <c r="Z13" s="55" t="s">
        <v>89</v>
      </c>
      <c r="AA13" s="58" t="s">
        <v>89</v>
      </c>
      <c r="AB13" s="145" t="s">
        <v>89</v>
      </c>
      <c r="AC13" s="145" t="s">
        <v>89</v>
      </c>
      <c r="AD13" s="145" t="s">
        <v>89</v>
      </c>
      <c r="AE13" s="145" t="s">
        <v>89</v>
      </c>
      <c r="AF13" s="55" t="s">
        <v>89</v>
      </c>
      <c r="AG13" s="55" t="s">
        <v>89</v>
      </c>
      <c r="AH13" s="59">
        <f t="shared" ref="AH13:AH14" si="2">((AK13*12)+(AL13*12)+(AM13*6))</f>
        <v>96</v>
      </c>
      <c r="AI13" s="59">
        <v>96</v>
      </c>
      <c r="AJ13" s="146">
        <f t="shared" si="0"/>
        <v>0</v>
      </c>
      <c r="AK13" s="59">
        <v>5</v>
      </c>
      <c r="AL13" s="59">
        <v>3</v>
      </c>
      <c r="AM13" s="146">
        <v>0</v>
      </c>
      <c r="AN13" s="146">
        <v>1</v>
      </c>
    </row>
    <row r="14" spans="1:40">
      <c r="A14" s="47" t="s">
        <v>25</v>
      </c>
      <c r="B14" s="47">
        <v>120</v>
      </c>
      <c r="C14" s="44" t="s">
        <v>55</v>
      </c>
      <c r="D14" s="42" t="s">
        <v>47</v>
      </c>
      <c r="E14" s="43"/>
      <c r="F14" s="28"/>
      <c r="G14" s="20" t="s">
        <v>55</v>
      </c>
      <c r="H14" s="23" t="s">
        <v>47</v>
      </c>
      <c r="I14" s="23"/>
      <c r="J14" s="23"/>
      <c r="K14" s="44"/>
      <c r="L14" s="44"/>
      <c r="M14" s="28" t="s">
        <v>51</v>
      </c>
      <c r="N14" s="23"/>
      <c r="O14" s="23"/>
      <c r="P14" s="20" t="s">
        <v>82</v>
      </c>
      <c r="Q14" s="23" t="s">
        <v>47</v>
      </c>
      <c r="R14" s="44" t="s">
        <v>82</v>
      </c>
      <c r="S14" s="44" t="s">
        <v>52</v>
      </c>
      <c r="T14" s="28" t="s">
        <v>47</v>
      </c>
      <c r="U14" s="23"/>
      <c r="V14" s="23" t="s">
        <v>49</v>
      </c>
      <c r="W14" s="20" t="s">
        <v>49</v>
      </c>
      <c r="X14" s="23" t="s">
        <v>55</v>
      </c>
      <c r="Y14" s="44"/>
      <c r="Z14" s="44" t="s">
        <v>49</v>
      </c>
      <c r="AA14" s="46" t="s">
        <v>49</v>
      </c>
      <c r="AB14" s="23" t="s">
        <v>90</v>
      </c>
      <c r="AC14" s="23" t="s">
        <v>49</v>
      </c>
      <c r="AD14" s="23" t="s">
        <v>49</v>
      </c>
      <c r="AE14" s="23" t="s">
        <v>82</v>
      </c>
      <c r="AF14" s="44" t="s">
        <v>55</v>
      </c>
      <c r="AG14" s="44"/>
      <c r="AH14" s="27">
        <f t="shared" si="2"/>
        <v>156</v>
      </c>
      <c r="AI14" s="27">
        <v>96</v>
      </c>
      <c r="AJ14" s="8">
        <f t="shared" si="0"/>
        <v>60</v>
      </c>
      <c r="AK14" s="27">
        <v>8</v>
      </c>
      <c r="AL14" s="27">
        <v>2</v>
      </c>
      <c r="AM14" s="8">
        <v>6</v>
      </c>
      <c r="AN14" s="8">
        <v>2</v>
      </c>
    </row>
    <row r="15" spans="1:40">
      <c r="AG15" s="34" t="s">
        <v>63</v>
      </c>
      <c r="AH15" s="8">
        <f t="shared" ref="AH15:AN15" si="3">SUM(AH3:AH14)</f>
        <v>1992</v>
      </c>
      <c r="AI15" s="8">
        <f t="shared" si="3"/>
        <v>1896</v>
      </c>
      <c r="AJ15" s="8">
        <f t="shared" si="3"/>
        <v>96</v>
      </c>
      <c r="AK15" s="8">
        <f t="shared" si="3"/>
        <v>94</v>
      </c>
      <c r="AL15" s="8">
        <f t="shared" si="3"/>
        <v>64</v>
      </c>
      <c r="AM15" s="8">
        <f t="shared" si="3"/>
        <v>13</v>
      </c>
      <c r="AN15" s="8">
        <f t="shared" si="3"/>
        <v>35</v>
      </c>
    </row>
    <row r="16" spans="1:40">
      <c r="A16" s="217" t="s">
        <v>69</v>
      </c>
      <c r="B16" s="218"/>
      <c r="C16" s="218"/>
      <c r="D16" s="219"/>
      <c r="W16" s="123" t="s">
        <v>64</v>
      </c>
      <c r="X16" s="123" t="s">
        <v>65</v>
      </c>
      <c r="Y16" s="123" t="s">
        <v>66</v>
      </c>
      <c r="Z16" s="23" t="s">
        <v>67</v>
      </c>
      <c r="AA16" s="123" t="s">
        <v>68</v>
      </c>
      <c r="AB16" s="11"/>
    </row>
    <row r="17" spans="1:38">
      <c r="A17" s="220" t="s">
        <v>70</v>
      </c>
      <c r="B17" s="210"/>
      <c r="C17" s="210"/>
      <c r="D17" s="221"/>
      <c r="G17" s="35"/>
      <c r="W17" s="123">
        <v>3</v>
      </c>
      <c r="X17" s="123">
        <v>1</v>
      </c>
      <c r="Y17" s="123">
        <v>1</v>
      </c>
      <c r="Z17" s="123"/>
      <c r="AA17" s="123">
        <v>1</v>
      </c>
      <c r="AB17" s="11"/>
    </row>
    <row r="18" spans="1:38">
      <c r="A18" s="220" t="s">
        <v>73</v>
      </c>
      <c r="B18" s="210"/>
      <c r="C18" s="210"/>
      <c r="D18" s="221"/>
      <c r="G18" s="35"/>
      <c r="H18" s="222" t="s">
        <v>71</v>
      </c>
      <c r="I18" s="211"/>
      <c r="J18" s="36" t="s">
        <v>72</v>
      </c>
      <c r="K18" s="8">
        <f t="shared" ref="K18:K19" si="4">W18+X18+Y18+Z18+AA18</f>
        <v>45</v>
      </c>
      <c r="N18" s="37" t="s">
        <v>64</v>
      </c>
      <c r="O18" s="38">
        <v>9</v>
      </c>
      <c r="P18" s="37" t="s">
        <v>65</v>
      </c>
      <c r="Q18" s="39">
        <v>9</v>
      </c>
      <c r="R18" s="37" t="s">
        <v>66</v>
      </c>
      <c r="S18" s="38">
        <v>9</v>
      </c>
      <c r="T18" s="37" t="s">
        <v>67</v>
      </c>
      <c r="U18" s="138">
        <v>9</v>
      </c>
      <c r="W18" s="8">
        <f>W17*O18</f>
        <v>27</v>
      </c>
      <c r="X18" s="8">
        <f>X17*Q18</f>
        <v>9</v>
      </c>
      <c r="Y18" s="8">
        <f>Y17*S18</f>
        <v>9</v>
      </c>
      <c r="Z18" s="8">
        <f>Z17*U18</f>
        <v>0</v>
      </c>
      <c r="AA18" s="8"/>
      <c r="AB18" s="11"/>
      <c r="AH18" s="147" t="s">
        <v>91</v>
      </c>
    </row>
    <row r="19" spans="1:38">
      <c r="A19" s="220" t="s">
        <v>76</v>
      </c>
      <c r="B19" s="210"/>
      <c r="C19" s="210"/>
      <c r="D19" s="221"/>
      <c r="G19" s="35"/>
      <c r="H19" s="223" t="s">
        <v>74</v>
      </c>
      <c r="I19" s="211"/>
      <c r="J19" s="36" t="s">
        <v>75</v>
      </c>
      <c r="K19" s="8">
        <f t="shared" si="4"/>
        <v>24</v>
      </c>
      <c r="O19" s="8">
        <v>0</v>
      </c>
      <c r="Q19" s="8">
        <v>7</v>
      </c>
      <c r="S19" s="8">
        <v>5</v>
      </c>
      <c r="U19" s="8">
        <v>12</v>
      </c>
      <c r="W19" s="8"/>
      <c r="X19" s="8">
        <f>X17*Q19</f>
        <v>7</v>
      </c>
      <c r="Y19" s="8">
        <f>Y17*S19</f>
        <v>5</v>
      </c>
      <c r="Z19" s="8">
        <f>Z17*U19</f>
        <v>0</v>
      </c>
      <c r="AA19" s="8">
        <f>AA17*12</f>
        <v>12</v>
      </c>
      <c r="AB19" s="11"/>
      <c r="AL19" s="11" t="s">
        <v>92</v>
      </c>
    </row>
    <row r="20" spans="1:38">
      <c r="A20" s="226" t="s">
        <v>79</v>
      </c>
      <c r="B20" s="227"/>
      <c r="C20" s="227"/>
      <c r="D20" s="228"/>
      <c r="G20" s="35"/>
      <c r="H20" s="223" t="s">
        <v>77</v>
      </c>
      <c r="I20" s="211"/>
      <c r="J20" s="36" t="s">
        <v>78</v>
      </c>
      <c r="K20" s="8"/>
      <c r="O20" s="8">
        <v>0</v>
      </c>
      <c r="Q20" s="8">
        <v>0</v>
      </c>
      <c r="S20" s="8">
        <v>0</v>
      </c>
      <c r="U20" s="8">
        <v>0</v>
      </c>
      <c r="W20" s="8"/>
      <c r="X20" s="8"/>
      <c r="Y20" s="8"/>
      <c r="Z20" s="8"/>
      <c r="AA20" s="8"/>
      <c r="AB20" s="11"/>
    </row>
    <row r="21" spans="1:38" ht="15.75" customHeight="1">
      <c r="A21" s="224" t="s">
        <v>93</v>
      </c>
      <c r="B21" s="213"/>
      <c r="C21" s="213"/>
      <c r="D21" s="214"/>
      <c r="G21" s="35"/>
      <c r="H21" s="35"/>
      <c r="I21" s="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38" ht="15.75" customHeight="1"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38" ht="15.75" customHeight="1"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38" ht="15.75" customHeight="1"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38" ht="15.75" customHeight="1"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8" ht="15.75" customHeight="1"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8" ht="15.75" customHeight="1"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8:I18"/>
    <mergeCell ref="H19:I19"/>
    <mergeCell ref="H20:I20"/>
    <mergeCell ref="A19:D19"/>
    <mergeCell ref="A20:D20"/>
    <mergeCell ref="A21:D21"/>
    <mergeCell ref="A1:A2"/>
    <mergeCell ref="B1:B2"/>
    <mergeCell ref="A16:D16"/>
    <mergeCell ref="A17:D17"/>
    <mergeCell ref="A18:D18"/>
  </mergeCells>
  <conditionalFormatting sqref="I3:J3 W3:AA3 W6:W14 X9:X14 Y11:AD14 J11:J14 M13:Q14 F13:F14 T13:T14 C13:C14 AE13:AG14 K13:K14 I4:I14 W4:AD4 U4 D4:D8">
    <cfRule type="cellIs" dxfId="782" priority="1" operator="equal">
      <formula>"X"</formula>
    </cfRule>
  </conditionalFormatting>
  <conditionalFormatting sqref="R9:T10 T3:AG3 Z9:AG10 AE5:AG8 V6:W14 U9:U14 J13:T14 X11:AG14 AG15 C4:I14 K4:K8 R4:AG4">
    <cfRule type="cellIs" dxfId="781" priority="2" operator="equal">
      <formula>"X"</formula>
    </cfRule>
  </conditionalFormatting>
  <conditionalFormatting sqref="R9:T10 T3:AG3 Z9:AG10 AE5:AG8 V6:W14 U9:U14 J13:T14 X11:AG14 AG15 C4:I14 K4:K8 R4:AG4">
    <cfRule type="cellIs" dxfId="780" priority="3" operator="equal">
      <formula>"X"</formula>
    </cfRule>
  </conditionalFormatting>
  <conditionalFormatting sqref="I3:J3 W3:X3 W6:W14 X9:X14 J11:J14 F13:F14 M13:N14 T13:T14 AA13:AA14 AE13:AG14 K13:K14 P13:Q14 I4:I14 C3:C14 W4:AA4 U4 D4:D8">
    <cfRule type="containsText" dxfId="779" priority="4" operator="containsText" text="X">
      <formula>NOT(ISERROR(SEARCH(("X"),(I3))))</formula>
    </cfRule>
  </conditionalFormatting>
  <conditionalFormatting sqref="I3:J3 W3:X3 W6:W14 X9:X14 J11:J14 F13:F14 M13:N14 T13:T14 AA13:AA14 AE13:AG14 K13:K14 P13:Q14 I4:I14 C3:C14 W4:AA4 U4 D4:D8">
    <cfRule type="cellIs" dxfId="778" priority="5" operator="equal">
      <formula>"X"</formula>
    </cfRule>
  </conditionalFormatting>
  <conditionalFormatting sqref="AE5:AG8 AB9:AG12 N9:N14 AA13:AG14 I11:J14 C13:C14 F13:F14 M13:M14 T13:T14 K13:K14 U9:V14 AG15 AB3:AG3 G3:H14 D4:D8 X4:AG4 U3:V4">
    <cfRule type="containsText" dxfId="777" priority="6" operator="containsText" text="X">
      <formula>NOT(ISERROR(SEARCH(("X"),(AE5))))</formula>
    </cfRule>
  </conditionalFormatting>
  <conditionalFormatting sqref="C13:C14 M13:M14 T13:T14 AA13:AA14 AG13:AG14 F4:I14 D3:E14 X4:AA4 U4">
    <cfRule type="cellIs" dxfId="776" priority="7" operator="equal">
      <formula>"X"</formula>
    </cfRule>
  </conditionalFormatting>
  <conditionalFormatting sqref="C13:C14 M13:M14 T13:T14 AA13:AA14 AG13:AG14 F4:I14 D3:E14 X4:AA4 U4">
    <cfRule type="cellIs" dxfId="775" priority="8" operator="equal">
      <formula>"X"</formula>
    </cfRule>
  </conditionalFormatting>
  <conditionalFormatting sqref="AE5:AG8 AB9:AG12 AA13:AG14 I11:J14 C13:C14 F13:F14 M13:M14 T13:T14 K13:K14 N9:O14 AG15 AB3:AG3 G3:H14 D4:D8 X4:AG4 U4">
    <cfRule type="cellIs" dxfId="774" priority="9" operator="equal">
      <formula>"X"</formula>
    </cfRule>
  </conditionalFormatting>
  <conditionalFormatting sqref="R3 R13:R14 K11:L14 K4:K8">
    <cfRule type="cellIs" dxfId="773" priority="10" operator="equal">
      <formula>"X"</formula>
    </cfRule>
  </conditionalFormatting>
  <conditionalFormatting sqref="R3 R13:R14 K11:L14 K4:K8">
    <cfRule type="cellIs" dxfId="772" priority="11" operator="equal">
      <formula>"X"</formula>
    </cfRule>
  </conditionalFormatting>
  <conditionalFormatting sqref="R3 R13:R14 K11:L14 K4:K8">
    <cfRule type="cellIs" dxfId="771" priority="12" operator="equal">
      <formula>"X"</formula>
    </cfRule>
  </conditionalFormatting>
  <conditionalFormatting sqref="R13:W14 R4:T4">
    <cfRule type="cellIs" dxfId="770" priority="13" operator="equal">
      <formula>"X"</formula>
    </cfRule>
  </conditionalFormatting>
  <conditionalFormatting sqref="R13:W14 R4:T4">
    <cfRule type="cellIs" dxfId="769" priority="14" operator="equal">
      <formula>"X"</formula>
    </cfRule>
  </conditionalFormatting>
  <conditionalFormatting sqref="U3:V3 U9:V14 V4">
    <cfRule type="cellIs" dxfId="768" priority="15" operator="equal">
      <formula>"X"</formula>
    </cfRule>
  </conditionalFormatting>
  <conditionalFormatting sqref="U3:V3 U9:V14 V4">
    <cfRule type="cellIs" dxfId="767" priority="16" operator="equal">
      <formula>"X"</formula>
    </cfRule>
  </conditionalFormatting>
  <conditionalFormatting sqref="N3:Q3">
    <cfRule type="cellIs" dxfId="766" priority="17" operator="equal">
      <formula>"X"</formula>
    </cfRule>
  </conditionalFormatting>
  <conditionalFormatting sqref="C3:R3">
    <cfRule type="cellIs" dxfId="765" priority="18" operator="equal">
      <formula>"X"</formula>
    </cfRule>
  </conditionalFormatting>
  <conditionalFormatting sqref="C3:R3">
    <cfRule type="cellIs" dxfId="764" priority="19" operator="equal">
      <formula>"X"</formula>
    </cfRule>
  </conditionalFormatting>
  <conditionalFormatting sqref="P3:Q3">
    <cfRule type="containsText" dxfId="763" priority="20" operator="containsText" text="X">
      <formula>NOT(ISERROR(SEARCH(("X"),(P3))))</formula>
    </cfRule>
  </conditionalFormatting>
  <conditionalFormatting sqref="P3:Q3">
    <cfRule type="cellIs" dxfId="762" priority="21" operator="equal">
      <formula>"X"</formula>
    </cfRule>
  </conditionalFormatting>
  <conditionalFormatting sqref="AB6:AC8 N3">
    <cfRule type="containsText" dxfId="761" priority="22" operator="containsText" text="X">
      <formula>NOT(ISERROR(SEARCH(("X"),(AB6))))</formula>
    </cfRule>
  </conditionalFormatting>
  <conditionalFormatting sqref="AB6:AC8 N3:O3">
    <cfRule type="cellIs" dxfId="760" priority="23" operator="equal">
      <formula>"X"</formula>
    </cfRule>
  </conditionalFormatting>
  <conditionalFormatting sqref="K3:L3">
    <cfRule type="cellIs" dxfId="759" priority="24" operator="equal">
      <formula>"X"</formula>
    </cfRule>
  </conditionalFormatting>
  <conditionalFormatting sqref="K3:L3">
    <cfRule type="cellIs" dxfId="758" priority="25" operator="equal">
      <formula>"X"</formula>
    </cfRule>
  </conditionalFormatting>
  <conditionalFormatting sqref="K3:L3">
    <cfRule type="cellIs" dxfId="757" priority="26" operator="equal">
      <formula>"X"</formula>
    </cfRule>
  </conditionalFormatting>
  <conditionalFormatting sqref="R3 T3">
    <cfRule type="cellIs" dxfId="756" priority="27" operator="equal">
      <formula>"X"</formula>
    </cfRule>
  </conditionalFormatting>
  <conditionalFormatting sqref="R3 T3">
    <cfRule type="cellIs" dxfId="755" priority="28" operator="equal">
      <formula>"X"</formula>
    </cfRule>
  </conditionalFormatting>
  <conditionalFormatting sqref="N9:Q10 N11:P12 Z9:AD10 AB6:AC8">
    <cfRule type="cellIs" dxfId="754" priority="29" operator="equal">
      <formula>"X"</formula>
    </cfRule>
  </conditionalFormatting>
  <conditionalFormatting sqref="T11:T12 J11:P12 N9:Q10 S6:T8 X9:X10 AB6:AC8">
    <cfRule type="cellIs" dxfId="753" priority="30" operator="equal">
      <formula>"X"</formula>
    </cfRule>
  </conditionalFormatting>
  <conditionalFormatting sqref="T11:T12 J11:P12 N9:Q10 S6:T8 X9:X10 AB6:AC8">
    <cfRule type="cellIs" dxfId="752" priority="31" operator="equal">
      <formula>"X"</formula>
    </cfRule>
  </conditionalFormatting>
  <conditionalFormatting sqref="P9:Q10 P11:P12">
    <cfRule type="containsText" dxfId="751" priority="32" operator="containsText" text="X">
      <formula>NOT(ISERROR(SEARCH(("X"),(P9))))</formula>
    </cfRule>
  </conditionalFormatting>
  <conditionalFormatting sqref="P9:Q10 P11:P12">
    <cfRule type="cellIs" dxfId="750" priority="33" operator="equal">
      <formula>"X"</formula>
    </cfRule>
  </conditionalFormatting>
  <conditionalFormatting sqref="V6:V8">
    <cfRule type="containsText" dxfId="749" priority="34" operator="containsText" text="X">
      <formula>NOT(ISERROR(SEARCH(("X"),(V6))))</formula>
    </cfRule>
  </conditionalFormatting>
  <conditionalFormatting sqref="R9:R10">
    <cfRule type="cellIs" dxfId="748" priority="35" operator="equal">
      <formula>"X"</formula>
    </cfRule>
  </conditionalFormatting>
  <conditionalFormatting sqref="R9:R10">
    <cfRule type="cellIs" dxfId="747" priority="36" operator="equal">
      <formula>"X"</formula>
    </cfRule>
  </conditionalFormatting>
  <conditionalFormatting sqref="R9:R10">
    <cfRule type="cellIs" dxfId="746" priority="37" operator="equal">
      <formula>"X"</formula>
    </cfRule>
  </conditionalFormatting>
  <conditionalFormatting sqref="T11:W12 R9:W10 S6:T8 V4:W4 V6:W8">
    <cfRule type="cellIs" dxfId="745" priority="38" operator="equal">
      <formula>"X"</formula>
    </cfRule>
  </conditionalFormatting>
  <conditionalFormatting sqref="T11:W12 R9:W10 S6:T8 V4:W4 V6:W8">
    <cfRule type="cellIs" dxfId="744" priority="39" operator="equal">
      <formula>"X"</formula>
    </cfRule>
  </conditionalFormatting>
  <conditionalFormatting sqref="V6:V8">
    <cfRule type="cellIs" dxfId="743" priority="40" operator="equal">
      <formula>"X"</formula>
    </cfRule>
  </conditionalFormatting>
  <conditionalFormatting sqref="V6:V8">
    <cfRule type="cellIs" dxfId="742" priority="41" operator="equal">
      <formula>"X"</formula>
    </cfRule>
  </conditionalFormatting>
  <conditionalFormatting sqref="I9:I10">
    <cfRule type="containsText" dxfId="741" priority="42" operator="containsText" text="X">
      <formula>NOT(ISERROR(SEARCH(("X"),(I9))))</formula>
    </cfRule>
  </conditionalFormatting>
  <conditionalFormatting sqref="I9:I10">
    <cfRule type="cellIs" dxfId="740" priority="43" operator="equal">
      <formula>"X"</formula>
    </cfRule>
  </conditionalFormatting>
  <conditionalFormatting sqref="AD3">
    <cfRule type="cellIs" dxfId="739" priority="44" operator="equal">
      <formula>"X"</formula>
    </cfRule>
  </conditionalFormatting>
  <conditionalFormatting sqref="AD3">
    <cfRule type="containsText" dxfId="738" priority="45" operator="containsText" text="X">
      <formula>NOT(ISERROR(SEARCH(("X"),(AD3))))</formula>
    </cfRule>
  </conditionalFormatting>
  <conditionalFormatting sqref="AD3">
    <cfRule type="cellIs" dxfId="737" priority="46" operator="equal">
      <formula>"X"</formula>
    </cfRule>
  </conditionalFormatting>
  <conditionalFormatting sqref="Y6:AA8">
    <cfRule type="cellIs" dxfId="736" priority="47" operator="equal">
      <formula>"X"</formula>
    </cfRule>
  </conditionalFormatting>
  <conditionalFormatting sqref="Y6:AA8">
    <cfRule type="cellIs" dxfId="735" priority="48" operator="equal">
      <formula>"X"</formula>
    </cfRule>
  </conditionalFormatting>
  <conditionalFormatting sqref="Y6:AA8">
    <cfRule type="cellIs" dxfId="734" priority="49" operator="equal">
      <formula>"X"</formula>
    </cfRule>
  </conditionalFormatting>
  <conditionalFormatting sqref="Y6:AA8">
    <cfRule type="containsText" dxfId="733" priority="50" operator="containsText" text="X">
      <formula>NOT(ISERROR(SEARCH(("X"),(Y6))))</formula>
    </cfRule>
  </conditionalFormatting>
  <conditionalFormatting sqref="Y6:AA8">
    <cfRule type="cellIs" dxfId="732" priority="51" operator="equal">
      <formula>"X"</formula>
    </cfRule>
  </conditionalFormatting>
  <conditionalFormatting sqref="Y6:AA8">
    <cfRule type="cellIs" dxfId="731" priority="52" operator="equal">
      <formula>"X"</formula>
    </cfRule>
  </conditionalFormatting>
  <conditionalFormatting sqref="Y6:AA8">
    <cfRule type="cellIs" dxfId="730" priority="53" operator="equal">
      <formula>"X"</formula>
    </cfRule>
  </conditionalFormatting>
  <conditionalFormatting sqref="Y6:AA8">
    <cfRule type="containsText" dxfId="729" priority="54" operator="containsText" text="X">
      <formula>NOT(ISERROR(SEARCH(("X"),(Y6))))</formula>
    </cfRule>
  </conditionalFormatting>
  <conditionalFormatting sqref="Y6:AA8">
    <cfRule type="cellIs" dxfId="728" priority="55" operator="equal">
      <formula>"X"</formula>
    </cfRule>
  </conditionalFormatting>
  <conditionalFormatting sqref="Y3:AA3">
    <cfRule type="containsText" dxfId="727" priority="56" operator="containsText" text="X">
      <formula>NOT(ISERROR(SEARCH(("X"),(Y3))))</formula>
    </cfRule>
  </conditionalFormatting>
  <conditionalFormatting sqref="Y3:AA3">
    <cfRule type="cellIs" dxfId="726" priority="57" operator="equal">
      <formula>"X"</formula>
    </cfRule>
  </conditionalFormatting>
  <conditionalFormatting sqref="Y3:AA3">
    <cfRule type="cellIs" dxfId="725" priority="58" operator="equal">
      <formula>"X"</formula>
    </cfRule>
  </conditionalFormatting>
  <conditionalFormatting sqref="Y3:AA3">
    <cfRule type="cellIs" dxfId="724" priority="59" operator="equal">
      <formula>"X"</formula>
    </cfRule>
  </conditionalFormatting>
  <conditionalFormatting sqref="Y3:AA3">
    <cfRule type="containsText" dxfId="723" priority="60" operator="containsText" text="X">
      <formula>NOT(ISERROR(SEARCH(("X"),(Y3))))</formula>
    </cfRule>
  </conditionalFormatting>
  <conditionalFormatting sqref="Y3:AA3">
    <cfRule type="cellIs" dxfId="722" priority="61" operator="equal">
      <formula>"X"</formula>
    </cfRule>
  </conditionalFormatting>
  <conditionalFormatting sqref="Y3:AA3">
    <cfRule type="containsText" dxfId="721" priority="62" operator="containsText" text="X">
      <formula>NOT(ISERROR(SEARCH(("X"),(Y3))))</formula>
    </cfRule>
  </conditionalFormatting>
  <conditionalFormatting sqref="Y3:AA3">
    <cfRule type="cellIs" dxfId="720" priority="63" operator="equal">
      <formula>"X"</formula>
    </cfRule>
  </conditionalFormatting>
  <conditionalFormatting sqref="J9:L10">
    <cfRule type="cellIs" dxfId="719" priority="64" operator="equal">
      <formula>"X"</formula>
    </cfRule>
  </conditionalFormatting>
  <conditionalFormatting sqref="J9:L10">
    <cfRule type="cellIs" dxfId="718" priority="65" operator="equal">
      <formula>"X"</formula>
    </cfRule>
  </conditionalFormatting>
  <conditionalFormatting sqref="J9:L10">
    <cfRule type="cellIs" dxfId="717" priority="66" operator="equal">
      <formula>"X"</formula>
    </cfRule>
  </conditionalFormatting>
  <conditionalFormatting sqref="J9:L10">
    <cfRule type="cellIs" dxfId="716" priority="67" operator="equal">
      <formula>"X"</formula>
    </cfRule>
  </conditionalFormatting>
  <conditionalFormatting sqref="J9:L10">
    <cfRule type="cellIs" dxfId="715" priority="68" operator="equal">
      <formula>"X"</formula>
    </cfRule>
  </conditionalFormatting>
  <conditionalFormatting sqref="J9:L10">
    <cfRule type="containsText" dxfId="714" priority="69" operator="containsText" text="X">
      <formula>NOT(ISERROR(SEARCH(("X"),(J9))))</formula>
    </cfRule>
  </conditionalFormatting>
  <conditionalFormatting sqref="J9:L10">
    <cfRule type="cellIs" dxfId="713" priority="70" operator="equal">
      <formula>"X"</formula>
    </cfRule>
  </conditionalFormatting>
  <conditionalFormatting sqref="J9:L10">
    <cfRule type="containsText" dxfId="712" priority="71" operator="containsText" text="X">
      <formula>NOT(ISERROR(SEARCH(("X"),(J9))))</formula>
    </cfRule>
  </conditionalFormatting>
  <conditionalFormatting sqref="J9:L10">
    <cfRule type="cellIs" dxfId="711" priority="72" operator="equal">
      <formula>"X"</formula>
    </cfRule>
  </conditionalFormatting>
  <conditionalFormatting sqref="D11:D12">
    <cfRule type="cellIs" dxfId="710" priority="73" operator="equal">
      <formula>"X"</formula>
    </cfRule>
  </conditionalFormatting>
  <conditionalFormatting sqref="D11:D12">
    <cfRule type="containsText" dxfId="709" priority="74" operator="containsText" text="X">
      <formula>NOT(ISERROR(SEARCH(("X"),(D11))))</formula>
    </cfRule>
  </conditionalFormatting>
  <conditionalFormatting sqref="D11:D12">
    <cfRule type="cellIs" dxfId="708" priority="75" operator="equal">
      <formula>"X"</formula>
    </cfRule>
  </conditionalFormatting>
  <conditionalFormatting sqref="D11:D12">
    <cfRule type="containsText" dxfId="707" priority="76" operator="containsText" text="X">
      <formula>NOT(ISERROR(SEARCH(("X"),(D11))))</formula>
    </cfRule>
  </conditionalFormatting>
  <conditionalFormatting sqref="D11:D12">
    <cfRule type="cellIs" dxfId="706" priority="77" operator="equal">
      <formula>"X"</formula>
    </cfRule>
  </conditionalFormatting>
  <conditionalFormatting sqref="R11:S12">
    <cfRule type="cellIs" dxfId="705" priority="78" operator="equal">
      <formula>"X"</formula>
    </cfRule>
  </conditionalFormatting>
  <conditionalFormatting sqref="R11:S12">
    <cfRule type="cellIs" dxfId="704" priority="79" operator="equal">
      <formula>"X"</formula>
    </cfRule>
  </conditionalFormatting>
  <conditionalFormatting sqref="R11:S12">
    <cfRule type="cellIs" dxfId="703" priority="80" operator="equal">
      <formula>"X"</formula>
    </cfRule>
  </conditionalFormatting>
  <conditionalFormatting sqref="R11:S12">
    <cfRule type="cellIs" dxfId="702" priority="81" operator="equal">
      <formula>"X"</formula>
    </cfRule>
  </conditionalFormatting>
  <conditionalFormatting sqref="R11:S12">
    <cfRule type="cellIs" dxfId="701" priority="82" operator="equal">
      <formula>"X"</formula>
    </cfRule>
  </conditionalFormatting>
  <conditionalFormatting sqref="R11:S12">
    <cfRule type="containsText" dxfId="700" priority="83" operator="containsText" text="X">
      <formula>NOT(ISERROR(SEARCH(("X"),(R11))))</formula>
    </cfRule>
  </conditionalFormatting>
  <conditionalFormatting sqref="R11:S12">
    <cfRule type="cellIs" dxfId="699" priority="84" operator="equal">
      <formula>"X"</formula>
    </cfRule>
  </conditionalFormatting>
  <conditionalFormatting sqref="R11:S12">
    <cfRule type="containsText" dxfId="698" priority="85" operator="containsText" text="X">
      <formula>NOT(ISERROR(SEARCH(("X"),(R11))))</formula>
    </cfRule>
  </conditionalFormatting>
  <conditionalFormatting sqref="R11:S12">
    <cfRule type="cellIs" dxfId="697" priority="86" operator="equal">
      <formula>"X"</formula>
    </cfRule>
  </conditionalFormatting>
  <conditionalFormatting sqref="AA11:AA12">
    <cfRule type="containsText" dxfId="696" priority="87" operator="containsText" text="X">
      <formula>NOT(ISERROR(SEARCH(("X"),(AA11))))</formula>
    </cfRule>
  </conditionalFormatting>
  <conditionalFormatting sqref="AA11:AA12">
    <cfRule type="cellIs" dxfId="695" priority="88" operator="equal">
      <formula>"X"</formula>
    </cfRule>
  </conditionalFormatting>
  <conditionalFormatting sqref="U6:U8">
    <cfRule type="cellIs" dxfId="694" priority="89" operator="equal">
      <formula>"X"</formula>
    </cfRule>
  </conditionalFormatting>
  <conditionalFormatting sqref="U6:U8">
    <cfRule type="cellIs" dxfId="693" priority="90" operator="equal">
      <formula>"X"</formula>
    </cfRule>
  </conditionalFormatting>
  <conditionalFormatting sqref="U6:U8">
    <cfRule type="cellIs" dxfId="692" priority="91" operator="equal">
      <formula>"X"</formula>
    </cfRule>
  </conditionalFormatting>
  <conditionalFormatting sqref="U6:U8">
    <cfRule type="cellIs" dxfId="691" priority="92" operator="equal">
      <formula>"X"</formula>
    </cfRule>
  </conditionalFormatting>
  <conditionalFormatting sqref="U6:U8">
    <cfRule type="cellIs" dxfId="690" priority="93" operator="equal">
      <formula>"X"</formula>
    </cfRule>
  </conditionalFormatting>
  <conditionalFormatting sqref="U6:U8">
    <cfRule type="containsText" dxfId="689" priority="94" operator="containsText" text="X">
      <formula>NOT(ISERROR(SEARCH(("X"),(U6))))</formula>
    </cfRule>
  </conditionalFormatting>
  <conditionalFormatting sqref="U6:U8">
    <cfRule type="cellIs" dxfId="688" priority="95" operator="equal">
      <formula>"X"</formula>
    </cfRule>
  </conditionalFormatting>
  <conditionalFormatting sqref="U6:U8">
    <cfRule type="containsText" dxfId="687" priority="96" operator="containsText" text="X">
      <formula>NOT(ISERROR(SEARCH(("X"),(U6))))</formula>
    </cfRule>
  </conditionalFormatting>
  <conditionalFormatting sqref="U6:U8">
    <cfRule type="cellIs" dxfId="686" priority="97" operator="equal">
      <formula>"X"</formula>
    </cfRule>
  </conditionalFormatting>
  <conditionalFormatting sqref="C11:C12">
    <cfRule type="cellIs" dxfId="685" priority="98" operator="equal">
      <formula>"X"</formula>
    </cfRule>
  </conditionalFormatting>
  <conditionalFormatting sqref="Q11:Q12">
    <cfRule type="cellIs" dxfId="684" priority="99" operator="equal">
      <formula>"X"</formula>
    </cfRule>
  </conditionalFormatting>
  <conditionalFormatting sqref="Q11:Q12">
    <cfRule type="cellIs" dxfId="683" priority="100" operator="equal">
      <formula>"X"</formula>
    </cfRule>
  </conditionalFormatting>
  <conditionalFormatting sqref="Q11:Q12">
    <cfRule type="cellIs" dxfId="682" priority="101" operator="equal">
      <formula>"X"</formula>
    </cfRule>
  </conditionalFormatting>
  <conditionalFormatting sqref="Q11:Q12">
    <cfRule type="containsText" dxfId="681" priority="102" operator="containsText" text="X">
      <formula>NOT(ISERROR(SEARCH(("X"),(Q11))))</formula>
    </cfRule>
  </conditionalFormatting>
  <conditionalFormatting sqref="Q11:Q12">
    <cfRule type="cellIs" dxfId="680" priority="103" operator="equal">
      <formula>"X"</formula>
    </cfRule>
  </conditionalFormatting>
  <conditionalFormatting sqref="AB11:AB12">
    <cfRule type="containsText" dxfId="679" priority="104" operator="containsText" text="X">
      <formula>NOT(ISERROR(SEARCH(("X"),(AB11))))</formula>
    </cfRule>
  </conditionalFormatting>
  <conditionalFormatting sqref="AB11:AB12">
    <cfRule type="cellIs" dxfId="678" priority="105" operator="equal">
      <formula>"X"</formula>
    </cfRule>
  </conditionalFormatting>
  <conditionalFormatting sqref="E9:H10">
    <cfRule type="cellIs" dxfId="677" priority="106" operator="equal">
      <formula>"X"</formula>
    </cfRule>
  </conditionalFormatting>
  <conditionalFormatting sqref="E9:H10">
    <cfRule type="containsText" dxfId="676" priority="107" operator="containsText" text="X">
      <formula>NOT(ISERROR(SEARCH(("X"),(E9))))</formula>
    </cfRule>
  </conditionalFormatting>
  <conditionalFormatting sqref="E9:H10">
    <cfRule type="cellIs" dxfId="675" priority="108" operator="equal">
      <formula>"X"</formula>
    </cfRule>
  </conditionalFormatting>
  <conditionalFormatting sqref="E9:F10">
    <cfRule type="containsText" dxfId="674" priority="109" operator="containsText" text="X">
      <formula>NOT(ISERROR(SEARCH(("X"),(E9))))</formula>
    </cfRule>
  </conditionalFormatting>
  <conditionalFormatting sqref="E9:F10">
    <cfRule type="cellIs" dxfId="673" priority="110" operator="equal">
      <formula>"X"</formula>
    </cfRule>
  </conditionalFormatting>
  <conditionalFormatting sqref="AG3">
    <cfRule type="cellIs" dxfId="672" priority="111" operator="equal">
      <formula>"X"</formula>
    </cfRule>
  </conditionalFormatting>
  <conditionalFormatting sqref="L9:L10">
    <cfRule type="cellIs" dxfId="671" priority="112" operator="equal">
      <formula>"X"</formula>
    </cfRule>
  </conditionalFormatting>
  <conditionalFormatting sqref="L9:L10">
    <cfRule type="cellIs" dxfId="670" priority="113" operator="equal">
      <formula>"X"</formula>
    </cfRule>
  </conditionalFormatting>
  <conditionalFormatting sqref="L9:L10">
    <cfRule type="cellIs" dxfId="669" priority="114" operator="equal">
      <formula>"X"</formula>
    </cfRule>
  </conditionalFormatting>
  <conditionalFormatting sqref="L9:L10">
    <cfRule type="cellIs" dxfId="668" priority="115" operator="equal">
      <formula>"X"</formula>
    </cfRule>
  </conditionalFormatting>
  <conditionalFormatting sqref="Y3">
    <cfRule type="cellIs" dxfId="667" priority="116" operator="equal">
      <formula>"X"</formula>
    </cfRule>
  </conditionalFormatting>
  <conditionalFormatting sqref="Y3">
    <cfRule type="cellIs" dxfId="666" priority="117" operator="equal">
      <formula>"X"</formula>
    </cfRule>
  </conditionalFormatting>
  <conditionalFormatting sqref="Y3">
    <cfRule type="cellIs" dxfId="665" priority="118" operator="equal">
      <formula>"X"</formula>
    </cfRule>
  </conditionalFormatting>
  <conditionalFormatting sqref="AG3">
    <cfRule type="cellIs" dxfId="664" priority="119" operator="equal">
      <formula>"X"</formula>
    </cfRule>
  </conditionalFormatting>
  <conditionalFormatting sqref="AG3">
    <cfRule type="cellIs" dxfId="663" priority="120" operator="equal">
      <formula>"X"</formula>
    </cfRule>
  </conditionalFormatting>
  <conditionalFormatting sqref="AB9:AB10">
    <cfRule type="cellIs" dxfId="662" priority="121" operator="equal">
      <formula>"X"</formula>
    </cfRule>
  </conditionalFormatting>
  <conditionalFormatting sqref="L9:L10">
    <cfRule type="containsText" dxfId="661" priority="122" operator="containsText" text="X">
      <formula>NOT(ISERROR(SEARCH(("X"),(L9))))</formula>
    </cfRule>
  </conditionalFormatting>
  <conditionalFormatting sqref="L9:L10">
    <cfRule type="cellIs" dxfId="660" priority="123" operator="equal">
      <formula>"X"</formula>
    </cfRule>
  </conditionalFormatting>
  <conditionalFormatting sqref="L9:L10">
    <cfRule type="cellIs" dxfId="659" priority="124" operator="equal">
      <formula>"X"</formula>
    </cfRule>
  </conditionalFormatting>
  <conditionalFormatting sqref="L9:L10">
    <cfRule type="containsText" dxfId="658" priority="125" operator="containsText" text="X">
      <formula>NOT(ISERROR(SEARCH(("X"),(L9))))</formula>
    </cfRule>
  </conditionalFormatting>
  <conditionalFormatting sqref="L9:L10">
    <cfRule type="cellIs" dxfId="657" priority="126" operator="equal">
      <formula>"X"</formula>
    </cfRule>
  </conditionalFormatting>
  <conditionalFormatting sqref="N9:N10">
    <cfRule type="containsText" dxfId="656" priority="127" operator="containsText" text="X">
      <formula>NOT(ISERROR(SEARCH(("X"),(N9))))</formula>
    </cfRule>
  </conditionalFormatting>
  <conditionalFormatting sqref="N9:N10">
    <cfRule type="cellIs" dxfId="655" priority="128" operator="equal">
      <formula>"X"</formula>
    </cfRule>
  </conditionalFormatting>
  <conditionalFormatting sqref="N9:N10">
    <cfRule type="cellIs" dxfId="654" priority="129" operator="equal">
      <formula>"X"</formula>
    </cfRule>
  </conditionalFormatting>
  <conditionalFormatting sqref="N9:N10">
    <cfRule type="cellIs" dxfId="653" priority="130" operator="equal">
      <formula>"X"</formula>
    </cfRule>
  </conditionalFormatting>
  <conditionalFormatting sqref="N9:N10">
    <cfRule type="cellIs" dxfId="652" priority="131" operator="equal">
      <formula>"X"</formula>
    </cfRule>
  </conditionalFormatting>
  <conditionalFormatting sqref="N9:N10">
    <cfRule type="containsText" dxfId="651" priority="132" operator="containsText" text="X">
      <formula>NOT(ISERROR(SEARCH(("X"),(N9))))</formula>
    </cfRule>
  </conditionalFormatting>
  <conditionalFormatting sqref="N9:N10">
    <cfRule type="cellIs" dxfId="650" priority="133" operator="equal">
      <formula>"X"</formula>
    </cfRule>
  </conditionalFormatting>
  <conditionalFormatting sqref="S9:S10">
    <cfRule type="containsText" dxfId="649" priority="134" operator="containsText" text="X">
      <formula>NOT(ISERROR(SEARCH(("X"),(S9))))</formula>
    </cfRule>
  </conditionalFormatting>
  <conditionalFormatting sqref="S9:S10">
    <cfRule type="cellIs" dxfId="648" priority="135" operator="equal">
      <formula>"X"</formula>
    </cfRule>
  </conditionalFormatting>
  <conditionalFormatting sqref="S9:S10">
    <cfRule type="cellIs" dxfId="647" priority="136" operator="equal">
      <formula>"X"</formula>
    </cfRule>
  </conditionalFormatting>
  <conditionalFormatting sqref="S9:S10">
    <cfRule type="cellIs" dxfId="646" priority="137" operator="equal">
      <formula>"X"</formula>
    </cfRule>
  </conditionalFormatting>
  <conditionalFormatting sqref="S9:S10">
    <cfRule type="cellIs" dxfId="645" priority="138" operator="equal">
      <formula>"X"</formula>
    </cfRule>
  </conditionalFormatting>
  <conditionalFormatting sqref="S9:S10">
    <cfRule type="containsText" dxfId="644" priority="139" operator="containsText" text="X">
      <formula>NOT(ISERROR(SEARCH(("X"),(S9))))</formula>
    </cfRule>
  </conditionalFormatting>
  <conditionalFormatting sqref="S9:S10">
    <cfRule type="cellIs" dxfId="643" priority="140" operator="equal">
      <formula>"X"</formula>
    </cfRule>
  </conditionalFormatting>
  <conditionalFormatting sqref="U9:U10">
    <cfRule type="cellIs" dxfId="642" priority="141" operator="equal">
      <formula>"X"</formula>
    </cfRule>
  </conditionalFormatting>
  <conditionalFormatting sqref="U9:U10">
    <cfRule type="cellIs" dxfId="641" priority="142" operator="equal">
      <formula>"X"</formula>
    </cfRule>
  </conditionalFormatting>
  <conditionalFormatting sqref="U9:U10">
    <cfRule type="cellIs" dxfId="640" priority="143" operator="equal">
      <formula>"X"</formula>
    </cfRule>
  </conditionalFormatting>
  <conditionalFormatting sqref="U9:U10">
    <cfRule type="cellIs" dxfId="639" priority="144" operator="equal">
      <formula>"X"</formula>
    </cfRule>
  </conditionalFormatting>
  <conditionalFormatting sqref="U9:U10">
    <cfRule type="cellIs" dxfId="638" priority="145" operator="equal">
      <formula>"X"</formula>
    </cfRule>
  </conditionalFormatting>
  <conditionalFormatting sqref="U9:U10">
    <cfRule type="cellIs" dxfId="637" priority="146" operator="equal">
      <formula>"X"</formula>
    </cfRule>
  </conditionalFormatting>
  <conditionalFormatting sqref="U9:U10">
    <cfRule type="containsText" dxfId="636" priority="147" operator="containsText" text="X">
      <formula>NOT(ISERROR(SEARCH(("X"),(U9))))</formula>
    </cfRule>
  </conditionalFormatting>
  <conditionalFormatting sqref="U9:U10">
    <cfRule type="cellIs" dxfId="635" priority="148" operator="equal">
      <formula>"X"</formula>
    </cfRule>
  </conditionalFormatting>
  <conditionalFormatting sqref="AB9:AB10">
    <cfRule type="cellIs" dxfId="634" priority="149" operator="equal">
      <formula>"X"</formula>
    </cfRule>
  </conditionalFormatting>
  <conditionalFormatting sqref="AB9:AB10">
    <cfRule type="cellIs" dxfId="633" priority="150" operator="equal">
      <formula>"X"</formula>
    </cfRule>
  </conditionalFormatting>
  <conditionalFormatting sqref="AB9:AB10">
    <cfRule type="containsText" dxfId="632" priority="151" operator="containsText" text="X">
      <formula>NOT(ISERROR(SEARCH(("X"),(AB9))))</formula>
    </cfRule>
  </conditionalFormatting>
  <conditionalFormatting sqref="AB9:AB10">
    <cfRule type="cellIs" dxfId="631" priority="152" operator="equal">
      <formula>"X"</formula>
    </cfRule>
  </conditionalFormatting>
  <conditionalFormatting sqref="L11:L12">
    <cfRule type="cellIs" dxfId="630" priority="153" operator="equal">
      <formula>"X"</formula>
    </cfRule>
  </conditionalFormatting>
  <conditionalFormatting sqref="N11:N12">
    <cfRule type="cellIs" dxfId="629" priority="154" operator="equal">
      <formula>"X"</formula>
    </cfRule>
  </conditionalFormatting>
  <conditionalFormatting sqref="L11:L12">
    <cfRule type="cellIs" dxfId="628" priority="155" operator="equal">
      <formula>"X"</formula>
    </cfRule>
  </conditionalFormatting>
  <conditionalFormatting sqref="L11:L12">
    <cfRule type="cellIs" dxfId="627" priority="156" operator="equal">
      <formula>"X"</formula>
    </cfRule>
  </conditionalFormatting>
  <conditionalFormatting sqref="L11:L12">
    <cfRule type="cellIs" dxfId="626" priority="157" operator="equal">
      <formula>"X"</formula>
    </cfRule>
  </conditionalFormatting>
  <conditionalFormatting sqref="L11:L12">
    <cfRule type="cellIs" dxfId="625" priority="158" operator="equal">
      <formula>"X"</formula>
    </cfRule>
  </conditionalFormatting>
  <conditionalFormatting sqref="L11:L12">
    <cfRule type="cellIs" dxfId="624" priority="159" operator="equal">
      <formula>"X"</formula>
    </cfRule>
  </conditionalFormatting>
  <conditionalFormatting sqref="L11:L12">
    <cfRule type="containsText" dxfId="623" priority="160" operator="containsText" text="X">
      <formula>NOT(ISERROR(SEARCH(("X"),(L11))))</formula>
    </cfRule>
  </conditionalFormatting>
  <conditionalFormatting sqref="L11:L12">
    <cfRule type="containsText" dxfId="622" priority="161" operator="containsText" text="X">
      <formula>NOT(ISERROR(SEARCH(("X"),(L11))))</formula>
    </cfRule>
  </conditionalFormatting>
  <conditionalFormatting sqref="L11:L12">
    <cfRule type="cellIs" dxfId="621" priority="162" operator="equal">
      <formula>"X"</formula>
    </cfRule>
  </conditionalFormatting>
  <conditionalFormatting sqref="L11:L12">
    <cfRule type="containsText" dxfId="620" priority="163" operator="containsText" text="X">
      <formula>NOT(ISERROR(SEARCH(("X"),(L11))))</formula>
    </cfRule>
  </conditionalFormatting>
  <conditionalFormatting sqref="L11:L12">
    <cfRule type="cellIs" dxfId="619" priority="164" operator="equal">
      <formula>"X"</formula>
    </cfRule>
  </conditionalFormatting>
  <conditionalFormatting sqref="L11:L12">
    <cfRule type="cellIs" dxfId="618" priority="165" operator="equal">
      <formula>"X"</formula>
    </cfRule>
  </conditionalFormatting>
  <conditionalFormatting sqref="L11:L12">
    <cfRule type="cellIs" dxfId="617" priority="166" operator="equal">
      <formula>"X"</formula>
    </cfRule>
  </conditionalFormatting>
  <conditionalFormatting sqref="L11:L12">
    <cfRule type="cellIs" dxfId="616" priority="167" operator="equal">
      <formula>"X"</formula>
    </cfRule>
  </conditionalFormatting>
  <conditionalFormatting sqref="L11:L12">
    <cfRule type="cellIs" dxfId="615" priority="168" operator="equal">
      <formula>"X"</formula>
    </cfRule>
  </conditionalFormatting>
  <conditionalFormatting sqref="L11:L12">
    <cfRule type="cellIs" dxfId="614" priority="169" operator="equal">
      <formula>"X"</formula>
    </cfRule>
  </conditionalFormatting>
  <conditionalFormatting sqref="L11:L12">
    <cfRule type="containsText" dxfId="613" priority="170" operator="containsText" text="X">
      <formula>NOT(ISERROR(SEARCH(("X"),(L11))))</formula>
    </cfRule>
  </conditionalFormatting>
  <conditionalFormatting sqref="L11:L12">
    <cfRule type="cellIs" dxfId="612" priority="171" operator="equal">
      <formula>"X"</formula>
    </cfRule>
  </conditionalFormatting>
  <conditionalFormatting sqref="N11:N12">
    <cfRule type="cellIs" dxfId="611" priority="172" operator="equal">
      <formula>"X"</formula>
    </cfRule>
  </conditionalFormatting>
  <conditionalFormatting sqref="N11:N12">
    <cfRule type="cellIs" dxfId="610" priority="173" operator="equal">
      <formula>"X"</formula>
    </cfRule>
  </conditionalFormatting>
  <conditionalFormatting sqref="N11:N12">
    <cfRule type="cellIs" dxfId="609" priority="174" operator="equal">
      <formula>"X"</formula>
    </cfRule>
  </conditionalFormatting>
  <conditionalFormatting sqref="N11:N12">
    <cfRule type="cellIs" dxfId="608" priority="175" operator="equal">
      <formula>"X"</formula>
    </cfRule>
  </conditionalFormatting>
  <conditionalFormatting sqref="N11:N12">
    <cfRule type="cellIs" dxfId="607" priority="176" operator="equal">
      <formula>"X"</formula>
    </cfRule>
  </conditionalFormatting>
  <conditionalFormatting sqref="N11:N12">
    <cfRule type="containsText" dxfId="606" priority="177" operator="containsText" text="X">
      <formula>NOT(ISERROR(SEARCH(("X"),(N11))))</formula>
    </cfRule>
  </conditionalFormatting>
  <conditionalFormatting sqref="N11:N12">
    <cfRule type="containsText" dxfId="605" priority="178" operator="containsText" text="X">
      <formula>NOT(ISERROR(SEARCH(("X"),(N11))))</formula>
    </cfRule>
  </conditionalFormatting>
  <conditionalFormatting sqref="N11:N12">
    <cfRule type="cellIs" dxfId="604" priority="179" operator="equal">
      <formula>"X"</formula>
    </cfRule>
  </conditionalFormatting>
  <conditionalFormatting sqref="N11:N12">
    <cfRule type="containsText" dxfId="603" priority="180" operator="containsText" text="X">
      <formula>NOT(ISERROR(SEARCH(("X"),(N11))))</formula>
    </cfRule>
  </conditionalFormatting>
  <conditionalFormatting sqref="N11:N12">
    <cfRule type="cellIs" dxfId="602" priority="181" operator="equal">
      <formula>"X"</formula>
    </cfRule>
  </conditionalFormatting>
  <conditionalFormatting sqref="N11:N12">
    <cfRule type="cellIs" dxfId="601" priority="182" operator="equal">
      <formula>"X"</formula>
    </cfRule>
  </conditionalFormatting>
  <conditionalFormatting sqref="N11:N12">
    <cfRule type="cellIs" dxfId="600" priority="183" operator="equal">
      <formula>"X"</formula>
    </cfRule>
  </conditionalFormatting>
  <conditionalFormatting sqref="N11:N12">
    <cfRule type="cellIs" dxfId="599" priority="184" operator="equal">
      <formula>"X"</formula>
    </cfRule>
  </conditionalFormatting>
  <conditionalFormatting sqref="N11:N12">
    <cfRule type="cellIs" dxfId="598" priority="185" operator="equal">
      <formula>"X"</formula>
    </cfRule>
  </conditionalFormatting>
  <conditionalFormatting sqref="N11:N12">
    <cfRule type="cellIs" dxfId="597" priority="186" operator="equal">
      <formula>"X"</formula>
    </cfRule>
  </conditionalFormatting>
  <conditionalFormatting sqref="N11:N12">
    <cfRule type="containsText" dxfId="596" priority="187" operator="containsText" text="X">
      <formula>NOT(ISERROR(SEARCH(("X"),(N11))))</formula>
    </cfRule>
  </conditionalFormatting>
  <conditionalFormatting sqref="N11:N12">
    <cfRule type="cellIs" dxfId="595" priority="188" operator="equal">
      <formula>"X"</formula>
    </cfRule>
  </conditionalFormatting>
  <conditionalFormatting sqref="S11:S12">
    <cfRule type="cellIs" dxfId="594" priority="189" operator="equal">
      <formula>"X"</formula>
    </cfRule>
  </conditionalFormatting>
  <conditionalFormatting sqref="S11:S12">
    <cfRule type="cellIs" dxfId="593" priority="190" operator="equal">
      <formula>"X"</formula>
    </cfRule>
  </conditionalFormatting>
  <conditionalFormatting sqref="S11:S12">
    <cfRule type="cellIs" dxfId="592" priority="191" operator="equal">
      <formula>"X"</formula>
    </cfRule>
  </conditionalFormatting>
  <conditionalFormatting sqref="S11:S12">
    <cfRule type="cellIs" dxfId="591" priority="192" operator="equal">
      <formula>"X"</formula>
    </cfRule>
  </conditionalFormatting>
  <conditionalFormatting sqref="S11:S12">
    <cfRule type="cellIs" dxfId="590" priority="193" operator="equal">
      <formula>"X"</formula>
    </cfRule>
  </conditionalFormatting>
  <conditionalFormatting sqref="S11:S12">
    <cfRule type="containsText" dxfId="589" priority="194" operator="containsText" text="X">
      <formula>NOT(ISERROR(SEARCH(("X"),(S11))))</formula>
    </cfRule>
  </conditionalFormatting>
  <conditionalFormatting sqref="S11:S12">
    <cfRule type="cellIs" dxfId="588" priority="195" operator="equal">
      <formula>"X"</formula>
    </cfRule>
  </conditionalFormatting>
  <conditionalFormatting sqref="S11:S12">
    <cfRule type="containsText" dxfId="587" priority="196" operator="containsText" text="X">
      <formula>NOT(ISERROR(SEARCH(("X"),(S11))))</formula>
    </cfRule>
  </conditionalFormatting>
  <conditionalFormatting sqref="S11:S12">
    <cfRule type="cellIs" dxfId="586" priority="197" operator="equal">
      <formula>"X"</formula>
    </cfRule>
  </conditionalFormatting>
  <conditionalFormatting sqref="S11:S12">
    <cfRule type="containsText" dxfId="585" priority="198" operator="containsText" text="X">
      <formula>NOT(ISERROR(SEARCH(("X"),(S11))))</formula>
    </cfRule>
  </conditionalFormatting>
  <conditionalFormatting sqref="S11:S12">
    <cfRule type="cellIs" dxfId="584" priority="199" operator="equal">
      <formula>"X"</formula>
    </cfRule>
  </conditionalFormatting>
  <conditionalFormatting sqref="S11:S12">
    <cfRule type="cellIs" dxfId="583" priority="200" operator="equal">
      <formula>"X"</formula>
    </cfRule>
  </conditionalFormatting>
  <conditionalFormatting sqref="S11:S12">
    <cfRule type="cellIs" dxfId="582" priority="201" operator="equal">
      <formula>"X"</formula>
    </cfRule>
  </conditionalFormatting>
  <conditionalFormatting sqref="S11:S12">
    <cfRule type="cellIs" dxfId="581" priority="202" operator="equal">
      <formula>"X"</formula>
    </cfRule>
  </conditionalFormatting>
  <conditionalFormatting sqref="S11:S12">
    <cfRule type="cellIs" dxfId="580" priority="203" operator="equal">
      <formula>"X"</formula>
    </cfRule>
  </conditionalFormatting>
  <conditionalFormatting sqref="S11:S12">
    <cfRule type="cellIs" dxfId="579" priority="204" operator="equal">
      <formula>"X"</formula>
    </cfRule>
  </conditionalFormatting>
  <conditionalFormatting sqref="S11:S12">
    <cfRule type="containsText" dxfId="578" priority="205" operator="containsText" text="X">
      <formula>NOT(ISERROR(SEARCH(("X"),(S11))))</formula>
    </cfRule>
  </conditionalFormatting>
  <conditionalFormatting sqref="S11:S12">
    <cfRule type="cellIs" dxfId="577" priority="206" operator="equal">
      <formula>"X"</formula>
    </cfRule>
  </conditionalFormatting>
  <conditionalFormatting sqref="U11:U12">
    <cfRule type="cellIs" dxfId="576" priority="207" operator="equal">
      <formula>"X"</formula>
    </cfRule>
  </conditionalFormatting>
  <conditionalFormatting sqref="U11:U12">
    <cfRule type="cellIs" dxfId="575" priority="208" operator="equal">
      <formula>"X"</formula>
    </cfRule>
  </conditionalFormatting>
  <conditionalFormatting sqref="U11:U12">
    <cfRule type="cellIs" dxfId="574" priority="209" operator="equal">
      <formula>"X"</formula>
    </cfRule>
  </conditionalFormatting>
  <conditionalFormatting sqref="U11:U12">
    <cfRule type="cellIs" dxfId="573" priority="210" operator="equal">
      <formula>"X"</formula>
    </cfRule>
  </conditionalFormatting>
  <conditionalFormatting sqref="U11:U12">
    <cfRule type="cellIs" dxfId="572" priority="211" operator="equal">
      <formula>"X"</formula>
    </cfRule>
  </conditionalFormatting>
  <conditionalFormatting sqref="U11:U12">
    <cfRule type="containsText" dxfId="571" priority="212" operator="containsText" text="X">
      <formula>NOT(ISERROR(SEARCH(("X"),(U11))))</formula>
    </cfRule>
  </conditionalFormatting>
  <conditionalFormatting sqref="U11:U12">
    <cfRule type="cellIs" dxfId="570" priority="213" operator="equal">
      <formula>"X"</formula>
    </cfRule>
  </conditionalFormatting>
  <conditionalFormatting sqref="U11:U12">
    <cfRule type="containsText" dxfId="569" priority="214" operator="containsText" text="X">
      <formula>NOT(ISERROR(SEARCH(("X"),(U11))))</formula>
    </cfRule>
  </conditionalFormatting>
  <conditionalFormatting sqref="U11:U12">
    <cfRule type="cellIs" dxfId="568" priority="215" operator="equal">
      <formula>"X"</formula>
    </cfRule>
  </conditionalFormatting>
  <conditionalFormatting sqref="U11:U12">
    <cfRule type="containsText" dxfId="567" priority="216" operator="containsText" text="X">
      <formula>NOT(ISERROR(SEARCH(("X"),(U11))))</formula>
    </cfRule>
  </conditionalFormatting>
  <conditionalFormatting sqref="U11:U12">
    <cfRule type="cellIs" dxfId="566" priority="217" operator="equal">
      <formula>"X"</formula>
    </cfRule>
  </conditionalFormatting>
  <conditionalFormatting sqref="U11:U12">
    <cfRule type="cellIs" dxfId="565" priority="218" operator="equal">
      <formula>"X"</formula>
    </cfRule>
  </conditionalFormatting>
  <conditionalFormatting sqref="U11:U12">
    <cfRule type="cellIs" dxfId="564" priority="219" operator="equal">
      <formula>"X"</formula>
    </cfRule>
  </conditionalFormatting>
  <conditionalFormatting sqref="U11:U12">
    <cfRule type="cellIs" dxfId="563" priority="220" operator="equal">
      <formula>"X"</formula>
    </cfRule>
  </conditionalFormatting>
  <conditionalFormatting sqref="U11:U12">
    <cfRule type="cellIs" dxfId="562" priority="221" operator="equal">
      <formula>"X"</formula>
    </cfRule>
  </conditionalFormatting>
  <conditionalFormatting sqref="U11:U12">
    <cfRule type="cellIs" dxfId="561" priority="222" operator="equal">
      <formula>"X"</formula>
    </cfRule>
  </conditionalFormatting>
  <conditionalFormatting sqref="U11:U12">
    <cfRule type="containsText" dxfId="560" priority="223" operator="containsText" text="X">
      <formula>NOT(ISERROR(SEARCH(("X"),(U11))))</formula>
    </cfRule>
  </conditionalFormatting>
  <conditionalFormatting sqref="U11:U12">
    <cfRule type="cellIs" dxfId="559" priority="224" operator="equal">
      <formula>"X"</formula>
    </cfRule>
  </conditionalFormatting>
  <conditionalFormatting sqref="AB11:AB12">
    <cfRule type="cellIs" dxfId="558" priority="225" operator="equal">
      <formula>"X"</formula>
    </cfRule>
  </conditionalFormatting>
  <conditionalFormatting sqref="AB11:AB12">
    <cfRule type="cellIs" dxfId="557" priority="226" operator="equal">
      <formula>"X"</formula>
    </cfRule>
  </conditionalFormatting>
  <conditionalFormatting sqref="AB11:AB12">
    <cfRule type="cellIs" dxfId="556" priority="227" operator="equal">
      <formula>"X"</formula>
    </cfRule>
  </conditionalFormatting>
  <conditionalFormatting sqref="AB11:AB12">
    <cfRule type="cellIs" dxfId="555" priority="228" operator="equal">
      <formula>"X"</formula>
    </cfRule>
  </conditionalFormatting>
  <conditionalFormatting sqref="AB11:AB12">
    <cfRule type="cellIs" dxfId="554" priority="229" operator="equal">
      <formula>"X"</formula>
    </cfRule>
  </conditionalFormatting>
  <conditionalFormatting sqref="AB11:AB12">
    <cfRule type="containsText" dxfId="553" priority="230" operator="containsText" text="X">
      <formula>NOT(ISERROR(SEARCH(("X"),(AB11))))</formula>
    </cfRule>
  </conditionalFormatting>
  <conditionalFormatting sqref="AB11:AB12">
    <cfRule type="cellIs" dxfId="552" priority="231" operator="equal">
      <formula>"X"</formula>
    </cfRule>
  </conditionalFormatting>
  <conditionalFormatting sqref="AB11:AB12">
    <cfRule type="containsText" dxfId="551" priority="232" operator="containsText" text="X">
      <formula>NOT(ISERROR(SEARCH(("X"),(AB11))))</formula>
    </cfRule>
  </conditionalFormatting>
  <conditionalFormatting sqref="AB11:AB12">
    <cfRule type="cellIs" dxfId="550" priority="233" operator="equal">
      <formula>"X"</formula>
    </cfRule>
  </conditionalFormatting>
  <conditionalFormatting sqref="AB11:AB12">
    <cfRule type="containsText" dxfId="549" priority="234" operator="containsText" text="X">
      <formula>NOT(ISERROR(SEARCH(("X"),(AB11))))</formula>
    </cfRule>
  </conditionalFormatting>
  <conditionalFormatting sqref="AB11:AB12">
    <cfRule type="cellIs" dxfId="548" priority="235" operator="equal">
      <formula>"X"</formula>
    </cfRule>
  </conditionalFormatting>
  <conditionalFormatting sqref="AB11:AB12">
    <cfRule type="cellIs" dxfId="547" priority="236" operator="equal">
      <formula>"X"</formula>
    </cfRule>
  </conditionalFormatting>
  <conditionalFormatting sqref="AB11:AB12">
    <cfRule type="cellIs" dxfId="546" priority="237" operator="equal">
      <formula>"X"</formula>
    </cfRule>
  </conditionalFormatting>
  <conditionalFormatting sqref="AB11:AB12">
    <cfRule type="cellIs" dxfId="545" priority="238" operator="equal">
      <formula>"X"</formula>
    </cfRule>
  </conditionalFormatting>
  <conditionalFormatting sqref="AB11:AB12">
    <cfRule type="cellIs" dxfId="544" priority="239" operator="equal">
      <formula>"X"</formula>
    </cfRule>
  </conditionalFormatting>
  <conditionalFormatting sqref="AB11:AB12">
    <cfRule type="cellIs" dxfId="543" priority="240" operator="equal">
      <formula>"X"</formula>
    </cfRule>
  </conditionalFormatting>
  <conditionalFormatting sqref="AB11:AB12">
    <cfRule type="containsText" dxfId="542" priority="241" operator="containsText" text="X">
      <formula>NOT(ISERROR(SEARCH(("X"),(AB11))))</formula>
    </cfRule>
  </conditionalFormatting>
  <conditionalFormatting sqref="AB11:AB12">
    <cfRule type="cellIs" dxfId="541" priority="242" operator="equal">
      <formula>"X"</formula>
    </cfRule>
  </conditionalFormatting>
  <conditionalFormatting sqref="O3">
    <cfRule type="containsText" dxfId="540" priority="243" operator="containsText" text="X">
      <formula>NOT(ISERROR(SEARCH(("X"),(O3))))</formula>
    </cfRule>
  </conditionalFormatting>
  <conditionalFormatting sqref="V3">
    <cfRule type="cellIs" dxfId="539" priority="244" operator="equal">
      <formula>"X"</formula>
    </cfRule>
  </conditionalFormatting>
  <conditionalFormatting sqref="I4">
    <cfRule type="containsText" dxfId="538" priority="245" operator="containsText" text="X">
      <formula>NOT(ISERROR(SEARCH(("X"),(I4))))</formula>
    </cfRule>
  </conditionalFormatting>
  <conditionalFormatting sqref="I4">
    <cfRule type="cellIs" dxfId="537" priority="246" operator="equal">
      <formula>"X"</formula>
    </cfRule>
  </conditionalFormatting>
  <conditionalFormatting sqref="I4">
    <cfRule type="cellIs" dxfId="536" priority="247" operator="equal">
      <formula>"X"</formula>
    </cfRule>
  </conditionalFormatting>
  <conditionalFormatting sqref="I4">
    <cfRule type="cellIs" dxfId="535" priority="248" operator="equal">
      <formula>"X"</formula>
    </cfRule>
  </conditionalFormatting>
  <conditionalFormatting sqref="P4">
    <cfRule type="containsText" dxfId="534" priority="249" operator="containsText" text="X">
      <formula>NOT(ISERROR(SEARCH(("X"),(P4))))</formula>
    </cfRule>
  </conditionalFormatting>
  <conditionalFormatting sqref="P4">
    <cfRule type="cellIs" dxfId="533" priority="250" operator="equal">
      <formula>"X"</formula>
    </cfRule>
  </conditionalFormatting>
  <conditionalFormatting sqref="P4">
    <cfRule type="cellIs" dxfId="532" priority="251" operator="equal">
      <formula>"X"</formula>
    </cfRule>
  </conditionalFormatting>
  <conditionalFormatting sqref="P4">
    <cfRule type="cellIs" dxfId="531" priority="252" operator="equal">
      <formula>"X"</formula>
    </cfRule>
  </conditionalFormatting>
  <conditionalFormatting sqref="P4">
    <cfRule type="cellIs" dxfId="530" priority="253" operator="equal">
      <formula>"X"</formula>
    </cfRule>
  </conditionalFormatting>
  <conditionalFormatting sqref="P4">
    <cfRule type="cellIs" dxfId="529" priority="254" operator="equal">
      <formula>"X"</formula>
    </cfRule>
  </conditionalFormatting>
  <conditionalFormatting sqref="P4">
    <cfRule type="cellIs" dxfId="528" priority="255" operator="equal">
      <formula>"X"</formula>
    </cfRule>
  </conditionalFormatting>
  <conditionalFormatting sqref="P4">
    <cfRule type="cellIs" dxfId="527" priority="256" operator="equal">
      <formula>"X"</formula>
    </cfRule>
  </conditionalFormatting>
  <conditionalFormatting sqref="W4">
    <cfRule type="containsText" dxfId="526" priority="257" operator="containsText" text="X">
      <formula>NOT(ISERROR(SEARCH(("X"),(W4))))</formula>
    </cfRule>
  </conditionalFormatting>
  <conditionalFormatting sqref="W4">
    <cfRule type="cellIs" dxfId="525" priority="258" operator="equal">
      <formula>"X"</formula>
    </cfRule>
  </conditionalFormatting>
  <conditionalFormatting sqref="W4">
    <cfRule type="cellIs" dxfId="524" priority="259" operator="equal">
      <formula>"X"</formula>
    </cfRule>
  </conditionalFormatting>
  <conditionalFormatting sqref="W4">
    <cfRule type="cellIs" dxfId="523" priority="260" operator="equal">
      <formula>"X"</formula>
    </cfRule>
  </conditionalFormatting>
  <conditionalFormatting sqref="W4">
    <cfRule type="cellIs" dxfId="522" priority="261" operator="equal">
      <formula>"X"</formula>
    </cfRule>
  </conditionalFormatting>
  <conditionalFormatting sqref="W4">
    <cfRule type="cellIs" dxfId="521" priority="262" operator="equal">
      <formula>"X"</formula>
    </cfRule>
  </conditionalFormatting>
  <conditionalFormatting sqref="AD4">
    <cfRule type="cellIs" dxfId="520" priority="263" operator="equal">
      <formula>"X"</formula>
    </cfRule>
  </conditionalFormatting>
  <conditionalFormatting sqref="AD4">
    <cfRule type="cellIs" dxfId="519" priority="264" operator="equal">
      <formula>"X"</formula>
    </cfRule>
  </conditionalFormatting>
  <conditionalFormatting sqref="AD4">
    <cfRule type="cellIs" dxfId="518" priority="265" operator="equal">
      <formula>"X"</formula>
    </cfRule>
  </conditionalFormatting>
  <conditionalFormatting sqref="AD4">
    <cfRule type="cellIs" dxfId="517" priority="266" operator="equal">
      <formula>"X"</formula>
    </cfRule>
  </conditionalFormatting>
  <conditionalFormatting sqref="AC3">
    <cfRule type="cellIs" dxfId="516" priority="267" operator="equal">
      <formula>"X"</formula>
    </cfRule>
  </conditionalFormatting>
  <conditionalFormatting sqref="AC3">
    <cfRule type="cellIs" dxfId="515" priority="268" operator="equal">
      <formula>"X"</formula>
    </cfRule>
  </conditionalFormatting>
  <conditionalFormatting sqref="AC3">
    <cfRule type="containsText" dxfId="514" priority="269" operator="containsText" text="X">
      <formula>NOT(ISERROR(SEARCH(("X"),(AC3))))</formula>
    </cfRule>
  </conditionalFormatting>
  <conditionalFormatting sqref="AC3">
    <cfRule type="cellIs" dxfId="513" priority="270" operator="equal">
      <formula>"X"</formula>
    </cfRule>
  </conditionalFormatting>
  <conditionalFormatting sqref="K4">
    <cfRule type="cellIs" dxfId="512" priority="271" operator="equal">
      <formula>"X"</formula>
    </cfRule>
  </conditionalFormatting>
  <conditionalFormatting sqref="K4">
    <cfRule type="containsText" dxfId="511" priority="272" operator="containsText" text="X">
      <formula>NOT(ISERROR(SEARCH(("X"),(K4))))</formula>
    </cfRule>
  </conditionalFormatting>
  <conditionalFormatting sqref="K4">
    <cfRule type="cellIs" dxfId="510" priority="273" operator="equal">
      <formula>"X"</formula>
    </cfRule>
  </conditionalFormatting>
  <conditionalFormatting sqref="N6:N8">
    <cfRule type="cellIs" dxfId="509" priority="274" operator="equal">
      <formula>"X"</formula>
    </cfRule>
  </conditionalFormatting>
  <conditionalFormatting sqref="N6:N8">
    <cfRule type="cellIs" dxfId="508" priority="275" operator="equal">
      <formula>"X"</formula>
    </cfRule>
  </conditionalFormatting>
  <conditionalFormatting sqref="S3">
    <cfRule type="cellIs" dxfId="507" priority="276" operator="equal">
      <formula>"X"</formula>
    </cfRule>
  </conditionalFormatting>
  <conditionalFormatting sqref="S3">
    <cfRule type="cellIs" dxfId="506" priority="277" operator="equal">
      <formula>"X"</formula>
    </cfRule>
  </conditionalFormatting>
  <conditionalFormatting sqref="S3">
    <cfRule type="cellIs" dxfId="505" priority="278" operator="equal">
      <formula>"X"</formula>
    </cfRule>
  </conditionalFormatting>
  <conditionalFormatting sqref="S3">
    <cfRule type="containsText" dxfId="504" priority="279" operator="containsText" text="X">
      <formula>NOT(ISERROR(SEARCH(("X"),(S3))))</formula>
    </cfRule>
  </conditionalFormatting>
  <conditionalFormatting sqref="S3">
    <cfRule type="cellIs" dxfId="503" priority="280" operator="equal">
      <formula>"X"</formula>
    </cfRule>
  </conditionalFormatting>
  <conditionalFormatting sqref="S3">
    <cfRule type="containsText" dxfId="502" priority="281" operator="containsText" text="X">
      <formula>NOT(ISERROR(SEARCH(("X"),(S3))))</formula>
    </cfRule>
  </conditionalFormatting>
  <conditionalFormatting sqref="S3">
    <cfRule type="cellIs" dxfId="501" priority="282" operator="equal">
      <formula>"X"</formula>
    </cfRule>
  </conditionalFormatting>
  <conditionalFormatting sqref="Z3">
    <cfRule type="containsText" dxfId="500" priority="283" operator="containsText" text="X">
      <formula>NOT(ISERROR(SEARCH(("X"),(Z3))))</formula>
    </cfRule>
  </conditionalFormatting>
  <conditionalFormatting sqref="Z3">
    <cfRule type="cellIs" dxfId="499" priority="284" operator="equal">
      <formula>"X"</formula>
    </cfRule>
  </conditionalFormatting>
  <conditionalFormatting sqref="Z3">
    <cfRule type="cellIs" dxfId="498" priority="285" operator="equal">
      <formula>"X"</formula>
    </cfRule>
  </conditionalFormatting>
  <conditionalFormatting sqref="Z3">
    <cfRule type="cellIs" dxfId="497" priority="286" operator="equal">
      <formula>"X"</formula>
    </cfRule>
  </conditionalFormatting>
  <conditionalFormatting sqref="AD6:AD8">
    <cfRule type="cellIs" dxfId="496" priority="287" operator="equal">
      <formula>"X"</formula>
    </cfRule>
  </conditionalFormatting>
  <conditionalFormatting sqref="AD6:AD8">
    <cfRule type="cellIs" dxfId="495" priority="288" operator="equal">
      <formula>"X"</formula>
    </cfRule>
  </conditionalFormatting>
  <conditionalFormatting sqref="H18 Z16">
    <cfRule type="cellIs" dxfId="494" priority="289" operator="equal">
      <formula>"X"</formula>
    </cfRule>
  </conditionalFormatting>
  <conditionalFormatting sqref="H18 Q18 Z16">
    <cfRule type="cellIs" dxfId="493" priority="290" operator="equal">
      <formula>"X"</formula>
    </cfRule>
  </conditionalFormatting>
  <conditionalFormatting sqref="H18 Q18 Z16">
    <cfRule type="cellIs" dxfId="492" priority="291" operator="equal">
      <formula>"X"</formula>
    </cfRule>
  </conditionalFormatting>
  <conditionalFormatting sqref="H18">
    <cfRule type="containsText" dxfId="491" priority="292" operator="containsText" text="X">
      <formula>NOT(ISERROR(SEARCH(("X"),(H18))))</formula>
    </cfRule>
  </conditionalFormatting>
  <conditionalFormatting sqref="H18">
    <cfRule type="cellIs" dxfId="490" priority="293" operator="equal">
      <formula>"X"</formula>
    </cfRule>
  </conditionalFormatting>
  <conditionalFormatting sqref="H18">
    <cfRule type="containsText" dxfId="489" priority="294" operator="containsText" text="X">
      <formula>NOT(ISERROR(SEARCH(("X"),(H18))))</formula>
    </cfRule>
  </conditionalFormatting>
  <conditionalFormatting sqref="H18">
    <cfRule type="cellIs" dxfId="488" priority="295" operator="equal">
      <formula>"X"</formula>
    </cfRule>
  </conditionalFormatting>
  <conditionalFormatting sqref="H18">
    <cfRule type="cellIs" dxfId="487" priority="296" operator="equal">
      <formula>"X"</formula>
    </cfRule>
  </conditionalFormatting>
  <conditionalFormatting sqref="H18">
    <cfRule type="cellIs" dxfId="486" priority="297" operator="equal">
      <formula>"X"</formula>
    </cfRule>
  </conditionalFormatting>
  <conditionalFormatting sqref="Q18">
    <cfRule type="cellIs" dxfId="485" priority="298" operator="equal">
      <formula>"X"</formula>
    </cfRule>
  </conditionalFormatting>
  <conditionalFormatting sqref="Q18">
    <cfRule type="cellIs" dxfId="484" priority="299" operator="equal">
      <formula>"X"</formula>
    </cfRule>
  </conditionalFormatting>
  <conditionalFormatting sqref="Q18">
    <cfRule type="cellIs" dxfId="483" priority="300" operator="equal">
      <formula>"X"</formula>
    </cfRule>
  </conditionalFormatting>
  <conditionalFormatting sqref="Q18">
    <cfRule type="cellIs" dxfId="482" priority="301" operator="equal">
      <formula>"X"</formula>
    </cfRule>
  </conditionalFormatting>
  <conditionalFormatting sqref="Q18">
    <cfRule type="cellIs" dxfId="481" priority="302" operator="equal">
      <formula>"X"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000"/>
  <sheetViews>
    <sheetView workbookViewId="0"/>
  </sheetViews>
  <sheetFormatPr baseColWidth="10" defaultColWidth="12.625" defaultRowHeight="15" customHeight="1"/>
  <cols>
    <col min="1" max="1" width="17.375" customWidth="1"/>
    <col min="2" max="2" width="7" customWidth="1"/>
    <col min="3" max="32" width="4.375" customWidth="1"/>
    <col min="33" max="39" width="9.375" customWidth="1"/>
  </cols>
  <sheetData>
    <row r="1" spans="1:39">
      <c r="A1" s="215" t="s">
        <v>94</v>
      </c>
      <c r="B1" s="215" t="s">
        <v>81</v>
      </c>
      <c r="C1" s="60" t="s">
        <v>34</v>
      </c>
      <c r="D1" s="60" t="s">
        <v>35</v>
      </c>
      <c r="E1" s="60" t="s">
        <v>29</v>
      </c>
      <c r="F1" s="60" t="s">
        <v>30</v>
      </c>
      <c r="G1" s="60" t="s">
        <v>31</v>
      </c>
      <c r="H1" s="61" t="s">
        <v>32</v>
      </c>
      <c r="I1" s="61" t="s">
        <v>33</v>
      </c>
      <c r="J1" s="60" t="s">
        <v>34</v>
      </c>
      <c r="K1" s="60" t="s">
        <v>35</v>
      </c>
      <c r="L1" s="60" t="s">
        <v>29</v>
      </c>
      <c r="M1" s="60" t="s">
        <v>30</v>
      </c>
      <c r="N1" s="60" t="s">
        <v>31</v>
      </c>
      <c r="O1" s="61" t="s">
        <v>32</v>
      </c>
      <c r="P1" s="61" t="s">
        <v>33</v>
      </c>
      <c r="Q1" s="61" t="s">
        <v>34</v>
      </c>
      <c r="R1" s="60" t="s">
        <v>35</v>
      </c>
      <c r="S1" s="60" t="s">
        <v>29</v>
      </c>
      <c r="T1" s="60" t="s">
        <v>30</v>
      </c>
      <c r="U1" s="60" t="s">
        <v>31</v>
      </c>
      <c r="V1" s="61" t="s">
        <v>32</v>
      </c>
      <c r="W1" s="61" t="s">
        <v>33</v>
      </c>
      <c r="X1" s="61" t="s">
        <v>34</v>
      </c>
      <c r="Y1" s="60" t="s">
        <v>35</v>
      </c>
      <c r="Z1" s="60" t="s">
        <v>29</v>
      </c>
      <c r="AA1" s="60" t="s">
        <v>30</v>
      </c>
      <c r="AB1" s="60" t="s">
        <v>31</v>
      </c>
      <c r="AC1" s="148" t="s">
        <v>32</v>
      </c>
      <c r="AD1" s="148" t="s">
        <v>33</v>
      </c>
      <c r="AE1" s="148" t="s">
        <v>34</v>
      </c>
      <c r="AF1" s="62" t="s">
        <v>35</v>
      </c>
      <c r="AG1" s="8"/>
      <c r="AH1" s="8"/>
      <c r="AI1" s="8"/>
      <c r="AJ1" s="8"/>
    </row>
    <row r="2" spans="1:39" ht="14.25">
      <c r="A2" s="216"/>
      <c r="B2" s="216"/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1">
        <v>6</v>
      </c>
      <c r="I2" s="61">
        <v>7</v>
      </c>
      <c r="J2" s="60">
        <v>8</v>
      </c>
      <c r="K2" s="60">
        <v>9</v>
      </c>
      <c r="L2" s="60">
        <v>10</v>
      </c>
      <c r="M2" s="60">
        <v>11</v>
      </c>
      <c r="N2" s="60">
        <v>12</v>
      </c>
      <c r="O2" s="61">
        <v>13</v>
      </c>
      <c r="P2" s="61">
        <v>14</v>
      </c>
      <c r="Q2" s="61">
        <v>15</v>
      </c>
      <c r="R2" s="60">
        <v>16</v>
      </c>
      <c r="S2" s="60">
        <v>17</v>
      </c>
      <c r="T2" s="60">
        <v>18</v>
      </c>
      <c r="U2" s="60">
        <v>19</v>
      </c>
      <c r="V2" s="61">
        <v>20</v>
      </c>
      <c r="W2" s="61">
        <v>21</v>
      </c>
      <c r="X2" s="61">
        <v>22</v>
      </c>
      <c r="Y2" s="60">
        <v>23</v>
      </c>
      <c r="Z2" s="60">
        <v>24</v>
      </c>
      <c r="AA2" s="60">
        <v>25</v>
      </c>
      <c r="AB2" s="60">
        <v>26</v>
      </c>
      <c r="AC2" s="61">
        <v>27</v>
      </c>
      <c r="AD2" s="61">
        <v>28</v>
      </c>
      <c r="AE2" s="61">
        <v>29</v>
      </c>
      <c r="AF2" s="60">
        <v>30</v>
      </c>
      <c r="AG2" s="18" t="s">
        <v>36</v>
      </c>
      <c r="AH2" s="18" t="s">
        <v>37</v>
      </c>
      <c r="AI2" s="18" t="s">
        <v>38</v>
      </c>
      <c r="AJ2" s="18" t="s">
        <v>39</v>
      </c>
      <c r="AK2" s="18" t="s">
        <v>40</v>
      </c>
      <c r="AL2" s="18" t="s">
        <v>41</v>
      </c>
      <c r="AM2" s="18" t="s">
        <v>42</v>
      </c>
    </row>
    <row r="3" spans="1:39">
      <c r="A3" s="63" t="s">
        <v>8</v>
      </c>
      <c r="B3" s="63">
        <v>240</v>
      </c>
      <c r="C3" s="20"/>
      <c r="D3" s="20" t="s">
        <v>82</v>
      </c>
      <c r="E3" s="20" t="s">
        <v>47</v>
      </c>
      <c r="F3" s="23" t="s">
        <v>52</v>
      </c>
      <c r="G3" s="20" t="s">
        <v>95</v>
      </c>
      <c r="H3" s="44" t="s">
        <v>96</v>
      </c>
      <c r="I3" s="44"/>
      <c r="J3" s="23" t="s">
        <v>82</v>
      </c>
      <c r="K3" s="23" t="s">
        <v>47</v>
      </c>
      <c r="L3" s="23" t="s">
        <v>49</v>
      </c>
      <c r="M3" s="23" t="s">
        <v>82</v>
      </c>
      <c r="N3" s="20" t="s">
        <v>59</v>
      </c>
      <c r="O3" s="44" t="s">
        <v>97</v>
      </c>
      <c r="P3" s="43" t="s">
        <v>83</v>
      </c>
      <c r="Q3" s="44" t="s">
        <v>51</v>
      </c>
      <c r="R3" s="23" t="s">
        <v>82</v>
      </c>
      <c r="S3" s="23" t="s">
        <v>47</v>
      </c>
      <c r="T3" s="23" t="s">
        <v>51</v>
      </c>
      <c r="U3" s="23" t="s">
        <v>98</v>
      </c>
      <c r="V3" s="44" t="s">
        <v>99</v>
      </c>
      <c r="W3" s="43" t="s">
        <v>82</v>
      </c>
      <c r="X3" s="44" t="s">
        <v>47</v>
      </c>
      <c r="Y3" s="23" t="s">
        <v>83</v>
      </c>
      <c r="Z3" s="23" t="s">
        <v>34</v>
      </c>
      <c r="AA3" s="23" t="s">
        <v>34</v>
      </c>
      <c r="AB3" s="23" t="s">
        <v>82</v>
      </c>
      <c r="AC3" s="44" t="s">
        <v>34</v>
      </c>
      <c r="AD3" s="43" t="s">
        <v>34</v>
      </c>
      <c r="AE3" s="44" t="s">
        <v>83</v>
      </c>
      <c r="AF3" s="23" t="s">
        <v>82</v>
      </c>
      <c r="AG3" s="27">
        <f t="shared" ref="AG3:AG14" si="0">((AJ3*12)+(AK3*12)+(AL3*6))</f>
        <v>192</v>
      </c>
      <c r="AH3" s="27">
        <v>184</v>
      </c>
      <c r="AI3" s="8">
        <f t="shared" ref="AI3:AI14" si="1">AG3-AH3</f>
        <v>8</v>
      </c>
      <c r="AJ3" s="27">
        <v>9</v>
      </c>
      <c r="AK3" s="8">
        <v>6</v>
      </c>
      <c r="AL3" s="8">
        <v>2</v>
      </c>
      <c r="AM3" s="8"/>
    </row>
    <row r="4" spans="1:39">
      <c r="A4" s="64" t="s">
        <v>10</v>
      </c>
      <c r="B4" s="64">
        <v>160</v>
      </c>
      <c r="C4" s="20" t="s">
        <v>51</v>
      </c>
      <c r="D4" s="23" t="s">
        <v>52</v>
      </c>
      <c r="E4" s="20" t="s">
        <v>47</v>
      </c>
      <c r="F4" s="20"/>
      <c r="G4" s="20" t="s">
        <v>83</v>
      </c>
      <c r="H4" s="43"/>
      <c r="I4" s="44"/>
      <c r="J4" s="20"/>
      <c r="K4" s="23" t="s">
        <v>83</v>
      </c>
      <c r="L4" s="23" t="s">
        <v>52</v>
      </c>
      <c r="M4" s="23" t="s">
        <v>47</v>
      </c>
      <c r="N4" s="23" t="s">
        <v>34</v>
      </c>
      <c r="O4" s="44" t="s">
        <v>34</v>
      </c>
      <c r="P4" s="44" t="s">
        <v>34</v>
      </c>
      <c r="Q4" s="43"/>
      <c r="R4" s="20" t="s">
        <v>49</v>
      </c>
      <c r="S4" s="23" t="s">
        <v>82</v>
      </c>
      <c r="T4" s="23" t="s">
        <v>47</v>
      </c>
      <c r="U4" s="23" t="s">
        <v>55</v>
      </c>
      <c r="V4" s="44" t="s">
        <v>47</v>
      </c>
      <c r="W4" s="44" t="s">
        <v>51</v>
      </c>
      <c r="X4" s="44" t="s">
        <v>82</v>
      </c>
      <c r="Y4" s="23" t="s">
        <v>47</v>
      </c>
      <c r="Z4" s="23"/>
      <c r="AA4" s="23"/>
      <c r="AB4" s="23" t="s">
        <v>49</v>
      </c>
      <c r="AC4" s="44" t="s">
        <v>34</v>
      </c>
      <c r="AD4" s="44" t="s">
        <v>34</v>
      </c>
      <c r="AE4" s="44" t="s">
        <v>51</v>
      </c>
      <c r="AF4" s="23"/>
      <c r="AG4" s="27">
        <f t="shared" si="0"/>
        <v>132</v>
      </c>
      <c r="AH4" s="27">
        <v>123</v>
      </c>
      <c r="AI4" s="8">
        <f t="shared" si="1"/>
        <v>9</v>
      </c>
      <c r="AJ4" s="27">
        <v>5</v>
      </c>
      <c r="AK4" s="27">
        <v>5</v>
      </c>
      <c r="AL4" s="8">
        <v>2</v>
      </c>
      <c r="AM4" s="8"/>
    </row>
    <row r="5" spans="1:39">
      <c r="A5" s="65" t="s">
        <v>12</v>
      </c>
      <c r="B5" s="66">
        <v>200</v>
      </c>
      <c r="C5" s="20" t="s">
        <v>47</v>
      </c>
      <c r="D5" s="23"/>
      <c r="E5" s="20" t="s">
        <v>83</v>
      </c>
      <c r="F5" s="20" t="s">
        <v>82</v>
      </c>
      <c r="G5" s="20" t="s">
        <v>95</v>
      </c>
      <c r="H5" s="43" t="s">
        <v>96</v>
      </c>
      <c r="I5" s="43"/>
      <c r="J5" s="20"/>
      <c r="K5" s="23" t="s">
        <v>51</v>
      </c>
      <c r="L5" s="23" t="s">
        <v>82</v>
      </c>
      <c r="M5" s="23" t="s">
        <v>47</v>
      </c>
      <c r="N5" s="23" t="s">
        <v>34</v>
      </c>
      <c r="O5" s="44" t="s">
        <v>99</v>
      </c>
      <c r="P5" s="44" t="s">
        <v>47</v>
      </c>
      <c r="Q5" s="44"/>
      <c r="R5" s="23" t="s">
        <v>83</v>
      </c>
      <c r="S5" s="23"/>
      <c r="T5" s="23" t="s">
        <v>55</v>
      </c>
      <c r="U5" s="23" t="s">
        <v>47</v>
      </c>
      <c r="V5" s="44" t="s">
        <v>100</v>
      </c>
      <c r="W5" s="44" t="s">
        <v>52</v>
      </c>
      <c r="X5" s="44" t="s">
        <v>47</v>
      </c>
      <c r="Y5" s="23"/>
      <c r="Z5" s="23" t="s">
        <v>51</v>
      </c>
      <c r="AA5" s="23" t="s">
        <v>82</v>
      </c>
      <c r="AB5" s="23" t="s">
        <v>34</v>
      </c>
      <c r="AC5" s="44" t="s">
        <v>101</v>
      </c>
      <c r="AD5" s="44" t="s">
        <v>47</v>
      </c>
      <c r="AE5" s="44" t="s">
        <v>82</v>
      </c>
      <c r="AF5" s="23" t="s">
        <v>47</v>
      </c>
      <c r="AG5" s="27">
        <f t="shared" si="0"/>
        <v>156</v>
      </c>
      <c r="AH5" s="27">
        <v>153</v>
      </c>
      <c r="AI5" s="8">
        <f t="shared" si="1"/>
        <v>3</v>
      </c>
      <c r="AJ5" s="27">
        <v>9</v>
      </c>
      <c r="AK5" s="27">
        <v>4</v>
      </c>
      <c r="AL5" s="8">
        <v>0</v>
      </c>
      <c r="AM5" s="8"/>
    </row>
    <row r="6" spans="1:39">
      <c r="A6" s="63" t="s">
        <v>14</v>
      </c>
      <c r="B6" s="63">
        <v>240</v>
      </c>
      <c r="C6" s="20" t="s">
        <v>82</v>
      </c>
      <c r="D6" s="23" t="s">
        <v>47</v>
      </c>
      <c r="E6" s="20"/>
      <c r="F6" s="20" t="s">
        <v>49</v>
      </c>
      <c r="G6" s="20" t="s">
        <v>82</v>
      </c>
      <c r="H6" s="43" t="s">
        <v>47</v>
      </c>
      <c r="I6" s="43"/>
      <c r="J6" s="20" t="s">
        <v>83</v>
      </c>
      <c r="K6" s="23"/>
      <c r="L6" s="23"/>
      <c r="M6" s="23" t="s">
        <v>51</v>
      </c>
      <c r="N6" s="23" t="s">
        <v>55</v>
      </c>
      <c r="O6" s="44" t="s">
        <v>47</v>
      </c>
      <c r="P6" s="44" t="s">
        <v>82</v>
      </c>
      <c r="Q6" s="43" t="s">
        <v>52</v>
      </c>
      <c r="R6" s="20" t="s">
        <v>47</v>
      </c>
      <c r="S6" s="23"/>
      <c r="T6" s="23" t="s">
        <v>82</v>
      </c>
      <c r="U6" s="23" t="s">
        <v>47</v>
      </c>
      <c r="V6" s="44" t="s">
        <v>82</v>
      </c>
      <c r="W6" s="43"/>
      <c r="X6" s="43" t="s">
        <v>47</v>
      </c>
      <c r="Y6" s="23"/>
      <c r="Z6" s="23" t="s">
        <v>82</v>
      </c>
      <c r="AA6" s="23" t="s">
        <v>47</v>
      </c>
      <c r="AB6" s="23"/>
      <c r="AC6" s="44" t="s">
        <v>51</v>
      </c>
      <c r="AD6" s="44" t="s">
        <v>83</v>
      </c>
      <c r="AE6" s="44" t="s">
        <v>52</v>
      </c>
      <c r="AF6" s="23" t="s">
        <v>47</v>
      </c>
      <c r="AG6" s="27">
        <f t="shared" si="0"/>
        <v>162</v>
      </c>
      <c r="AH6" s="27">
        <v>184</v>
      </c>
      <c r="AI6" s="8">
        <f t="shared" si="1"/>
        <v>-22</v>
      </c>
      <c r="AJ6" s="27">
        <v>9</v>
      </c>
      <c r="AK6" s="27">
        <v>4</v>
      </c>
      <c r="AL6" s="8">
        <v>1</v>
      </c>
      <c r="AM6" s="8"/>
    </row>
    <row r="7" spans="1:39">
      <c r="A7" s="65" t="s">
        <v>16</v>
      </c>
      <c r="B7" s="65">
        <v>180</v>
      </c>
      <c r="C7" s="20"/>
      <c r="D7" s="23"/>
      <c r="E7" s="20" t="s">
        <v>49</v>
      </c>
      <c r="F7" s="20" t="s">
        <v>55</v>
      </c>
      <c r="G7" s="20" t="s">
        <v>47</v>
      </c>
      <c r="H7" s="43" t="s">
        <v>52</v>
      </c>
      <c r="I7" s="43" t="s">
        <v>47</v>
      </c>
      <c r="J7" s="20" t="s">
        <v>49</v>
      </c>
      <c r="K7" s="23"/>
      <c r="L7" s="23"/>
      <c r="M7" s="23" t="s">
        <v>52</v>
      </c>
      <c r="N7" s="23" t="s">
        <v>47</v>
      </c>
      <c r="O7" s="44" t="s">
        <v>83</v>
      </c>
      <c r="P7" s="44" t="s">
        <v>52</v>
      </c>
      <c r="Q7" s="43" t="s">
        <v>55</v>
      </c>
      <c r="R7" s="20" t="s">
        <v>47</v>
      </c>
      <c r="S7" s="23" t="s">
        <v>52</v>
      </c>
      <c r="T7" s="23"/>
      <c r="U7" s="23" t="s">
        <v>34</v>
      </c>
      <c r="V7" s="44" t="s">
        <v>34</v>
      </c>
      <c r="W7" s="43" t="s">
        <v>34</v>
      </c>
      <c r="X7" s="43" t="s">
        <v>34</v>
      </c>
      <c r="Y7" s="23" t="s">
        <v>34</v>
      </c>
      <c r="Z7" s="23" t="s">
        <v>83</v>
      </c>
      <c r="AA7" s="23" t="s">
        <v>49</v>
      </c>
      <c r="AB7" s="23" t="s">
        <v>47</v>
      </c>
      <c r="AC7" s="44" t="s">
        <v>52</v>
      </c>
      <c r="AD7" s="44" t="s">
        <v>47</v>
      </c>
      <c r="AE7" s="44"/>
      <c r="AF7" s="23" t="s">
        <v>51</v>
      </c>
      <c r="AG7" s="27">
        <f t="shared" si="0"/>
        <v>138</v>
      </c>
      <c r="AH7" s="27">
        <v>138</v>
      </c>
      <c r="AI7" s="8">
        <f t="shared" si="1"/>
        <v>0</v>
      </c>
      <c r="AJ7" s="27">
        <v>7</v>
      </c>
      <c r="AK7" s="27">
        <v>3</v>
      </c>
      <c r="AL7" s="8">
        <v>3</v>
      </c>
      <c r="AM7" s="8"/>
    </row>
    <row r="8" spans="1:39">
      <c r="A8" s="65" t="s">
        <v>18</v>
      </c>
      <c r="B8" s="65">
        <v>190</v>
      </c>
      <c r="C8" s="20" t="s">
        <v>52</v>
      </c>
      <c r="D8" s="23" t="s">
        <v>47</v>
      </c>
      <c r="E8" s="20" t="s">
        <v>82</v>
      </c>
      <c r="F8" s="20" t="s">
        <v>47</v>
      </c>
      <c r="G8" s="20"/>
      <c r="H8" s="43" t="s">
        <v>55</v>
      </c>
      <c r="I8" s="43" t="s">
        <v>52</v>
      </c>
      <c r="J8" s="20" t="s">
        <v>47</v>
      </c>
      <c r="K8" s="23"/>
      <c r="L8" s="23" t="s">
        <v>83</v>
      </c>
      <c r="M8" s="23" t="s">
        <v>55</v>
      </c>
      <c r="N8" s="23" t="s">
        <v>47</v>
      </c>
      <c r="O8" s="44" t="s">
        <v>51</v>
      </c>
      <c r="P8" s="44"/>
      <c r="Q8" s="43" t="s">
        <v>34</v>
      </c>
      <c r="R8" s="20" t="s">
        <v>34</v>
      </c>
      <c r="S8" s="23" t="s">
        <v>83</v>
      </c>
      <c r="T8" s="23" t="s">
        <v>52</v>
      </c>
      <c r="U8" s="23" t="s">
        <v>47</v>
      </c>
      <c r="V8" s="44" t="s">
        <v>34</v>
      </c>
      <c r="W8" s="43" t="s">
        <v>34</v>
      </c>
      <c r="X8" s="43" t="s">
        <v>34</v>
      </c>
      <c r="Y8" s="23" t="s">
        <v>49</v>
      </c>
      <c r="Z8" s="23" t="s">
        <v>52</v>
      </c>
      <c r="AA8" s="23" t="s">
        <v>47</v>
      </c>
      <c r="AB8" s="23" t="s">
        <v>51</v>
      </c>
      <c r="AC8" s="44" t="s">
        <v>55</v>
      </c>
      <c r="AD8" s="44" t="s">
        <v>47</v>
      </c>
      <c r="AE8" s="44" t="s">
        <v>55</v>
      </c>
      <c r="AF8" s="23" t="s">
        <v>47</v>
      </c>
      <c r="AG8" s="27">
        <f t="shared" si="0"/>
        <v>162</v>
      </c>
      <c r="AH8" s="27">
        <v>146</v>
      </c>
      <c r="AI8" s="8">
        <f t="shared" si="1"/>
        <v>16</v>
      </c>
      <c r="AJ8" s="27">
        <v>9</v>
      </c>
      <c r="AK8" s="27">
        <v>4</v>
      </c>
      <c r="AL8" s="8">
        <v>1</v>
      </c>
      <c r="AM8" s="8"/>
    </row>
    <row r="9" spans="1:39">
      <c r="A9" s="65" t="s">
        <v>20</v>
      </c>
      <c r="B9" s="65">
        <v>200</v>
      </c>
      <c r="C9" s="20"/>
      <c r="D9" s="20" t="s">
        <v>51</v>
      </c>
      <c r="E9" s="23" t="s">
        <v>52</v>
      </c>
      <c r="F9" s="23" t="s">
        <v>47</v>
      </c>
      <c r="G9" s="23"/>
      <c r="H9" s="44" t="s">
        <v>83</v>
      </c>
      <c r="I9" s="44" t="s">
        <v>51</v>
      </c>
      <c r="J9" s="23"/>
      <c r="K9" s="23"/>
      <c r="L9" s="23" t="s">
        <v>55</v>
      </c>
      <c r="M9" s="23" t="s">
        <v>47</v>
      </c>
      <c r="N9" s="23" t="s">
        <v>83</v>
      </c>
      <c r="O9" s="44" t="s">
        <v>34</v>
      </c>
      <c r="P9" s="43" t="s">
        <v>34</v>
      </c>
      <c r="Q9" s="44" t="s">
        <v>34</v>
      </c>
      <c r="R9" s="23" t="s">
        <v>52</v>
      </c>
      <c r="S9" s="23" t="s">
        <v>47</v>
      </c>
      <c r="T9" s="23"/>
      <c r="U9" s="23" t="s">
        <v>49</v>
      </c>
      <c r="V9" s="44" t="s">
        <v>83</v>
      </c>
      <c r="W9" s="43"/>
      <c r="X9" s="44" t="s">
        <v>51</v>
      </c>
      <c r="Y9" s="20" t="s">
        <v>82</v>
      </c>
      <c r="Z9" s="23" t="s">
        <v>47</v>
      </c>
      <c r="AA9" s="23" t="s">
        <v>34</v>
      </c>
      <c r="AB9" s="23" t="s">
        <v>34</v>
      </c>
      <c r="AC9" s="44" t="s">
        <v>49</v>
      </c>
      <c r="AD9" s="44" t="s">
        <v>82</v>
      </c>
      <c r="AE9" s="44" t="s">
        <v>47</v>
      </c>
      <c r="AF9" s="23" t="s">
        <v>55</v>
      </c>
      <c r="AG9" s="27">
        <f t="shared" si="0"/>
        <v>156</v>
      </c>
      <c r="AH9" s="27">
        <v>153</v>
      </c>
      <c r="AI9" s="8">
        <f t="shared" si="1"/>
        <v>3</v>
      </c>
      <c r="AJ9" s="27">
        <v>6</v>
      </c>
      <c r="AK9" s="27">
        <v>6</v>
      </c>
      <c r="AL9" s="8">
        <v>2</v>
      </c>
      <c r="AM9" s="8"/>
    </row>
    <row r="10" spans="1:39">
      <c r="A10" s="63" t="s">
        <v>21</v>
      </c>
      <c r="B10" s="63">
        <v>240</v>
      </c>
      <c r="C10" s="20"/>
      <c r="D10" s="20" t="s">
        <v>83</v>
      </c>
      <c r="E10" s="23"/>
      <c r="F10" s="23" t="s">
        <v>83</v>
      </c>
      <c r="G10" s="23"/>
      <c r="H10" s="44" t="s">
        <v>51</v>
      </c>
      <c r="I10" s="44" t="s">
        <v>83</v>
      </c>
      <c r="J10" s="23" t="s">
        <v>55</v>
      </c>
      <c r="K10" s="23" t="s">
        <v>47</v>
      </c>
      <c r="L10" s="23" t="s">
        <v>51</v>
      </c>
      <c r="M10" s="23" t="s">
        <v>83</v>
      </c>
      <c r="N10" s="23" t="s">
        <v>49</v>
      </c>
      <c r="O10" s="44" t="s">
        <v>34</v>
      </c>
      <c r="P10" s="43" t="s">
        <v>34</v>
      </c>
      <c r="Q10" s="44" t="s">
        <v>17</v>
      </c>
      <c r="R10" s="23" t="s">
        <v>55</v>
      </c>
      <c r="S10" s="23" t="s">
        <v>47</v>
      </c>
      <c r="T10" s="23" t="s">
        <v>83</v>
      </c>
      <c r="U10" s="23" t="s">
        <v>51</v>
      </c>
      <c r="V10" s="44" t="s">
        <v>34</v>
      </c>
      <c r="W10" s="43" t="s">
        <v>34</v>
      </c>
      <c r="X10" s="44" t="s">
        <v>34</v>
      </c>
      <c r="Y10" s="20" t="s">
        <v>51</v>
      </c>
      <c r="Z10" s="23" t="s">
        <v>55</v>
      </c>
      <c r="AA10" s="23" t="s">
        <v>47</v>
      </c>
      <c r="AB10" s="23"/>
      <c r="AC10" s="44" t="s">
        <v>83</v>
      </c>
      <c r="AD10" s="44" t="s">
        <v>60</v>
      </c>
      <c r="AE10" s="44" t="s">
        <v>60</v>
      </c>
      <c r="AF10" s="23" t="s">
        <v>60</v>
      </c>
      <c r="AG10" s="27">
        <f t="shared" si="0"/>
        <v>162</v>
      </c>
      <c r="AH10" s="27">
        <v>176</v>
      </c>
      <c r="AI10" s="8">
        <f t="shared" si="1"/>
        <v>-14</v>
      </c>
      <c r="AJ10" s="27">
        <v>3</v>
      </c>
      <c r="AK10" s="27">
        <v>10</v>
      </c>
      <c r="AL10" s="8">
        <v>1</v>
      </c>
      <c r="AM10" s="8"/>
    </row>
    <row r="11" spans="1:39">
      <c r="A11" s="67" t="s">
        <v>22</v>
      </c>
      <c r="B11" s="67">
        <v>240</v>
      </c>
      <c r="C11" s="140" t="s">
        <v>83</v>
      </c>
      <c r="D11" s="140" t="s">
        <v>55</v>
      </c>
      <c r="E11" s="141" t="s">
        <v>55</v>
      </c>
      <c r="F11" s="140" t="s">
        <v>47</v>
      </c>
      <c r="G11" s="141" t="s">
        <v>51</v>
      </c>
      <c r="H11" s="50" t="s">
        <v>49</v>
      </c>
      <c r="I11" s="50"/>
      <c r="J11" s="140" t="s">
        <v>52</v>
      </c>
      <c r="K11" s="140" t="s">
        <v>52</v>
      </c>
      <c r="L11" s="140" t="s">
        <v>47</v>
      </c>
      <c r="M11" s="140"/>
      <c r="N11" s="140" t="s">
        <v>51</v>
      </c>
      <c r="O11" s="50" t="s">
        <v>82</v>
      </c>
      <c r="P11" s="52" t="s">
        <v>47</v>
      </c>
      <c r="Q11" s="50"/>
      <c r="R11" s="140" t="s">
        <v>51</v>
      </c>
      <c r="S11" s="140" t="s">
        <v>55</v>
      </c>
      <c r="T11" s="140" t="s">
        <v>47</v>
      </c>
      <c r="U11" s="140" t="s">
        <v>82</v>
      </c>
      <c r="V11" s="50" t="s">
        <v>47</v>
      </c>
      <c r="W11" s="52"/>
      <c r="X11" s="50" t="s">
        <v>83</v>
      </c>
      <c r="Y11" s="140" t="s">
        <v>52</v>
      </c>
      <c r="Z11" s="140" t="s">
        <v>47</v>
      </c>
      <c r="AA11" s="140" t="s">
        <v>51</v>
      </c>
      <c r="AB11" s="140"/>
      <c r="AC11" s="50" t="s">
        <v>88</v>
      </c>
      <c r="AD11" s="50" t="s">
        <v>34</v>
      </c>
      <c r="AE11" s="50" t="s">
        <v>34</v>
      </c>
      <c r="AF11" s="140" t="s">
        <v>83</v>
      </c>
      <c r="AG11" s="27">
        <f t="shared" si="0"/>
        <v>198</v>
      </c>
      <c r="AH11" s="27">
        <v>184</v>
      </c>
      <c r="AI11" s="142">
        <f t="shared" si="1"/>
        <v>14</v>
      </c>
      <c r="AJ11" s="53">
        <v>8</v>
      </c>
      <c r="AK11" s="53">
        <v>8</v>
      </c>
      <c r="AL11" s="142">
        <v>1</v>
      </c>
      <c r="AM11" s="142"/>
    </row>
    <row r="12" spans="1:39">
      <c r="A12" s="63" t="s">
        <v>86</v>
      </c>
      <c r="B12" s="63">
        <v>240</v>
      </c>
      <c r="C12" s="23" t="s">
        <v>102</v>
      </c>
      <c r="D12" s="23" t="s">
        <v>102</v>
      </c>
      <c r="E12" s="20" t="s">
        <v>102</v>
      </c>
      <c r="F12" s="23" t="s">
        <v>102</v>
      </c>
      <c r="G12" s="20" t="s">
        <v>102</v>
      </c>
      <c r="H12" s="44" t="s">
        <v>82</v>
      </c>
      <c r="I12" s="44" t="s">
        <v>55</v>
      </c>
      <c r="J12" s="23" t="s">
        <v>47</v>
      </c>
      <c r="K12" s="23" t="s">
        <v>49</v>
      </c>
      <c r="L12" s="23"/>
      <c r="M12" s="23"/>
      <c r="N12" s="23" t="s">
        <v>82</v>
      </c>
      <c r="O12" s="44" t="s">
        <v>47</v>
      </c>
      <c r="P12" s="43" t="s">
        <v>55</v>
      </c>
      <c r="Q12" s="44" t="s">
        <v>82</v>
      </c>
      <c r="R12" s="23" t="s">
        <v>47</v>
      </c>
      <c r="S12" s="23" t="s">
        <v>51</v>
      </c>
      <c r="T12" s="23"/>
      <c r="U12" s="23" t="s">
        <v>34</v>
      </c>
      <c r="V12" s="44" t="s">
        <v>51</v>
      </c>
      <c r="W12" s="43" t="s">
        <v>83</v>
      </c>
      <c r="X12" s="44" t="s">
        <v>52</v>
      </c>
      <c r="Y12" s="23" t="s">
        <v>47</v>
      </c>
      <c r="Z12" s="23" t="s">
        <v>49</v>
      </c>
      <c r="AA12" s="23" t="s">
        <v>83</v>
      </c>
      <c r="AB12" s="23" t="s">
        <v>83</v>
      </c>
      <c r="AC12" s="44" t="s">
        <v>47</v>
      </c>
      <c r="AD12" s="44" t="s">
        <v>52</v>
      </c>
      <c r="AE12" s="44" t="s">
        <v>47</v>
      </c>
      <c r="AF12" s="23"/>
      <c r="AG12" s="27">
        <f t="shared" si="0"/>
        <v>156</v>
      </c>
      <c r="AH12" s="27">
        <v>184</v>
      </c>
      <c r="AI12" s="8">
        <f t="shared" si="1"/>
        <v>-28</v>
      </c>
      <c r="AJ12" s="27">
        <v>7</v>
      </c>
      <c r="AK12" s="27">
        <v>5</v>
      </c>
      <c r="AL12" s="8">
        <v>2</v>
      </c>
      <c r="AM12" s="8"/>
    </row>
    <row r="13" spans="1:39">
      <c r="A13" s="68" t="s">
        <v>26</v>
      </c>
      <c r="B13" s="68">
        <v>240</v>
      </c>
      <c r="C13" s="145" t="s">
        <v>87</v>
      </c>
      <c r="D13" s="144" t="s">
        <v>103</v>
      </c>
      <c r="E13" s="144" t="s">
        <v>103</v>
      </c>
      <c r="F13" s="145" t="s">
        <v>51</v>
      </c>
      <c r="G13" s="144" t="s">
        <v>52</v>
      </c>
      <c r="H13" s="55" t="s">
        <v>47</v>
      </c>
      <c r="I13" s="55"/>
      <c r="J13" s="145" t="s">
        <v>51</v>
      </c>
      <c r="K13" s="145" t="s">
        <v>82</v>
      </c>
      <c r="L13" s="145" t="s">
        <v>47</v>
      </c>
      <c r="M13" s="145"/>
      <c r="N13" s="145" t="s">
        <v>52</v>
      </c>
      <c r="O13" s="55" t="s">
        <v>47</v>
      </c>
      <c r="P13" s="57" t="s">
        <v>51</v>
      </c>
      <c r="Q13" s="55" t="s">
        <v>83</v>
      </c>
      <c r="R13" s="145"/>
      <c r="S13" s="145"/>
      <c r="T13" s="145" t="s">
        <v>49</v>
      </c>
      <c r="U13" s="145" t="s">
        <v>52</v>
      </c>
      <c r="V13" s="55" t="s">
        <v>47</v>
      </c>
      <c r="W13" s="57"/>
      <c r="X13" s="55"/>
      <c r="Y13" s="145" t="s">
        <v>55</v>
      </c>
      <c r="Z13" s="145" t="s">
        <v>47</v>
      </c>
      <c r="AA13" s="145" t="s">
        <v>52</v>
      </c>
      <c r="AB13" s="145" t="s">
        <v>52</v>
      </c>
      <c r="AC13" s="55" t="s">
        <v>47</v>
      </c>
      <c r="AD13" s="55" t="s">
        <v>55</v>
      </c>
      <c r="AE13" s="55"/>
      <c r="AF13" s="145" t="s">
        <v>52</v>
      </c>
      <c r="AG13" s="27">
        <f t="shared" si="0"/>
        <v>198</v>
      </c>
      <c r="AH13" s="27">
        <v>184</v>
      </c>
      <c r="AI13" s="146">
        <f t="shared" si="1"/>
        <v>14</v>
      </c>
      <c r="AJ13" s="59">
        <v>9</v>
      </c>
      <c r="AK13" s="59">
        <v>7</v>
      </c>
      <c r="AL13" s="146">
        <v>1</v>
      </c>
      <c r="AM13" s="146"/>
    </row>
    <row r="14" spans="1:39">
      <c r="A14" s="64" t="s">
        <v>25</v>
      </c>
      <c r="B14" s="64">
        <v>120</v>
      </c>
      <c r="C14" s="23" t="s">
        <v>55</v>
      </c>
      <c r="D14" s="20" t="s">
        <v>47</v>
      </c>
      <c r="E14" s="20" t="s">
        <v>51</v>
      </c>
      <c r="F14" s="23"/>
      <c r="G14" s="20" t="s">
        <v>55</v>
      </c>
      <c r="H14" s="44" t="s">
        <v>47</v>
      </c>
      <c r="I14" s="44" t="s">
        <v>82</v>
      </c>
      <c r="J14" s="23" t="s">
        <v>47</v>
      </c>
      <c r="K14" s="23" t="s">
        <v>55</v>
      </c>
      <c r="L14" s="23" t="s">
        <v>47</v>
      </c>
      <c r="M14" s="23" t="s">
        <v>49</v>
      </c>
      <c r="N14" s="23" t="s">
        <v>90</v>
      </c>
      <c r="O14" s="44" t="s">
        <v>52</v>
      </c>
      <c r="P14" s="43" t="s">
        <v>47</v>
      </c>
      <c r="Q14" s="44" t="s">
        <v>88</v>
      </c>
      <c r="R14" s="23"/>
      <c r="S14" s="23" t="s">
        <v>49</v>
      </c>
      <c r="T14" s="23"/>
      <c r="U14" s="23"/>
      <c r="V14" s="44" t="s">
        <v>49</v>
      </c>
      <c r="W14" s="43" t="s">
        <v>55</v>
      </c>
      <c r="X14" s="44" t="s">
        <v>55</v>
      </c>
      <c r="Y14" s="23" t="s">
        <v>47</v>
      </c>
      <c r="Z14" s="23"/>
      <c r="AA14" s="23" t="s">
        <v>55</v>
      </c>
      <c r="AB14" s="23" t="s">
        <v>55</v>
      </c>
      <c r="AC14" s="44" t="s">
        <v>47</v>
      </c>
      <c r="AD14" s="44" t="s">
        <v>88</v>
      </c>
      <c r="AE14" s="44" t="s">
        <v>88</v>
      </c>
      <c r="AF14" s="23" t="s">
        <v>49</v>
      </c>
      <c r="AG14" s="27">
        <f t="shared" si="0"/>
        <v>192</v>
      </c>
      <c r="AH14" s="27">
        <v>92</v>
      </c>
      <c r="AI14" s="8">
        <f t="shared" si="1"/>
        <v>100</v>
      </c>
      <c r="AJ14" s="27">
        <v>9</v>
      </c>
      <c r="AK14" s="27">
        <v>5</v>
      </c>
      <c r="AL14" s="8">
        <v>4</v>
      </c>
      <c r="AM14" s="8"/>
    </row>
    <row r="15" spans="1:39">
      <c r="AG15" s="8">
        <f t="shared" ref="AG15:AM15" si="2">SUM(AG3:AG14)</f>
        <v>2004</v>
      </c>
      <c r="AH15" s="8">
        <f t="shared" si="2"/>
        <v>1901</v>
      </c>
      <c r="AI15" s="8">
        <f t="shared" si="2"/>
        <v>103</v>
      </c>
      <c r="AJ15" s="8">
        <f t="shared" si="2"/>
        <v>90</v>
      </c>
      <c r="AK15" s="8">
        <f t="shared" si="2"/>
        <v>67</v>
      </c>
      <c r="AL15" s="8">
        <f t="shared" si="2"/>
        <v>20</v>
      </c>
      <c r="AM15" s="8">
        <f t="shared" si="2"/>
        <v>0</v>
      </c>
    </row>
    <row r="16" spans="1:39">
      <c r="A16" s="217" t="s">
        <v>69</v>
      </c>
      <c r="B16" s="218"/>
      <c r="C16" s="218"/>
      <c r="D16" s="219"/>
      <c r="L16" s="11" t="s">
        <v>92</v>
      </c>
      <c r="W16" s="123" t="s">
        <v>64</v>
      </c>
      <c r="X16" s="123" t="s">
        <v>65</v>
      </c>
      <c r="Y16" s="123" t="s">
        <v>66</v>
      </c>
      <c r="Z16" s="23" t="s">
        <v>67</v>
      </c>
      <c r="AA16" s="123" t="s">
        <v>68</v>
      </c>
      <c r="AB16" s="11"/>
    </row>
    <row r="17" spans="1:37">
      <c r="A17" s="220" t="s">
        <v>70</v>
      </c>
      <c r="B17" s="210"/>
      <c r="C17" s="210"/>
      <c r="D17" s="221"/>
      <c r="G17" s="35"/>
      <c r="W17" s="123">
        <v>1</v>
      </c>
      <c r="X17" s="123">
        <v>1</v>
      </c>
      <c r="Y17" s="123">
        <v>2</v>
      </c>
      <c r="Z17" s="123">
        <v>1</v>
      </c>
      <c r="AA17" s="123"/>
      <c r="AB17" s="11"/>
      <c r="AI17" s="11" t="s">
        <v>92</v>
      </c>
    </row>
    <row r="18" spans="1:37">
      <c r="A18" s="220" t="s">
        <v>73</v>
      </c>
      <c r="B18" s="210"/>
      <c r="C18" s="210"/>
      <c r="D18" s="221"/>
      <c r="G18" s="35"/>
      <c r="H18" s="222" t="s">
        <v>71</v>
      </c>
      <c r="I18" s="211"/>
      <c r="J18" s="36" t="s">
        <v>72</v>
      </c>
      <c r="K18" s="8">
        <f t="shared" ref="K18:K19" si="3">W18+X18+Y18+Z18+AA18</f>
        <v>45</v>
      </c>
      <c r="N18" s="37" t="s">
        <v>64</v>
      </c>
      <c r="O18" s="38">
        <v>9</v>
      </c>
      <c r="P18" s="37" t="s">
        <v>65</v>
      </c>
      <c r="Q18" s="39">
        <v>9</v>
      </c>
      <c r="R18" s="37" t="s">
        <v>66</v>
      </c>
      <c r="S18" s="38">
        <v>9</v>
      </c>
      <c r="T18" s="37" t="s">
        <v>67</v>
      </c>
      <c r="U18" s="138">
        <v>9</v>
      </c>
      <c r="W18" s="8">
        <f>W17*O18</f>
        <v>9</v>
      </c>
      <c r="X18" s="8">
        <f>X17*Q18</f>
        <v>9</v>
      </c>
      <c r="Y18" s="8">
        <f>Y17*S18</f>
        <v>18</v>
      </c>
      <c r="Z18" s="8">
        <f>Z17*U18</f>
        <v>9</v>
      </c>
      <c r="AA18" s="8"/>
      <c r="AB18" s="11"/>
      <c r="AG18" s="69">
        <v>240</v>
      </c>
      <c r="AH18" s="70">
        <v>184</v>
      </c>
    </row>
    <row r="19" spans="1:37">
      <c r="A19" s="220" t="s">
        <v>76</v>
      </c>
      <c r="B19" s="210"/>
      <c r="C19" s="210"/>
      <c r="D19" s="221"/>
      <c r="G19" s="35"/>
      <c r="H19" s="223" t="s">
        <v>74</v>
      </c>
      <c r="I19" s="211"/>
      <c r="J19" s="36" t="s">
        <v>75</v>
      </c>
      <c r="K19" s="8">
        <f t="shared" si="3"/>
        <v>29</v>
      </c>
      <c r="O19" s="8">
        <v>0</v>
      </c>
      <c r="Q19" s="8">
        <v>7</v>
      </c>
      <c r="S19" s="8">
        <v>5</v>
      </c>
      <c r="U19" s="8">
        <v>12</v>
      </c>
      <c r="W19" s="8"/>
      <c r="X19" s="8">
        <f>X17*Q19</f>
        <v>7</v>
      </c>
      <c r="Y19" s="8">
        <f>Y17*S19</f>
        <v>10</v>
      </c>
      <c r="Z19" s="8">
        <f>Z17*U19</f>
        <v>12</v>
      </c>
      <c r="AA19" s="8">
        <f>AA17*12</f>
        <v>0</v>
      </c>
      <c r="AB19" s="11"/>
      <c r="AF19" s="37" t="s">
        <v>104</v>
      </c>
      <c r="AG19" s="71">
        <v>200</v>
      </c>
      <c r="AH19" s="72">
        <f>(AG19*AH18)/AG18</f>
        <v>153.33333333333334</v>
      </c>
      <c r="AK19" s="11" t="s">
        <v>92</v>
      </c>
    </row>
    <row r="20" spans="1:37">
      <c r="A20" s="220" t="s">
        <v>79</v>
      </c>
      <c r="B20" s="210"/>
      <c r="C20" s="210"/>
      <c r="D20" s="221"/>
      <c r="G20" s="35"/>
      <c r="H20" s="223" t="s">
        <v>77</v>
      </c>
      <c r="I20" s="211"/>
      <c r="J20" s="36" t="s">
        <v>78</v>
      </c>
      <c r="K20" s="8"/>
      <c r="O20" s="8">
        <v>0</v>
      </c>
      <c r="Q20" s="8">
        <v>0</v>
      </c>
      <c r="S20" s="8">
        <v>0</v>
      </c>
      <c r="U20" s="8">
        <v>0</v>
      </c>
      <c r="W20" s="8"/>
      <c r="X20" s="8"/>
      <c r="Y20" s="8"/>
      <c r="Z20" s="8"/>
      <c r="AA20" s="8"/>
      <c r="AB20" s="11"/>
    </row>
    <row r="21" spans="1:37" ht="15.75" customHeight="1">
      <c r="A21" s="224" t="s">
        <v>93</v>
      </c>
      <c r="B21" s="213"/>
      <c r="C21" s="213"/>
      <c r="D21" s="214"/>
      <c r="G21" s="35"/>
      <c r="H21" s="35"/>
      <c r="I21" s="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37" ht="15.75" customHeight="1"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37" ht="15.75" customHeight="1"/>
    <row r="24" spans="1:37" ht="15.75" customHeight="1"/>
    <row r="25" spans="1:37" ht="15.75" customHeight="1"/>
    <row r="26" spans="1:37" ht="15.75" customHeight="1"/>
    <row r="27" spans="1:37" ht="15.75" customHeight="1"/>
    <row r="28" spans="1:37" ht="15.75" customHeight="1"/>
    <row r="29" spans="1:37" ht="15.75" customHeight="1"/>
    <row r="30" spans="1:37" ht="15.75" customHeight="1"/>
    <row r="31" spans="1:37" ht="15.75" customHeight="1"/>
    <row r="32" spans="1:3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8:I18"/>
    <mergeCell ref="H19:I19"/>
    <mergeCell ref="H20:I20"/>
    <mergeCell ref="A19:D19"/>
    <mergeCell ref="A20:D20"/>
    <mergeCell ref="A21:D21"/>
    <mergeCell ref="A1:A2"/>
    <mergeCell ref="B1:B2"/>
    <mergeCell ref="A16:D16"/>
    <mergeCell ref="A17:D17"/>
    <mergeCell ref="A18:D18"/>
  </mergeCells>
  <conditionalFormatting sqref="Q18">
    <cfRule type="cellIs" dxfId="480" priority="1" operator="equal">
      <formula>"X"</formula>
    </cfRule>
  </conditionalFormatting>
  <conditionalFormatting sqref="Q18">
    <cfRule type="cellIs" dxfId="479" priority="2" operator="equal">
      <formula>"X"</formula>
    </cfRule>
  </conditionalFormatting>
  <conditionalFormatting sqref="I3:I14 J3 W3:AA4 D4:D8 U4 AB4:AD4 W6:W14 X9:X14 J11:J14 Y11:AD14 C13:C14 F13:F14 K13:K14 M13:Q14 T13:T14 AE13:AF14">
    <cfRule type="cellIs" dxfId="478" priority="3" operator="equal">
      <formula>"X"</formula>
    </cfRule>
  </conditionalFormatting>
  <conditionalFormatting sqref="T3:AD4 AE3:AF14 C4:I14 K4:K8 R4:S4 V6:W14 R9:T10 U9:U14 Z9:AD14 X11:Y14 J13:T14">
    <cfRule type="cellIs" dxfId="477" priority="4" operator="equal">
      <formula>"X"</formula>
    </cfRule>
  </conditionalFormatting>
  <conditionalFormatting sqref="T3:AD4 AE3:AF14 C4:I14 K4:K8 R4:S4 V6:W14 R9:T10 U9:U14 Z9:AD14 X11:Y14 J13:T14">
    <cfRule type="cellIs" dxfId="476" priority="5" operator="equal">
      <formula>"X"</formula>
    </cfRule>
  </conditionalFormatting>
  <conditionalFormatting sqref="C3:C14 I3:I14 J3 W3:X4 D4:D8 U4 Y4:AA4 W6:W14 X9:X14 J11:J14 F13:F14 K13:K14 M13:N14 P13:Q14 T13:T14 AA13:AA14 AE13:AF14">
    <cfRule type="containsText" dxfId="475" priority="6" operator="containsText" text="X">
      <formula>NOT(ISERROR(SEARCH(("X"),(C3))))</formula>
    </cfRule>
  </conditionalFormatting>
  <conditionalFormatting sqref="C3:C14 I3:I14 J3 W3:X4 D4:D8 U4 Y4:AA4 W6:W14 X9:X14 J11:J14 F13:F14 K13:K14 M13:N14 P13:Q14 T13:T14 AA13:AA14 AE13:AF14">
    <cfRule type="cellIs" dxfId="474" priority="7" operator="equal">
      <formula>"X"</formula>
    </cfRule>
  </conditionalFormatting>
  <conditionalFormatting sqref="G3:H14 U3:V4 AB3:AD4 AE3:AF14 D4:D8 X4:AA4 N9:N14 U9:V14 AB9:AD14 I11:J14 C13:C14 F13:F14 K13:K14 M13:M14 T13:T14 AA13:AA14">
    <cfRule type="containsText" dxfId="473" priority="8" operator="containsText" text="X">
      <formula>NOT(ISERROR(SEARCH(("X"),(G3))))</formula>
    </cfRule>
  </conditionalFormatting>
  <conditionalFormatting sqref="C13:C14 M13:M14 T13:T14 AA13:AA14 F4:I14 D3:E14 X4:AA4 U4">
    <cfRule type="cellIs" dxfId="472" priority="9" operator="equal">
      <formula>"X"</formula>
    </cfRule>
  </conditionalFormatting>
  <conditionalFormatting sqref="C13:C14 M13:M14 T13:T14 AA13:AA14 F4:I14 D3:E14 X4:AA4 U4">
    <cfRule type="cellIs" dxfId="471" priority="10" operator="equal">
      <formula>"X"</formula>
    </cfRule>
  </conditionalFormatting>
  <conditionalFormatting sqref="G3:H14 AB3:AD4 AE3:AF14 D4:D8 U4 X4:AA4 N9:O14 AB9:AD14 I11:J14 C13:C14 F13:F14 K13:K14 M13:M14 T13:T14 AA13:AA14">
    <cfRule type="cellIs" dxfId="470" priority="11" operator="equal">
      <formula>"X"</formula>
    </cfRule>
  </conditionalFormatting>
  <conditionalFormatting sqref="R3 R13:R14 K11:L14 K4:K8">
    <cfRule type="cellIs" dxfId="469" priority="12" operator="equal">
      <formula>"X"</formula>
    </cfRule>
  </conditionalFormatting>
  <conditionalFormatting sqref="R3 R13:R14 K11:L14 K4:K8">
    <cfRule type="cellIs" dxfId="468" priority="13" operator="equal">
      <formula>"X"</formula>
    </cfRule>
  </conditionalFormatting>
  <conditionalFormatting sqref="R3 R13:R14 K11:L14 K4:K8">
    <cfRule type="cellIs" dxfId="467" priority="14" operator="equal">
      <formula>"X"</formula>
    </cfRule>
  </conditionalFormatting>
  <conditionalFormatting sqref="R13:W14 R4:T4">
    <cfRule type="cellIs" dxfId="466" priority="15" operator="equal">
      <formula>"X"</formula>
    </cfRule>
  </conditionalFormatting>
  <conditionalFormatting sqref="R13:W14 R4:T4">
    <cfRule type="cellIs" dxfId="465" priority="16" operator="equal">
      <formula>"X"</formula>
    </cfRule>
  </conditionalFormatting>
  <conditionalFormatting sqref="U3:V3 U9:V14 V4">
    <cfRule type="cellIs" dxfId="464" priority="17" operator="equal">
      <formula>"X"</formula>
    </cfRule>
  </conditionalFormatting>
  <conditionalFormatting sqref="U3:V3 U9:V14 V4">
    <cfRule type="cellIs" dxfId="463" priority="18" operator="equal">
      <formula>"X"</formula>
    </cfRule>
  </conditionalFormatting>
  <conditionalFormatting sqref="N3:Q3">
    <cfRule type="cellIs" dxfId="462" priority="19" operator="equal">
      <formula>"X"</formula>
    </cfRule>
  </conditionalFormatting>
  <conditionalFormatting sqref="C3:R3">
    <cfRule type="cellIs" dxfId="461" priority="20" operator="equal">
      <formula>"X"</formula>
    </cfRule>
  </conditionalFormatting>
  <conditionalFormatting sqref="C3:R3">
    <cfRule type="cellIs" dxfId="460" priority="21" operator="equal">
      <formula>"X"</formula>
    </cfRule>
  </conditionalFormatting>
  <conditionalFormatting sqref="P3:Q3">
    <cfRule type="containsText" dxfId="459" priority="22" operator="containsText" text="X">
      <formula>NOT(ISERROR(SEARCH(("X"),(P3))))</formula>
    </cfRule>
  </conditionalFormatting>
  <conditionalFormatting sqref="P3:Q3">
    <cfRule type="cellIs" dxfId="458" priority="23" operator="equal">
      <formula>"X"</formula>
    </cfRule>
  </conditionalFormatting>
  <conditionalFormatting sqref="AB6:AC8 N3">
    <cfRule type="containsText" dxfId="457" priority="24" operator="containsText" text="X">
      <formula>NOT(ISERROR(SEARCH(("X"),(AB6))))</formula>
    </cfRule>
  </conditionalFormatting>
  <conditionalFormatting sqref="AB6:AC8 N3:O3">
    <cfRule type="cellIs" dxfId="456" priority="25" operator="equal">
      <formula>"X"</formula>
    </cfRule>
  </conditionalFormatting>
  <conditionalFormatting sqref="K3:L3">
    <cfRule type="cellIs" dxfId="455" priority="26" operator="equal">
      <formula>"X"</formula>
    </cfRule>
  </conditionalFormatting>
  <conditionalFormatting sqref="K3:L3">
    <cfRule type="cellIs" dxfId="454" priority="27" operator="equal">
      <formula>"X"</formula>
    </cfRule>
  </conditionalFormatting>
  <conditionalFormatting sqref="K3:L3">
    <cfRule type="cellIs" dxfId="453" priority="28" operator="equal">
      <formula>"X"</formula>
    </cfRule>
  </conditionalFormatting>
  <conditionalFormatting sqref="R3 T3">
    <cfRule type="cellIs" dxfId="452" priority="29" operator="equal">
      <formula>"X"</formula>
    </cfRule>
  </conditionalFormatting>
  <conditionalFormatting sqref="R3 T3">
    <cfRule type="cellIs" dxfId="451" priority="30" operator="equal">
      <formula>"X"</formula>
    </cfRule>
  </conditionalFormatting>
  <conditionalFormatting sqref="N9:Q10 N11:P12 Z9:AD10 AB6:AC8">
    <cfRule type="cellIs" dxfId="450" priority="31" operator="equal">
      <formula>"X"</formula>
    </cfRule>
  </conditionalFormatting>
  <conditionalFormatting sqref="T11:T12 J11:P12 N9:Q10 S6:T8 X9:X10 AB6:AC8">
    <cfRule type="cellIs" dxfId="449" priority="32" operator="equal">
      <formula>"X"</formula>
    </cfRule>
  </conditionalFormatting>
  <conditionalFormatting sqref="T11:T12 J11:P12 N9:Q10 S6:T8 X9:X10 AB6:AC8">
    <cfRule type="cellIs" dxfId="448" priority="33" operator="equal">
      <formula>"X"</formula>
    </cfRule>
  </conditionalFormatting>
  <conditionalFormatting sqref="P9:Q10 P11:P12">
    <cfRule type="containsText" dxfId="447" priority="34" operator="containsText" text="X">
      <formula>NOT(ISERROR(SEARCH(("X"),(P9))))</formula>
    </cfRule>
  </conditionalFormatting>
  <conditionalFormatting sqref="P9:Q10 P11:P12">
    <cfRule type="cellIs" dxfId="446" priority="35" operator="equal">
      <formula>"X"</formula>
    </cfRule>
  </conditionalFormatting>
  <conditionalFormatting sqref="V6:V8">
    <cfRule type="containsText" dxfId="445" priority="36" operator="containsText" text="X">
      <formula>NOT(ISERROR(SEARCH(("X"),(V6))))</formula>
    </cfRule>
  </conditionalFormatting>
  <conditionalFormatting sqref="R9:R10">
    <cfRule type="cellIs" dxfId="444" priority="37" operator="equal">
      <formula>"X"</formula>
    </cfRule>
  </conditionalFormatting>
  <conditionalFormatting sqref="R9:R10">
    <cfRule type="cellIs" dxfId="443" priority="38" operator="equal">
      <formula>"X"</formula>
    </cfRule>
  </conditionalFormatting>
  <conditionalFormatting sqref="R9:R10">
    <cfRule type="cellIs" dxfId="442" priority="39" operator="equal">
      <formula>"X"</formula>
    </cfRule>
  </conditionalFormatting>
  <conditionalFormatting sqref="T11:W12 R9:W10 S6:T8 V4:W4 V6:W8">
    <cfRule type="cellIs" dxfId="441" priority="40" operator="equal">
      <formula>"X"</formula>
    </cfRule>
  </conditionalFormatting>
  <conditionalFormatting sqref="T11:W12 R9:W10 S6:T8 V4:W4 V6:W8">
    <cfRule type="cellIs" dxfId="440" priority="41" operator="equal">
      <formula>"X"</formula>
    </cfRule>
  </conditionalFormatting>
  <conditionalFormatting sqref="V6:V8">
    <cfRule type="cellIs" dxfId="439" priority="42" operator="equal">
      <formula>"X"</formula>
    </cfRule>
  </conditionalFormatting>
  <conditionalFormatting sqref="V6:V8">
    <cfRule type="cellIs" dxfId="438" priority="43" operator="equal">
      <formula>"X"</formula>
    </cfRule>
  </conditionalFormatting>
  <conditionalFormatting sqref="I9:I10">
    <cfRule type="containsText" dxfId="437" priority="44" operator="containsText" text="X">
      <formula>NOT(ISERROR(SEARCH(("X"),(I9))))</formula>
    </cfRule>
  </conditionalFormatting>
  <conditionalFormatting sqref="I9:I10">
    <cfRule type="cellIs" dxfId="436" priority="45" operator="equal">
      <formula>"X"</formula>
    </cfRule>
  </conditionalFormatting>
  <conditionalFormatting sqref="AD3">
    <cfRule type="cellIs" dxfId="435" priority="46" operator="equal">
      <formula>"X"</formula>
    </cfRule>
  </conditionalFormatting>
  <conditionalFormatting sqref="AD3">
    <cfRule type="containsText" dxfId="434" priority="47" operator="containsText" text="X">
      <formula>NOT(ISERROR(SEARCH(("X"),(AD3))))</formula>
    </cfRule>
  </conditionalFormatting>
  <conditionalFormatting sqref="AD3">
    <cfRule type="cellIs" dxfId="433" priority="48" operator="equal">
      <formula>"X"</formula>
    </cfRule>
  </conditionalFormatting>
  <conditionalFormatting sqref="Y6:AA8">
    <cfRule type="cellIs" dxfId="432" priority="49" operator="equal">
      <formula>"X"</formula>
    </cfRule>
  </conditionalFormatting>
  <conditionalFormatting sqref="Y6:AA8">
    <cfRule type="cellIs" dxfId="431" priority="50" operator="equal">
      <formula>"X"</formula>
    </cfRule>
  </conditionalFormatting>
  <conditionalFormatting sqref="Y6:AA8">
    <cfRule type="cellIs" dxfId="430" priority="51" operator="equal">
      <formula>"X"</formula>
    </cfRule>
  </conditionalFormatting>
  <conditionalFormatting sqref="Y6:AA8">
    <cfRule type="containsText" dxfId="429" priority="52" operator="containsText" text="X">
      <formula>NOT(ISERROR(SEARCH(("X"),(Y6))))</formula>
    </cfRule>
  </conditionalFormatting>
  <conditionalFormatting sqref="Y6:AA8">
    <cfRule type="cellIs" dxfId="428" priority="53" operator="equal">
      <formula>"X"</formula>
    </cfRule>
  </conditionalFormatting>
  <conditionalFormatting sqref="Y6:AA8">
    <cfRule type="cellIs" dxfId="427" priority="54" operator="equal">
      <formula>"X"</formula>
    </cfRule>
  </conditionalFormatting>
  <conditionalFormatting sqref="Y6:AA8">
    <cfRule type="cellIs" dxfId="426" priority="55" operator="equal">
      <formula>"X"</formula>
    </cfRule>
  </conditionalFormatting>
  <conditionalFormatting sqref="Y6:AA8">
    <cfRule type="containsText" dxfId="425" priority="56" operator="containsText" text="X">
      <formula>NOT(ISERROR(SEARCH(("X"),(Y6))))</formula>
    </cfRule>
  </conditionalFormatting>
  <conditionalFormatting sqref="Y6:AA8">
    <cfRule type="cellIs" dxfId="424" priority="57" operator="equal">
      <formula>"X"</formula>
    </cfRule>
  </conditionalFormatting>
  <conditionalFormatting sqref="Y3:AA3">
    <cfRule type="containsText" dxfId="423" priority="58" operator="containsText" text="X">
      <formula>NOT(ISERROR(SEARCH(("X"),(Y3))))</formula>
    </cfRule>
  </conditionalFormatting>
  <conditionalFormatting sqref="Y3:AA3">
    <cfRule type="cellIs" dxfId="422" priority="59" operator="equal">
      <formula>"X"</formula>
    </cfRule>
  </conditionalFormatting>
  <conditionalFormatting sqref="Y3:AA3">
    <cfRule type="cellIs" dxfId="421" priority="60" operator="equal">
      <formula>"X"</formula>
    </cfRule>
  </conditionalFormatting>
  <conditionalFormatting sqref="Y3:AA3">
    <cfRule type="cellIs" dxfId="420" priority="61" operator="equal">
      <formula>"X"</formula>
    </cfRule>
  </conditionalFormatting>
  <conditionalFormatting sqref="Y3:AA3">
    <cfRule type="containsText" dxfId="419" priority="62" operator="containsText" text="X">
      <formula>NOT(ISERROR(SEARCH(("X"),(Y3))))</formula>
    </cfRule>
  </conditionalFormatting>
  <conditionalFormatting sqref="Y3:AA3">
    <cfRule type="cellIs" dxfId="418" priority="63" operator="equal">
      <formula>"X"</formula>
    </cfRule>
  </conditionalFormatting>
  <conditionalFormatting sqref="Y3:AA3">
    <cfRule type="containsText" dxfId="417" priority="64" operator="containsText" text="X">
      <formula>NOT(ISERROR(SEARCH(("X"),(Y3))))</formula>
    </cfRule>
  </conditionalFormatting>
  <conditionalFormatting sqref="Y3:AA3">
    <cfRule type="cellIs" dxfId="416" priority="65" operator="equal">
      <formula>"X"</formula>
    </cfRule>
  </conditionalFormatting>
  <conditionalFormatting sqref="J9:L10">
    <cfRule type="cellIs" dxfId="415" priority="66" operator="equal">
      <formula>"X"</formula>
    </cfRule>
  </conditionalFormatting>
  <conditionalFormatting sqref="J9:L10">
    <cfRule type="cellIs" dxfId="414" priority="67" operator="equal">
      <formula>"X"</formula>
    </cfRule>
  </conditionalFormatting>
  <conditionalFormatting sqref="J9:L10">
    <cfRule type="cellIs" dxfId="413" priority="68" operator="equal">
      <formula>"X"</formula>
    </cfRule>
  </conditionalFormatting>
  <conditionalFormatting sqref="J9:L10">
    <cfRule type="cellIs" dxfId="412" priority="69" operator="equal">
      <formula>"X"</formula>
    </cfRule>
  </conditionalFormatting>
  <conditionalFormatting sqref="J9:L10">
    <cfRule type="cellIs" dxfId="411" priority="70" operator="equal">
      <formula>"X"</formula>
    </cfRule>
  </conditionalFormatting>
  <conditionalFormatting sqref="J9:L10">
    <cfRule type="containsText" dxfId="410" priority="71" operator="containsText" text="X">
      <formula>NOT(ISERROR(SEARCH(("X"),(J9))))</formula>
    </cfRule>
  </conditionalFormatting>
  <conditionalFormatting sqref="J9:L10">
    <cfRule type="cellIs" dxfId="409" priority="72" operator="equal">
      <formula>"X"</formula>
    </cfRule>
  </conditionalFormatting>
  <conditionalFormatting sqref="J9:L10">
    <cfRule type="containsText" dxfId="408" priority="73" operator="containsText" text="X">
      <formula>NOT(ISERROR(SEARCH(("X"),(J9))))</formula>
    </cfRule>
  </conditionalFormatting>
  <conditionalFormatting sqref="J9:L10">
    <cfRule type="cellIs" dxfId="407" priority="74" operator="equal">
      <formula>"X"</formula>
    </cfRule>
  </conditionalFormatting>
  <conditionalFormatting sqref="D11:D12">
    <cfRule type="cellIs" dxfId="406" priority="75" operator="equal">
      <formula>"X"</formula>
    </cfRule>
  </conditionalFormatting>
  <conditionalFormatting sqref="D11:D12">
    <cfRule type="containsText" dxfId="405" priority="76" operator="containsText" text="X">
      <formula>NOT(ISERROR(SEARCH(("X"),(D11))))</formula>
    </cfRule>
  </conditionalFormatting>
  <conditionalFormatting sqref="D11:D12">
    <cfRule type="cellIs" dxfId="404" priority="77" operator="equal">
      <formula>"X"</formula>
    </cfRule>
  </conditionalFormatting>
  <conditionalFormatting sqref="D11:D12">
    <cfRule type="containsText" dxfId="403" priority="78" operator="containsText" text="X">
      <formula>NOT(ISERROR(SEARCH(("X"),(D11))))</formula>
    </cfRule>
  </conditionalFormatting>
  <conditionalFormatting sqref="D11:D12">
    <cfRule type="cellIs" dxfId="402" priority="79" operator="equal">
      <formula>"X"</formula>
    </cfRule>
  </conditionalFormatting>
  <conditionalFormatting sqref="R11:S12">
    <cfRule type="cellIs" dxfId="401" priority="80" operator="equal">
      <formula>"X"</formula>
    </cfRule>
  </conditionalFormatting>
  <conditionalFormatting sqref="R11:S12">
    <cfRule type="cellIs" dxfId="400" priority="81" operator="equal">
      <formula>"X"</formula>
    </cfRule>
  </conditionalFormatting>
  <conditionalFormatting sqref="R11:S12">
    <cfRule type="cellIs" dxfId="399" priority="82" operator="equal">
      <formula>"X"</formula>
    </cfRule>
  </conditionalFormatting>
  <conditionalFormatting sqref="R11:S12">
    <cfRule type="cellIs" dxfId="398" priority="83" operator="equal">
      <formula>"X"</formula>
    </cfRule>
  </conditionalFormatting>
  <conditionalFormatting sqref="R11:S12">
    <cfRule type="cellIs" dxfId="397" priority="84" operator="equal">
      <formula>"X"</formula>
    </cfRule>
  </conditionalFormatting>
  <conditionalFormatting sqref="R11:S12">
    <cfRule type="containsText" dxfId="396" priority="85" operator="containsText" text="X">
      <formula>NOT(ISERROR(SEARCH(("X"),(R11))))</formula>
    </cfRule>
  </conditionalFormatting>
  <conditionalFormatting sqref="R11:S12">
    <cfRule type="cellIs" dxfId="395" priority="86" operator="equal">
      <formula>"X"</formula>
    </cfRule>
  </conditionalFormatting>
  <conditionalFormatting sqref="R11:S12">
    <cfRule type="containsText" dxfId="394" priority="87" operator="containsText" text="X">
      <formula>NOT(ISERROR(SEARCH(("X"),(R11))))</formula>
    </cfRule>
  </conditionalFormatting>
  <conditionalFormatting sqref="R11:S12">
    <cfRule type="cellIs" dxfId="393" priority="88" operator="equal">
      <formula>"X"</formula>
    </cfRule>
  </conditionalFormatting>
  <conditionalFormatting sqref="AA11:AA12">
    <cfRule type="containsText" dxfId="392" priority="89" operator="containsText" text="X">
      <formula>NOT(ISERROR(SEARCH(("X"),(AA11))))</formula>
    </cfRule>
  </conditionalFormatting>
  <conditionalFormatting sqref="AA11:AA12">
    <cfRule type="cellIs" dxfId="391" priority="90" operator="equal">
      <formula>"X"</formula>
    </cfRule>
  </conditionalFormatting>
  <conditionalFormatting sqref="U6:U8">
    <cfRule type="cellIs" dxfId="390" priority="91" operator="equal">
      <formula>"X"</formula>
    </cfRule>
  </conditionalFormatting>
  <conditionalFormatting sqref="U6:U8">
    <cfRule type="cellIs" dxfId="389" priority="92" operator="equal">
      <formula>"X"</formula>
    </cfRule>
  </conditionalFormatting>
  <conditionalFormatting sqref="U6:U8">
    <cfRule type="cellIs" dxfId="388" priority="93" operator="equal">
      <formula>"X"</formula>
    </cfRule>
  </conditionalFormatting>
  <conditionalFormatting sqref="U6:U8">
    <cfRule type="cellIs" dxfId="387" priority="94" operator="equal">
      <formula>"X"</formula>
    </cfRule>
  </conditionalFormatting>
  <conditionalFormatting sqref="U6:U8">
    <cfRule type="cellIs" dxfId="386" priority="95" operator="equal">
      <formula>"X"</formula>
    </cfRule>
  </conditionalFormatting>
  <conditionalFormatting sqref="U6:U8">
    <cfRule type="containsText" dxfId="385" priority="96" operator="containsText" text="X">
      <formula>NOT(ISERROR(SEARCH(("X"),(U6))))</formula>
    </cfRule>
  </conditionalFormatting>
  <conditionalFormatting sqref="U6:U8">
    <cfRule type="cellIs" dxfId="384" priority="97" operator="equal">
      <formula>"X"</formula>
    </cfRule>
  </conditionalFormatting>
  <conditionalFormatting sqref="U6:U8">
    <cfRule type="containsText" dxfId="383" priority="98" operator="containsText" text="X">
      <formula>NOT(ISERROR(SEARCH(("X"),(U6))))</formula>
    </cfRule>
  </conditionalFormatting>
  <conditionalFormatting sqref="U6:U8">
    <cfRule type="cellIs" dxfId="382" priority="99" operator="equal">
      <formula>"X"</formula>
    </cfRule>
  </conditionalFormatting>
  <conditionalFormatting sqref="C11:C12">
    <cfRule type="cellIs" dxfId="381" priority="100" operator="equal">
      <formula>"X"</formula>
    </cfRule>
  </conditionalFormatting>
  <conditionalFormatting sqref="Q11:Q12">
    <cfRule type="cellIs" dxfId="380" priority="101" operator="equal">
      <formula>"X"</formula>
    </cfRule>
  </conditionalFormatting>
  <conditionalFormatting sqref="Q11:Q12">
    <cfRule type="cellIs" dxfId="379" priority="102" operator="equal">
      <formula>"X"</formula>
    </cfRule>
  </conditionalFormatting>
  <conditionalFormatting sqref="Q11:Q12">
    <cfRule type="cellIs" dxfId="378" priority="103" operator="equal">
      <formula>"X"</formula>
    </cfRule>
  </conditionalFormatting>
  <conditionalFormatting sqref="Q11:Q12">
    <cfRule type="containsText" dxfId="377" priority="104" operator="containsText" text="X">
      <formula>NOT(ISERROR(SEARCH(("X"),(Q11))))</formula>
    </cfRule>
  </conditionalFormatting>
  <conditionalFormatting sqref="Q11:Q12">
    <cfRule type="cellIs" dxfId="376" priority="105" operator="equal">
      <formula>"X"</formula>
    </cfRule>
  </conditionalFormatting>
  <conditionalFormatting sqref="AB11:AB12">
    <cfRule type="containsText" dxfId="375" priority="106" operator="containsText" text="X">
      <formula>NOT(ISERROR(SEARCH(("X"),(AB11))))</formula>
    </cfRule>
  </conditionalFormatting>
  <conditionalFormatting sqref="AB11:AB12">
    <cfRule type="cellIs" dxfId="374" priority="107" operator="equal">
      <formula>"X"</formula>
    </cfRule>
  </conditionalFormatting>
  <conditionalFormatting sqref="E9:H10">
    <cfRule type="cellIs" dxfId="373" priority="108" operator="equal">
      <formula>"X"</formula>
    </cfRule>
  </conditionalFormatting>
  <conditionalFormatting sqref="E9:H10">
    <cfRule type="containsText" dxfId="372" priority="109" operator="containsText" text="X">
      <formula>NOT(ISERROR(SEARCH(("X"),(E9))))</formula>
    </cfRule>
  </conditionalFormatting>
  <conditionalFormatting sqref="E9:H10">
    <cfRule type="cellIs" dxfId="371" priority="110" operator="equal">
      <formula>"X"</formula>
    </cfRule>
  </conditionalFormatting>
  <conditionalFormatting sqref="E9:F10">
    <cfRule type="containsText" dxfId="370" priority="111" operator="containsText" text="X">
      <formula>NOT(ISERROR(SEARCH(("X"),(E9))))</formula>
    </cfRule>
  </conditionalFormatting>
  <conditionalFormatting sqref="E9:F10">
    <cfRule type="cellIs" dxfId="369" priority="112" operator="equal">
      <formula>"X"</formula>
    </cfRule>
  </conditionalFormatting>
  <conditionalFormatting sqref="L9:L10">
    <cfRule type="cellIs" dxfId="368" priority="113" operator="equal">
      <formula>"X"</formula>
    </cfRule>
  </conditionalFormatting>
  <conditionalFormatting sqref="L9:L10">
    <cfRule type="cellIs" dxfId="367" priority="114" operator="equal">
      <formula>"X"</formula>
    </cfRule>
  </conditionalFormatting>
  <conditionalFormatting sqref="L9:L10">
    <cfRule type="cellIs" dxfId="366" priority="115" operator="equal">
      <formula>"X"</formula>
    </cfRule>
  </conditionalFormatting>
  <conditionalFormatting sqref="L9:L10">
    <cfRule type="cellIs" dxfId="365" priority="116" operator="equal">
      <formula>"X"</formula>
    </cfRule>
  </conditionalFormatting>
  <conditionalFormatting sqref="Y3">
    <cfRule type="cellIs" dxfId="364" priority="117" operator="equal">
      <formula>"X"</formula>
    </cfRule>
  </conditionalFormatting>
  <conditionalFormatting sqref="Y3">
    <cfRule type="cellIs" dxfId="363" priority="118" operator="equal">
      <formula>"X"</formula>
    </cfRule>
  </conditionalFormatting>
  <conditionalFormatting sqref="Y3">
    <cfRule type="cellIs" dxfId="362" priority="119" operator="equal">
      <formula>"X"</formula>
    </cfRule>
  </conditionalFormatting>
  <conditionalFormatting sqref="AB9:AB10">
    <cfRule type="cellIs" dxfId="361" priority="120" operator="equal">
      <formula>"X"</formula>
    </cfRule>
  </conditionalFormatting>
  <conditionalFormatting sqref="L9:L10">
    <cfRule type="containsText" dxfId="360" priority="121" operator="containsText" text="X">
      <formula>NOT(ISERROR(SEARCH(("X"),(L9))))</formula>
    </cfRule>
  </conditionalFormatting>
  <conditionalFormatting sqref="L9:L10">
    <cfRule type="cellIs" dxfId="359" priority="122" operator="equal">
      <formula>"X"</formula>
    </cfRule>
  </conditionalFormatting>
  <conditionalFormatting sqref="L9:L10">
    <cfRule type="cellIs" dxfId="358" priority="123" operator="equal">
      <formula>"X"</formula>
    </cfRule>
  </conditionalFormatting>
  <conditionalFormatting sqref="L9:L10">
    <cfRule type="containsText" dxfId="357" priority="124" operator="containsText" text="X">
      <formula>NOT(ISERROR(SEARCH(("X"),(L9))))</formula>
    </cfRule>
  </conditionalFormatting>
  <conditionalFormatting sqref="L9:L10">
    <cfRule type="cellIs" dxfId="356" priority="125" operator="equal">
      <formula>"X"</formula>
    </cfRule>
  </conditionalFormatting>
  <conditionalFormatting sqref="N9:N10">
    <cfRule type="containsText" dxfId="355" priority="126" operator="containsText" text="X">
      <formula>NOT(ISERROR(SEARCH(("X"),(N9))))</formula>
    </cfRule>
  </conditionalFormatting>
  <conditionalFormatting sqref="N9:N10">
    <cfRule type="cellIs" dxfId="354" priority="127" operator="equal">
      <formula>"X"</formula>
    </cfRule>
  </conditionalFormatting>
  <conditionalFormatting sqref="N9:N10">
    <cfRule type="cellIs" dxfId="353" priority="128" operator="equal">
      <formula>"X"</formula>
    </cfRule>
  </conditionalFormatting>
  <conditionalFormatting sqref="N9:N10">
    <cfRule type="cellIs" dxfId="352" priority="129" operator="equal">
      <formula>"X"</formula>
    </cfRule>
  </conditionalFormatting>
  <conditionalFormatting sqref="N9:N10">
    <cfRule type="cellIs" dxfId="351" priority="130" operator="equal">
      <formula>"X"</formula>
    </cfRule>
  </conditionalFormatting>
  <conditionalFormatting sqref="N9:N10">
    <cfRule type="containsText" dxfId="350" priority="131" operator="containsText" text="X">
      <formula>NOT(ISERROR(SEARCH(("X"),(N9))))</formula>
    </cfRule>
  </conditionalFormatting>
  <conditionalFormatting sqref="N9:N10">
    <cfRule type="cellIs" dxfId="349" priority="132" operator="equal">
      <formula>"X"</formula>
    </cfRule>
  </conditionalFormatting>
  <conditionalFormatting sqref="S9:S10">
    <cfRule type="containsText" dxfId="348" priority="133" operator="containsText" text="X">
      <formula>NOT(ISERROR(SEARCH(("X"),(S9))))</formula>
    </cfRule>
  </conditionalFormatting>
  <conditionalFormatting sqref="S9:S10">
    <cfRule type="cellIs" dxfId="347" priority="134" operator="equal">
      <formula>"X"</formula>
    </cfRule>
  </conditionalFormatting>
  <conditionalFormatting sqref="S9:S10">
    <cfRule type="cellIs" dxfId="346" priority="135" operator="equal">
      <formula>"X"</formula>
    </cfRule>
  </conditionalFormatting>
  <conditionalFormatting sqref="S9:S10">
    <cfRule type="cellIs" dxfId="345" priority="136" operator="equal">
      <formula>"X"</formula>
    </cfRule>
  </conditionalFormatting>
  <conditionalFormatting sqref="S9:S10">
    <cfRule type="cellIs" dxfId="344" priority="137" operator="equal">
      <formula>"X"</formula>
    </cfRule>
  </conditionalFormatting>
  <conditionalFormatting sqref="S9:S10">
    <cfRule type="containsText" dxfId="343" priority="138" operator="containsText" text="X">
      <formula>NOT(ISERROR(SEARCH(("X"),(S9))))</formula>
    </cfRule>
  </conditionalFormatting>
  <conditionalFormatting sqref="S9:S10">
    <cfRule type="cellIs" dxfId="342" priority="139" operator="equal">
      <formula>"X"</formula>
    </cfRule>
  </conditionalFormatting>
  <conditionalFormatting sqref="U9:U10">
    <cfRule type="cellIs" dxfId="341" priority="140" operator="equal">
      <formula>"X"</formula>
    </cfRule>
  </conditionalFormatting>
  <conditionalFormatting sqref="U9:U10">
    <cfRule type="cellIs" dxfId="340" priority="141" operator="equal">
      <formula>"X"</formula>
    </cfRule>
  </conditionalFormatting>
  <conditionalFormatting sqref="U9:U10">
    <cfRule type="cellIs" dxfId="339" priority="142" operator="equal">
      <formula>"X"</formula>
    </cfRule>
  </conditionalFormatting>
  <conditionalFormatting sqref="U9:U10">
    <cfRule type="cellIs" dxfId="338" priority="143" operator="equal">
      <formula>"X"</formula>
    </cfRule>
  </conditionalFormatting>
  <conditionalFormatting sqref="U9:U10">
    <cfRule type="cellIs" dxfId="337" priority="144" operator="equal">
      <formula>"X"</formula>
    </cfRule>
  </conditionalFormatting>
  <conditionalFormatting sqref="U9:U10">
    <cfRule type="cellIs" dxfId="336" priority="145" operator="equal">
      <formula>"X"</formula>
    </cfRule>
  </conditionalFormatting>
  <conditionalFormatting sqref="U9:U10">
    <cfRule type="containsText" dxfId="335" priority="146" operator="containsText" text="X">
      <formula>NOT(ISERROR(SEARCH(("X"),(U9))))</formula>
    </cfRule>
  </conditionalFormatting>
  <conditionalFormatting sqref="U9:U10">
    <cfRule type="cellIs" dxfId="334" priority="147" operator="equal">
      <formula>"X"</formula>
    </cfRule>
  </conditionalFormatting>
  <conditionalFormatting sqref="AB9:AB10">
    <cfRule type="cellIs" dxfId="333" priority="148" operator="equal">
      <formula>"X"</formula>
    </cfRule>
  </conditionalFormatting>
  <conditionalFormatting sqref="AB9:AB10">
    <cfRule type="cellIs" dxfId="332" priority="149" operator="equal">
      <formula>"X"</formula>
    </cfRule>
  </conditionalFormatting>
  <conditionalFormatting sqref="AB9:AB10">
    <cfRule type="containsText" dxfId="331" priority="150" operator="containsText" text="X">
      <formula>NOT(ISERROR(SEARCH(("X"),(AB9))))</formula>
    </cfRule>
  </conditionalFormatting>
  <conditionalFormatting sqref="AB9:AB10">
    <cfRule type="cellIs" dxfId="330" priority="151" operator="equal">
      <formula>"X"</formula>
    </cfRule>
  </conditionalFormatting>
  <conditionalFormatting sqref="L11:L12">
    <cfRule type="cellIs" dxfId="329" priority="152" operator="equal">
      <formula>"X"</formula>
    </cfRule>
  </conditionalFormatting>
  <conditionalFormatting sqref="N11:N12">
    <cfRule type="cellIs" dxfId="328" priority="153" operator="equal">
      <formula>"X"</formula>
    </cfRule>
  </conditionalFormatting>
  <conditionalFormatting sqref="L11:L12">
    <cfRule type="cellIs" dxfId="327" priority="154" operator="equal">
      <formula>"X"</formula>
    </cfRule>
  </conditionalFormatting>
  <conditionalFormatting sqref="L11:L12">
    <cfRule type="cellIs" dxfId="326" priority="155" operator="equal">
      <formula>"X"</formula>
    </cfRule>
  </conditionalFormatting>
  <conditionalFormatting sqref="L11:L12">
    <cfRule type="cellIs" dxfId="325" priority="156" operator="equal">
      <formula>"X"</formula>
    </cfRule>
  </conditionalFormatting>
  <conditionalFormatting sqref="L11:L12">
    <cfRule type="cellIs" dxfId="324" priority="157" operator="equal">
      <formula>"X"</formula>
    </cfRule>
  </conditionalFormatting>
  <conditionalFormatting sqref="L11:L12">
    <cfRule type="cellIs" dxfId="323" priority="158" operator="equal">
      <formula>"X"</formula>
    </cfRule>
  </conditionalFormatting>
  <conditionalFormatting sqref="L11:L12">
    <cfRule type="containsText" dxfId="322" priority="159" operator="containsText" text="X">
      <formula>NOT(ISERROR(SEARCH(("X"),(L11))))</formula>
    </cfRule>
  </conditionalFormatting>
  <conditionalFormatting sqref="L11:L12">
    <cfRule type="containsText" dxfId="321" priority="160" operator="containsText" text="X">
      <formula>NOT(ISERROR(SEARCH(("X"),(L11))))</formula>
    </cfRule>
  </conditionalFormatting>
  <conditionalFormatting sqref="L11:L12">
    <cfRule type="cellIs" dxfId="320" priority="161" operator="equal">
      <formula>"X"</formula>
    </cfRule>
  </conditionalFormatting>
  <conditionalFormatting sqref="L11:L12">
    <cfRule type="containsText" dxfId="319" priority="162" operator="containsText" text="X">
      <formula>NOT(ISERROR(SEARCH(("X"),(L11))))</formula>
    </cfRule>
  </conditionalFormatting>
  <conditionalFormatting sqref="L11:L12">
    <cfRule type="cellIs" dxfId="318" priority="163" operator="equal">
      <formula>"X"</formula>
    </cfRule>
  </conditionalFormatting>
  <conditionalFormatting sqref="L11:L12">
    <cfRule type="cellIs" dxfId="317" priority="164" operator="equal">
      <formula>"X"</formula>
    </cfRule>
  </conditionalFormatting>
  <conditionalFormatting sqref="L11:L12">
    <cfRule type="cellIs" dxfId="316" priority="165" operator="equal">
      <formula>"X"</formula>
    </cfRule>
  </conditionalFormatting>
  <conditionalFormatting sqref="L11:L12">
    <cfRule type="cellIs" dxfId="315" priority="166" operator="equal">
      <formula>"X"</formula>
    </cfRule>
  </conditionalFormatting>
  <conditionalFormatting sqref="L11:L12">
    <cfRule type="cellIs" dxfId="314" priority="167" operator="equal">
      <formula>"X"</formula>
    </cfRule>
  </conditionalFormatting>
  <conditionalFormatting sqref="L11:L12">
    <cfRule type="cellIs" dxfId="313" priority="168" operator="equal">
      <formula>"X"</formula>
    </cfRule>
  </conditionalFormatting>
  <conditionalFormatting sqref="L11:L12">
    <cfRule type="containsText" dxfId="312" priority="169" operator="containsText" text="X">
      <formula>NOT(ISERROR(SEARCH(("X"),(L11))))</formula>
    </cfRule>
  </conditionalFormatting>
  <conditionalFormatting sqref="L11:L12">
    <cfRule type="cellIs" dxfId="311" priority="170" operator="equal">
      <formula>"X"</formula>
    </cfRule>
  </conditionalFormatting>
  <conditionalFormatting sqref="N11:N12">
    <cfRule type="cellIs" dxfId="310" priority="171" operator="equal">
      <formula>"X"</formula>
    </cfRule>
  </conditionalFormatting>
  <conditionalFormatting sqref="N11:N12">
    <cfRule type="cellIs" dxfId="309" priority="172" operator="equal">
      <formula>"X"</formula>
    </cfRule>
  </conditionalFormatting>
  <conditionalFormatting sqref="N11:N12">
    <cfRule type="cellIs" dxfId="308" priority="173" operator="equal">
      <formula>"X"</formula>
    </cfRule>
  </conditionalFormatting>
  <conditionalFormatting sqref="N11:N12">
    <cfRule type="cellIs" dxfId="307" priority="174" operator="equal">
      <formula>"X"</formula>
    </cfRule>
  </conditionalFormatting>
  <conditionalFormatting sqref="N11:N12">
    <cfRule type="cellIs" dxfId="306" priority="175" operator="equal">
      <formula>"X"</formula>
    </cfRule>
  </conditionalFormatting>
  <conditionalFormatting sqref="N11:N12">
    <cfRule type="containsText" dxfId="305" priority="176" operator="containsText" text="X">
      <formula>NOT(ISERROR(SEARCH(("X"),(N11))))</formula>
    </cfRule>
  </conditionalFormatting>
  <conditionalFormatting sqref="N11:N12">
    <cfRule type="containsText" dxfId="304" priority="177" operator="containsText" text="X">
      <formula>NOT(ISERROR(SEARCH(("X"),(N11))))</formula>
    </cfRule>
  </conditionalFormatting>
  <conditionalFormatting sqref="N11:N12">
    <cfRule type="cellIs" dxfId="303" priority="178" operator="equal">
      <formula>"X"</formula>
    </cfRule>
  </conditionalFormatting>
  <conditionalFormatting sqref="N11:N12">
    <cfRule type="containsText" dxfId="302" priority="179" operator="containsText" text="X">
      <formula>NOT(ISERROR(SEARCH(("X"),(N11))))</formula>
    </cfRule>
  </conditionalFormatting>
  <conditionalFormatting sqref="N11:N12">
    <cfRule type="cellIs" dxfId="301" priority="180" operator="equal">
      <formula>"X"</formula>
    </cfRule>
  </conditionalFormatting>
  <conditionalFormatting sqref="N11:N12">
    <cfRule type="cellIs" dxfId="300" priority="181" operator="equal">
      <formula>"X"</formula>
    </cfRule>
  </conditionalFormatting>
  <conditionalFormatting sqref="N11:N12">
    <cfRule type="cellIs" dxfId="299" priority="182" operator="equal">
      <formula>"X"</formula>
    </cfRule>
  </conditionalFormatting>
  <conditionalFormatting sqref="N11:N12">
    <cfRule type="cellIs" dxfId="298" priority="183" operator="equal">
      <formula>"X"</formula>
    </cfRule>
  </conditionalFormatting>
  <conditionalFormatting sqref="N11:N12">
    <cfRule type="cellIs" dxfId="297" priority="184" operator="equal">
      <formula>"X"</formula>
    </cfRule>
  </conditionalFormatting>
  <conditionalFormatting sqref="N11:N12">
    <cfRule type="cellIs" dxfId="296" priority="185" operator="equal">
      <formula>"X"</formula>
    </cfRule>
  </conditionalFormatting>
  <conditionalFormatting sqref="N11:N12">
    <cfRule type="containsText" dxfId="295" priority="186" operator="containsText" text="X">
      <formula>NOT(ISERROR(SEARCH(("X"),(N11))))</formula>
    </cfRule>
  </conditionalFormatting>
  <conditionalFormatting sqref="N11:N12">
    <cfRule type="cellIs" dxfId="294" priority="187" operator="equal">
      <formula>"X"</formula>
    </cfRule>
  </conditionalFormatting>
  <conditionalFormatting sqref="S11:S12">
    <cfRule type="cellIs" dxfId="293" priority="188" operator="equal">
      <formula>"X"</formula>
    </cfRule>
  </conditionalFormatting>
  <conditionalFormatting sqref="S11:S12">
    <cfRule type="cellIs" dxfId="292" priority="189" operator="equal">
      <formula>"X"</formula>
    </cfRule>
  </conditionalFormatting>
  <conditionalFormatting sqref="S11:S12">
    <cfRule type="cellIs" dxfId="291" priority="190" operator="equal">
      <formula>"X"</formula>
    </cfRule>
  </conditionalFormatting>
  <conditionalFormatting sqref="S11:S12">
    <cfRule type="cellIs" dxfId="290" priority="191" operator="equal">
      <formula>"X"</formula>
    </cfRule>
  </conditionalFormatting>
  <conditionalFormatting sqref="S11:S12">
    <cfRule type="cellIs" dxfId="289" priority="192" operator="equal">
      <formula>"X"</formula>
    </cfRule>
  </conditionalFormatting>
  <conditionalFormatting sqref="S11:S12">
    <cfRule type="containsText" dxfId="288" priority="193" operator="containsText" text="X">
      <formula>NOT(ISERROR(SEARCH(("X"),(S11))))</formula>
    </cfRule>
  </conditionalFormatting>
  <conditionalFormatting sqref="S11:S12">
    <cfRule type="cellIs" dxfId="287" priority="194" operator="equal">
      <formula>"X"</formula>
    </cfRule>
  </conditionalFormatting>
  <conditionalFormatting sqref="S11:S12">
    <cfRule type="containsText" dxfId="286" priority="195" operator="containsText" text="X">
      <formula>NOT(ISERROR(SEARCH(("X"),(S11))))</formula>
    </cfRule>
  </conditionalFormatting>
  <conditionalFormatting sqref="S11:S12">
    <cfRule type="cellIs" dxfId="285" priority="196" operator="equal">
      <formula>"X"</formula>
    </cfRule>
  </conditionalFormatting>
  <conditionalFormatting sqref="S11:S12">
    <cfRule type="containsText" dxfId="284" priority="197" operator="containsText" text="X">
      <formula>NOT(ISERROR(SEARCH(("X"),(S11))))</formula>
    </cfRule>
  </conditionalFormatting>
  <conditionalFormatting sqref="S11:S12">
    <cfRule type="cellIs" dxfId="283" priority="198" operator="equal">
      <formula>"X"</formula>
    </cfRule>
  </conditionalFormatting>
  <conditionalFormatting sqref="S11:S12">
    <cfRule type="cellIs" dxfId="282" priority="199" operator="equal">
      <formula>"X"</formula>
    </cfRule>
  </conditionalFormatting>
  <conditionalFormatting sqref="S11:S12">
    <cfRule type="cellIs" dxfId="281" priority="200" operator="equal">
      <formula>"X"</formula>
    </cfRule>
  </conditionalFormatting>
  <conditionalFormatting sqref="S11:S12">
    <cfRule type="cellIs" dxfId="280" priority="201" operator="equal">
      <formula>"X"</formula>
    </cfRule>
  </conditionalFormatting>
  <conditionalFormatting sqref="S11:S12">
    <cfRule type="cellIs" dxfId="279" priority="202" operator="equal">
      <formula>"X"</formula>
    </cfRule>
  </conditionalFormatting>
  <conditionalFormatting sqref="S11:S12">
    <cfRule type="cellIs" dxfId="278" priority="203" operator="equal">
      <formula>"X"</formula>
    </cfRule>
  </conditionalFormatting>
  <conditionalFormatting sqref="S11:S12">
    <cfRule type="containsText" dxfId="277" priority="204" operator="containsText" text="X">
      <formula>NOT(ISERROR(SEARCH(("X"),(S11))))</formula>
    </cfRule>
  </conditionalFormatting>
  <conditionalFormatting sqref="S11:S12">
    <cfRule type="cellIs" dxfId="276" priority="205" operator="equal">
      <formula>"X"</formula>
    </cfRule>
  </conditionalFormatting>
  <conditionalFormatting sqref="U11:U12">
    <cfRule type="cellIs" dxfId="275" priority="206" operator="equal">
      <formula>"X"</formula>
    </cfRule>
  </conditionalFormatting>
  <conditionalFormatting sqref="U11:U12">
    <cfRule type="cellIs" dxfId="274" priority="207" operator="equal">
      <formula>"X"</formula>
    </cfRule>
  </conditionalFormatting>
  <conditionalFormatting sqref="U11:U12">
    <cfRule type="cellIs" dxfId="273" priority="208" operator="equal">
      <formula>"X"</formula>
    </cfRule>
  </conditionalFormatting>
  <conditionalFormatting sqref="U11:U12">
    <cfRule type="cellIs" dxfId="272" priority="209" operator="equal">
      <formula>"X"</formula>
    </cfRule>
  </conditionalFormatting>
  <conditionalFormatting sqref="U11:U12">
    <cfRule type="cellIs" dxfId="271" priority="210" operator="equal">
      <formula>"X"</formula>
    </cfRule>
  </conditionalFormatting>
  <conditionalFormatting sqref="U11:U12">
    <cfRule type="containsText" dxfId="270" priority="211" operator="containsText" text="X">
      <formula>NOT(ISERROR(SEARCH(("X"),(U11))))</formula>
    </cfRule>
  </conditionalFormatting>
  <conditionalFormatting sqref="U11:U12">
    <cfRule type="cellIs" dxfId="269" priority="212" operator="equal">
      <formula>"X"</formula>
    </cfRule>
  </conditionalFormatting>
  <conditionalFormatting sqref="U11:U12">
    <cfRule type="containsText" dxfId="268" priority="213" operator="containsText" text="X">
      <formula>NOT(ISERROR(SEARCH(("X"),(U11))))</formula>
    </cfRule>
  </conditionalFormatting>
  <conditionalFormatting sqref="U11:U12">
    <cfRule type="cellIs" dxfId="267" priority="214" operator="equal">
      <formula>"X"</formula>
    </cfRule>
  </conditionalFormatting>
  <conditionalFormatting sqref="U11:U12">
    <cfRule type="containsText" dxfId="266" priority="215" operator="containsText" text="X">
      <formula>NOT(ISERROR(SEARCH(("X"),(U11))))</formula>
    </cfRule>
  </conditionalFormatting>
  <conditionalFormatting sqref="U11:U12">
    <cfRule type="cellIs" dxfId="265" priority="216" operator="equal">
      <formula>"X"</formula>
    </cfRule>
  </conditionalFormatting>
  <conditionalFormatting sqref="U11:U12">
    <cfRule type="cellIs" dxfId="264" priority="217" operator="equal">
      <formula>"X"</formula>
    </cfRule>
  </conditionalFormatting>
  <conditionalFormatting sqref="U11:U12">
    <cfRule type="cellIs" dxfId="263" priority="218" operator="equal">
      <formula>"X"</formula>
    </cfRule>
  </conditionalFormatting>
  <conditionalFormatting sqref="U11:U12">
    <cfRule type="cellIs" dxfId="262" priority="219" operator="equal">
      <formula>"X"</formula>
    </cfRule>
  </conditionalFormatting>
  <conditionalFormatting sqref="U11:U12">
    <cfRule type="cellIs" dxfId="261" priority="220" operator="equal">
      <formula>"X"</formula>
    </cfRule>
  </conditionalFormatting>
  <conditionalFormatting sqref="U11:U12">
    <cfRule type="cellIs" dxfId="260" priority="221" operator="equal">
      <formula>"X"</formula>
    </cfRule>
  </conditionalFormatting>
  <conditionalFormatting sqref="U11:U12">
    <cfRule type="containsText" dxfId="259" priority="222" operator="containsText" text="X">
      <formula>NOT(ISERROR(SEARCH(("X"),(U11))))</formula>
    </cfRule>
  </conditionalFormatting>
  <conditionalFormatting sqref="U11:U12">
    <cfRule type="cellIs" dxfId="258" priority="223" operator="equal">
      <formula>"X"</formula>
    </cfRule>
  </conditionalFormatting>
  <conditionalFormatting sqref="AB11:AB12">
    <cfRule type="cellIs" dxfId="257" priority="224" operator="equal">
      <formula>"X"</formula>
    </cfRule>
  </conditionalFormatting>
  <conditionalFormatting sqref="AB11:AB12">
    <cfRule type="cellIs" dxfId="256" priority="225" operator="equal">
      <formula>"X"</formula>
    </cfRule>
  </conditionalFormatting>
  <conditionalFormatting sqref="AB11:AB12">
    <cfRule type="cellIs" dxfId="255" priority="226" operator="equal">
      <formula>"X"</formula>
    </cfRule>
  </conditionalFormatting>
  <conditionalFormatting sqref="AB11:AB12">
    <cfRule type="cellIs" dxfId="254" priority="227" operator="equal">
      <formula>"X"</formula>
    </cfRule>
  </conditionalFormatting>
  <conditionalFormatting sqref="AB11:AB12">
    <cfRule type="cellIs" dxfId="253" priority="228" operator="equal">
      <formula>"X"</formula>
    </cfRule>
  </conditionalFormatting>
  <conditionalFormatting sqref="AB11:AB12">
    <cfRule type="containsText" dxfId="252" priority="229" operator="containsText" text="X">
      <formula>NOT(ISERROR(SEARCH(("X"),(AB11))))</formula>
    </cfRule>
  </conditionalFormatting>
  <conditionalFormatting sqref="AB11:AB12">
    <cfRule type="cellIs" dxfId="251" priority="230" operator="equal">
      <formula>"X"</formula>
    </cfRule>
  </conditionalFormatting>
  <conditionalFormatting sqref="AB11:AB12">
    <cfRule type="containsText" dxfId="250" priority="231" operator="containsText" text="X">
      <formula>NOT(ISERROR(SEARCH(("X"),(AB11))))</formula>
    </cfRule>
  </conditionalFormatting>
  <conditionalFormatting sqref="AB11:AB12">
    <cfRule type="cellIs" dxfId="249" priority="232" operator="equal">
      <formula>"X"</formula>
    </cfRule>
  </conditionalFormatting>
  <conditionalFormatting sqref="AB11:AB12">
    <cfRule type="containsText" dxfId="248" priority="233" operator="containsText" text="X">
      <formula>NOT(ISERROR(SEARCH(("X"),(AB11))))</formula>
    </cfRule>
  </conditionalFormatting>
  <conditionalFormatting sqref="AB11:AB12">
    <cfRule type="cellIs" dxfId="247" priority="234" operator="equal">
      <formula>"X"</formula>
    </cfRule>
  </conditionalFormatting>
  <conditionalFormatting sqref="AB11:AB12">
    <cfRule type="cellIs" dxfId="246" priority="235" operator="equal">
      <formula>"X"</formula>
    </cfRule>
  </conditionalFormatting>
  <conditionalFormatting sqref="AB11:AB12">
    <cfRule type="cellIs" dxfId="245" priority="236" operator="equal">
      <formula>"X"</formula>
    </cfRule>
  </conditionalFormatting>
  <conditionalFormatting sqref="AB11:AB12">
    <cfRule type="cellIs" dxfId="244" priority="237" operator="equal">
      <formula>"X"</formula>
    </cfRule>
  </conditionalFormatting>
  <conditionalFormatting sqref="AB11:AB12">
    <cfRule type="cellIs" dxfId="243" priority="238" operator="equal">
      <formula>"X"</formula>
    </cfRule>
  </conditionalFormatting>
  <conditionalFormatting sqref="AB11:AB12">
    <cfRule type="cellIs" dxfId="242" priority="239" operator="equal">
      <formula>"X"</formula>
    </cfRule>
  </conditionalFormatting>
  <conditionalFormatting sqref="AB11:AB12">
    <cfRule type="containsText" dxfId="241" priority="240" operator="containsText" text="X">
      <formula>NOT(ISERROR(SEARCH(("X"),(AB11))))</formula>
    </cfRule>
  </conditionalFormatting>
  <conditionalFormatting sqref="AB11:AB12">
    <cfRule type="cellIs" dxfId="240" priority="241" operator="equal">
      <formula>"X"</formula>
    </cfRule>
  </conditionalFormatting>
  <conditionalFormatting sqref="O3">
    <cfRule type="containsText" dxfId="239" priority="242" operator="containsText" text="X">
      <formula>NOT(ISERROR(SEARCH(("X"),(O3))))</formula>
    </cfRule>
  </conditionalFormatting>
  <conditionalFormatting sqref="V3">
    <cfRule type="cellIs" dxfId="238" priority="243" operator="equal">
      <formula>"X"</formula>
    </cfRule>
  </conditionalFormatting>
  <conditionalFormatting sqref="I4">
    <cfRule type="containsText" dxfId="237" priority="244" operator="containsText" text="X">
      <formula>NOT(ISERROR(SEARCH(("X"),(I4))))</formula>
    </cfRule>
  </conditionalFormatting>
  <conditionalFormatting sqref="I4">
    <cfRule type="cellIs" dxfId="236" priority="245" operator="equal">
      <formula>"X"</formula>
    </cfRule>
  </conditionalFormatting>
  <conditionalFormatting sqref="I4">
    <cfRule type="cellIs" dxfId="235" priority="246" operator="equal">
      <formula>"X"</formula>
    </cfRule>
  </conditionalFormatting>
  <conditionalFormatting sqref="I4">
    <cfRule type="cellIs" dxfId="234" priority="247" operator="equal">
      <formula>"X"</formula>
    </cfRule>
  </conditionalFormatting>
  <conditionalFormatting sqref="P4">
    <cfRule type="containsText" dxfId="233" priority="248" operator="containsText" text="X">
      <formula>NOT(ISERROR(SEARCH(("X"),(P4))))</formula>
    </cfRule>
  </conditionalFormatting>
  <conditionalFormatting sqref="P4">
    <cfRule type="cellIs" dxfId="232" priority="249" operator="equal">
      <formula>"X"</formula>
    </cfRule>
  </conditionalFormatting>
  <conditionalFormatting sqref="P4">
    <cfRule type="cellIs" dxfId="231" priority="250" operator="equal">
      <formula>"X"</formula>
    </cfRule>
  </conditionalFormatting>
  <conditionalFormatting sqref="P4">
    <cfRule type="cellIs" dxfId="230" priority="251" operator="equal">
      <formula>"X"</formula>
    </cfRule>
  </conditionalFormatting>
  <conditionalFormatting sqref="P4">
    <cfRule type="cellIs" dxfId="229" priority="252" operator="equal">
      <formula>"X"</formula>
    </cfRule>
  </conditionalFormatting>
  <conditionalFormatting sqref="P4">
    <cfRule type="cellIs" dxfId="228" priority="253" operator="equal">
      <formula>"X"</formula>
    </cfRule>
  </conditionalFormatting>
  <conditionalFormatting sqref="P4">
    <cfRule type="cellIs" dxfId="227" priority="254" operator="equal">
      <formula>"X"</formula>
    </cfRule>
  </conditionalFormatting>
  <conditionalFormatting sqref="P4">
    <cfRule type="cellIs" dxfId="226" priority="255" operator="equal">
      <formula>"X"</formula>
    </cfRule>
  </conditionalFormatting>
  <conditionalFormatting sqref="W4">
    <cfRule type="containsText" dxfId="225" priority="256" operator="containsText" text="X">
      <formula>NOT(ISERROR(SEARCH(("X"),(W4))))</formula>
    </cfRule>
  </conditionalFormatting>
  <conditionalFormatting sqref="W4">
    <cfRule type="cellIs" dxfId="224" priority="257" operator="equal">
      <formula>"X"</formula>
    </cfRule>
  </conditionalFormatting>
  <conditionalFormatting sqref="W4">
    <cfRule type="cellIs" dxfId="223" priority="258" operator="equal">
      <formula>"X"</formula>
    </cfRule>
  </conditionalFormatting>
  <conditionalFormatting sqref="W4">
    <cfRule type="cellIs" dxfId="222" priority="259" operator="equal">
      <formula>"X"</formula>
    </cfRule>
  </conditionalFormatting>
  <conditionalFormatting sqref="W4">
    <cfRule type="cellIs" dxfId="221" priority="260" operator="equal">
      <formula>"X"</formula>
    </cfRule>
  </conditionalFormatting>
  <conditionalFormatting sqref="W4">
    <cfRule type="cellIs" dxfId="220" priority="261" operator="equal">
      <formula>"X"</formula>
    </cfRule>
  </conditionalFormatting>
  <conditionalFormatting sqref="AD4">
    <cfRule type="cellIs" dxfId="219" priority="262" operator="equal">
      <formula>"X"</formula>
    </cfRule>
  </conditionalFormatting>
  <conditionalFormatting sqref="AD4">
    <cfRule type="cellIs" dxfId="218" priority="263" operator="equal">
      <formula>"X"</formula>
    </cfRule>
  </conditionalFormatting>
  <conditionalFormatting sqref="AD4">
    <cfRule type="cellIs" dxfId="217" priority="264" operator="equal">
      <formula>"X"</formula>
    </cfRule>
  </conditionalFormatting>
  <conditionalFormatting sqref="AD4">
    <cfRule type="cellIs" dxfId="216" priority="265" operator="equal">
      <formula>"X"</formula>
    </cfRule>
  </conditionalFormatting>
  <conditionalFormatting sqref="AC3">
    <cfRule type="cellIs" dxfId="215" priority="266" operator="equal">
      <formula>"X"</formula>
    </cfRule>
  </conditionalFormatting>
  <conditionalFormatting sqref="AC3">
    <cfRule type="cellIs" dxfId="214" priority="267" operator="equal">
      <formula>"X"</formula>
    </cfRule>
  </conditionalFormatting>
  <conditionalFormatting sqref="AC3">
    <cfRule type="containsText" dxfId="213" priority="268" operator="containsText" text="X">
      <formula>NOT(ISERROR(SEARCH(("X"),(AC3))))</formula>
    </cfRule>
  </conditionalFormatting>
  <conditionalFormatting sqref="AC3">
    <cfRule type="cellIs" dxfId="212" priority="269" operator="equal">
      <formula>"X"</formula>
    </cfRule>
  </conditionalFormatting>
  <conditionalFormatting sqref="K4">
    <cfRule type="cellIs" dxfId="211" priority="270" operator="equal">
      <formula>"X"</formula>
    </cfRule>
  </conditionalFormatting>
  <conditionalFormatting sqref="K4">
    <cfRule type="containsText" dxfId="210" priority="271" operator="containsText" text="X">
      <formula>NOT(ISERROR(SEARCH(("X"),(K4))))</formula>
    </cfRule>
  </conditionalFormatting>
  <conditionalFormatting sqref="K4">
    <cfRule type="cellIs" dxfId="209" priority="272" operator="equal">
      <formula>"X"</formula>
    </cfRule>
  </conditionalFormatting>
  <conditionalFormatting sqref="N6:N8">
    <cfRule type="cellIs" dxfId="208" priority="273" operator="equal">
      <formula>"X"</formula>
    </cfRule>
  </conditionalFormatting>
  <conditionalFormatting sqref="N6:N8">
    <cfRule type="cellIs" dxfId="207" priority="274" operator="equal">
      <formula>"X"</formula>
    </cfRule>
  </conditionalFormatting>
  <conditionalFormatting sqref="S3">
    <cfRule type="cellIs" dxfId="206" priority="275" operator="equal">
      <formula>"X"</formula>
    </cfRule>
  </conditionalFormatting>
  <conditionalFormatting sqref="S3">
    <cfRule type="cellIs" dxfId="205" priority="276" operator="equal">
      <formula>"X"</formula>
    </cfRule>
  </conditionalFormatting>
  <conditionalFormatting sqref="S3">
    <cfRule type="cellIs" dxfId="204" priority="277" operator="equal">
      <formula>"X"</formula>
    </cfRule>
  </conditionalFormatting>
  <conditionalFormatting sqref="S3">
    <cfRule type="containsText" dxfId="203" priority="278" operator="containsText" text="X">
      <formula>NOT(ISERROR(SEARCH(("X"),(S3))))</formula>
    </cfRule>
  </conditionalFormatting>
  <conditionalFormatting sqref="S3">
    <cfRule type="cellIs" dxfId="202" priority="279" operator="equal">
      <formula>"X"</formula>
    </cfRule>
  </conditionalFormatting>
  <conditionalFormatting sqref="S3">
    <cfRule type="containsText" dxfId="201" priority="280" operator="containsText" text="X">
      <formula>NOT(ISERROR(SEARCH(("X"),(S3))))</formula>
    </cfRule>
  </conditionalFormatting>
  <conditionalFormatting sqref="S3">
    <cfRule type="cellIs" dxfId="200" priority="281" operator="equal">
      <formula>"X"</formula>
    </cfRule>
  </conditionalFormatting>
  <conditionalFormatting sqref="Z3">
    <cfRule type="containsText" dxfId="199" priority="282" operator="containsText" text="X">
      <formula>NOT(ISERROR(SEARCH(("X"),(Z3))))</formula>
    </cfRule>
  </conditionalFormatting>
  <conditionalFormatting sqref="Z3">
    <cfRule type="cellIs" dxfId="198" priority="283" operator="equal">
      <formula>"X"</formula>
    </cfRule>
  </conditionalFormatting>
  <conditionalFormatting sqref="Z3">
    <cfRule type="cellIs" dxfId="197" priority="284" operator="equal">
      <formula>"X"</formula>
    </cfRule>
  </conditionalFormatting>
  <conditionalFormatting sqref="Z3">
    <cfRule type="cellIs" dxfId="196" priority="285" operator="equal">
      <formula>"X"</formula>
    </cfRule>
  </conditionalFormatting>
  <conditionalFormatting sqref="AD6:AD8">
    <cfRule type="cellIs" dxfId="195" priority="286" operator="equal">
      <formula>"X"</formula>
    </cfRule>
  </conditionalFormatting>
  <conditionalFormatting sqref="AD6:AD8">
    <cfRule type="cellIs" dxfId="194" priority="287" operator="equal">
      <formula>"X"</formula>
    </cfRule>
  </conditionalFormatting>
  <conditionalFormatting sqref="H18 Z16">
    <cfRule type="cellIs" dxfId="193" priority="288" operator="equal">
      <formula>"X"</formula>
    </cfRule>
  </conditionalFormatting>
  <conditionalFormatting sqref="H18 Q18 Z16">
    <cfRule type="cellIs" dxfId="192" priority="289" operator="equal">
      <formula>"X"</formula>
    </cfRule>
  </conditionalFormatting>
  <conditionalFormatting sqref="H18 Q18 Z16">
    <cfRule type="cellIs" dxfId="191" priority="290" operator="equal">
      <formula>"X"</formula>
    </cfRule>
  </conditionalFormatting>
  <conditionalFormatting sqref="H18">
    <cfRule type="containsText" dxfId="190" priority="291" operator="containsText" text="X">
      <formula>NOT(ISERROR(SEARCH(("X"),(H18))))</formula>
    </cfRule>
  </conditionalFormatting>
  <conditionalFormatting sqref="H18">
    <cfRule type="cellIs" dxfId="189" priority="292" operator="equal">
      <formula>"X"</formula>
    </cfRule>
  </conditionalFormatting>
  <conditionalFormatting sqref="H18">
    <cfRule type="containsText" dxfId="188" priority="293" operator="containsText" text="X">
      <formula>NOT(ISERROR(SEARCH(("X"),(H18))))</formula>
    </cfRule>
  </conditionalFormatting>
  <conditionalFormatting sqref="H18">
    <cfRule type="cellIs" dxfId="187" priority="294" operator="equal">
      <formula>"X"</formula>
    </cfRule>
  </conditionalFormatting>
  <conditionalFormatting sqref="H18">
    <cfRule type="cellIs" dxfId="186" priority="295" operator="equal">
      <formula>"X"</formula>
    </cfRule>
  </conditionalFormatting>
  <conditionalFormatting sqref="H18">
    <cfRule type="cellIs" dxfId="185" priority="296" operator="equal">
      <formula>"X"</formula>
    </cfRule>
  </conditionalFormatting>
  <conditionalFormatting sqref="Q18">
    <cfRule type="cellIs" dxfId="184" priority="297" operator="equal">
      <formula>"X"</formula>
    </cfRule>
  </conditionalFormatting>
  <conditionalFormatting sqref="Q18">
    <cfRule type="cellIs" dxfId="183" priority="298" operator="equal">
      <formula>"X"</formula>
    </cfRule>
  </conditionalFormatting>
  <conditionalFormatting sqref="Q18">
    <cfRule type="cellIs" dxfId="182" priority="299" operator="equal">
      <formula>"X"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O1000"/>
  <sheetViews>
    <sheetView workbookViewId="0"/>
  </sheetViews>
  <sheetFormatPr baseColWidth="10" defaultColWidth="12.625" defaultRowHeight="15" customHeight="1"/>
  <cols>
    <col min="1" max="1" width="17.375" customWidth="1"/>
    <col min="2" max="2" width="7" customWidth="1"/>
    <col min="3" max="33" width="4.375" customWidth="1"/>
    <col min="34" max="41" width="9.375" customWidth="1"/>
  </cols>
  <sheetData>
    <row r="1" spans="1:41">
      <c r="A1" s="230" t="s">
        <v>105</v>
      </c>
      <c r="B1" s="230" t="s">
        <v>81</v>
      </c>
      <c r="C1" s="149" t="s">
        <v>29</v>
      </c>
      <c r="D1" s="149" t="s">
        <v>30</v>
      </c>
      <c r="E1" s="149" t="s">
        <v>31</v>
      </c>
      <c r="F1" s="73" t="s">
        <v>32</v>
      </c>
      <c r="G1" s="73" t="s">
        <v>33</v>
      </c>
      <c r="H1" s="149" t="s">
        <v>34</v>
      </c>
      <c r="I1" s="149" t="s">
        <v>35</v>
      </c>
      <c r="J1" s="149" t="s">
        <v>29</v>
      </c>
      <c r="K1" s="149" t="s">
        <v>30</v>
      </c>
      <c r="L1" s="149" t="s">
        <v>31</v>
      </c>
      <c r="M1" s="73" t="s">
        <v>32</v>
      </c>
      <c r="N1" s="73" t="s">
        <v>33</v>
      </c>
      <c r="O1" s="149" t="s">
        <v>34</v>
      </c>
      <c r="P1" s="149" t="s">
        <v>35</v>
      </c>
      <c r="Q1" s="149" t="s">
        <v>29</v>
      </c>
      <c r="R1" s="149" t="s">
        <v>30</v>
      </c>
      <c r="S1" s="149" t="s">
        <v>31</v>
      </c>
      <c r="T1" s="73" t="s">
        <v>32</v>
      </c>
      <c r="U1" s="73" t="s">
        <v>33</v>
      </c>
      <c r="V1" s="73" t="s">
        <v>34</v>
      </c>
      <c r="W1" s="149" t="s">
        <v>35</v>
      </c>
      <c r="X1" s="149" t="s">
        <v>29</v>
      </c>
      <c r="Y1" s="149" t="s">
        <v>30</v>
      </c>
      <c r="Z1" s="149" t="s">
        <v>31</v>
      </c>
      <c r="AA1" s="74" t="s">
        <v>32</v>
      </c>
      <c r="AB1" s="74" t="s">
        <v>33</v>
      </c>
      <c r="AC1" s="150" t="s">
        <v>34</v>
      </c>
      <c r="AD1" s="149" t="s">
        <v>35</v>
      </c>
      <c r="AE1" s="149" t="s">
        <v>29</v>
      </c>
      <c r="AF1" s="149" t="s">
        <v>30</v>
      </c>
      <c r="AG1" s="149" t="s">
        <v>31</v>
      </c>
      <c r="AH1" s="138"/>
      <c r="AI1" s="138"/>
      <c r="AJ1" s="138"/>
      <c r="AK1" s="138"/>
      <c r="AL1" s="11"/>
      <c r="AM1" s="11"/>
      <c r="AN1" s="11"/>
      <c r="AO1" s="11"/>
    </row>
    <row r="2" spans="1:41">
      <c r="A2" s="216"/>
      <c r="B2" s="216"/>
      <c r="C2" s="151">
        <v>1</v>
      </c>
      <c r="D2" s="151">
        <v>2</v>
      </c>
      <c r="E2" s="151">
        <v>3</v>
      </c>
      <c r="F2" s="152">
        <v>4</v>
      </c>
      <c r="G2" s="152">
        <v>5</v>
      </c>
      <c r="H2" s="151">
        <v>6</v>
      </c>
      <c r="I2" s="151">
        <v>7</v>
      </c>
      <c r="J2" s="151">
        <v>8</v>
      </c>
      <c r="K2" s="151">
        <v>9</v>
      </c>
      <c r="L2" s="151">
        <v>10</v>
      </c>
      <c r="M2" s="152">
        <v>11</v>
      </c>
      <c r="N2" s="152">
        <v>12</v>
      </c>
      <c r="O2" s="151">
        <v>13</v>
      </c>
      <c r="P2" s="151">
        <v>14</v>
      </c>
      <c r="Q2" s="151">
        <v>15</v>
      </c>
      <c r="R2" s="151">
        <v>16</v>
      </c>
      <c r="S2" s="151">
        <v>17</v>
      </c>
      <c r="T2" s="152">
        <v>18</v>
      </c>
      <c r="U2" s="152">
        <v>19</v>
      </c>
      <c r="V2" s="152">
        <v>20</v>
      </c>
      <c r="W2" s="151">
        <v>21</v>
      </c>
      <c r="X2" s="151">
        <v>22</v>
      </c>
      <c r="Y2" s="151">
        <v>23</v>
      </c>
      <c r="Z2" s="151">
        <v>24</v>
      </c>
      <c r="AA2" s="73">
        <v>25</v>
      </c>
      <c r="AB2" s="73">
        <v>26</v>
      </c>
      <c r="AC2" s="149">
        <v>27</v>
      </c>
      <c r="AD2" s="151">
        <v>28</v>
      </c>
      <c r="AE2" s="151">
        <v>29</v>
      </c>
      <c r="AF2" s="151">
        <v>30</v>
      </c>
      <c r="AG2" s="151">
        <v>31</v>
      </c>
      <c r="AH2" s="153" t="s">
        <v>36</v>
      </c>
      <c r="AI2" s="153" t="s">
        <v>37</v>
      </c>
      <c r="AJ2" s="153" t="s">
        <v>38</v>
      </c>
      <c r="AK2" s="153" t="s">
        <v>39</v>
      </c>
      <c r="AL2" s="75" t="s">
        <v>40</v>
      </c>
      <c r="AM2" s="75" t="s">
        <v>106</v>
      </c>
      <c r="AN2" s="75" t="s">
        <v>41</v>
      </c>
      <c r="AO2" s="11"/>
    </row>
    <row r="3" spans="1:41">
      <c r="A3" s="121" t="s">
        <v>8</v>
      </c>
      <c r="B3" s="120">
        <v>240</v>
      </c>
      <c r="C3" s="76" t="s">
        <v>47</v>
      </c>
      <c r="D3" s="154" t="s">
        <v>107</v>
      </c>
      <c r="E3" s="154" t="s">
        <v>83</v>
      </c>
      <c r="F3" s="77" t="s">
        <v>55</v>
      </c>
      <c r="G3" s="77" t="s">
        <v>82</v>
      </c>
      <c r="H3" s="154" t="s">
        <v>47</v>
      </c>
      <c r="I3" s="154" t="s">
        <v>83</v>
      </c>
      <c r="J3" s="154" t="s">
        <v>83</v>
      </c>
      <c r="K3" s="154" t="s">
        <v>34</v>
      </c>
      <c r="L3" s="154" t="s">
        <v>51</v>
      </c>
      <c r="M3" s="77"/>
      <c r="N3" s="77" t="s">
        <v>83</v>
      </c>
      <c r="O3" s="154" t="s">
        <v>52</v>
      </c>
      <c r="P3" s="154" t="s">
        <v>34</v>
      </c>
      <c r="Q3" s="154" t="s">
        <v>82</v>
      </c>
      <c r="R3" s="154" t="s">
        <v>59</v>
      </c>
      <c r="S3" s="154" t="s">
        <v>108</v>
      </c>
      <c r="T3" s="77" t="s">
        <v>83</v>
      </c>
      <c r="U3" s="77" t="s">
        <v>51</v>
      </c>
      <c r="V3" s="77" t="s">
        <v>88</v>
      </c>
      <c r="W3" s="154" t="s">
        <v>107</v>
      </c>
      <c r="X3" s="154" t="s">
        <v>51</v>
      </c>
      <c r="Y3" s="154" t="s">
        <v>109</v>
      </c>
      <c r="Z3" s="154" t="s">
        <v>47</v>
      </c>
      <c r="AA3" s="77" t="s">
        <v>34</v>
      </c>
      <c r="AB3" s="77" t="s">
        <v>34</v>
      </c>
      <c r="AC3" s="154" t="s">
        <v>83</v>
      </c>
      <c r="AD3" s="154" t="s">
        <v>109</v>
      </c>
      <c r="AE3" s="154" t="s">
        <v>55</v>
      </c>
      <c r="AF3" s="154" t="s">
        <v>47</v>
      </c>
      <c r="AG3" s="154" t="s">
        <v>88</v>
      </c>
      <c r="AH3" s="155">
        <f t="shared" ref="AH3:AH15" si="0">((AK3*12)+(AL3*12)+(AM3*8)+(AN3*6))</f>
        <v>224</v>
      </c>
      <c r="AI3" s="155">
        <v>208</v>
      </c>
      <c r="AJ3" s="156">
        <f t="shared" ref="AJ3:AJ16" si="1">AH3-AI3</f>
        <v>16</v>
      </c>
      <c r="AK3" s="155">
        <v>7</v>
      </c>
      <c r="AL3" s="157">
        <v>11</v>
      </c>
      <c r="AM3" s="130">
        <v>1</v>
      </c>
      <c r="AN3" s="130"/>
      <c r="AO3" s="11"/>
    </row>
    <row r="4" spans="1:41">
      <c r="A4" s="78" t="s">
        <v>10</v>
      </c>
      <c r="B4" s="158">
        <v>160</v>
      </c>
      <c r="C4" s="159" t="s">
        <v>83</v>
      </c>
      <c r="D4" s="160" t="s">
        <v>55</v>
      </c>
      <c r="E4" s="160" t="s">
        <v>82</v>
      </c>
      <c r="F4" s="161" t="s">
        <v>47</v>
      </c>
      <c r="G4" s="161"/>
      <c r="H4" s="160" t="s">
        <v>83</v>
      </c>
      <c r="I4" s="160"/>
      <c r="J4" s="160"/>
      <c r="K4" s="160"/>
      <c r="L4" s="160" t="s">
        <v>83</v>
      </c>
      <c r="M4" s="161"/>
      <c r="N4" s="161" t="s">
        <v>82</v>
      </c>
      <c r="O4" s="160" t="s">
        <v>47</v>
      </c>
      <c r="P4" s="160"/>
      <c r="Q4" s="160"/>
      <c r="R4" s="160"/>
      <c r="S4" s="160"/>
      <c r="T4" s="161" t="s">
        <v>34</v>
      </c>
      <c r="U4" s="161" t="s">
        <v>34</v>
      </c>
      <c r="V4" s="161" t="s">
        <v>83</v>
      </c>
      <c r="W4" s="160" t="s">
        <v>55</v>
      </c>
      <c r="X4" s="160" t="s">
        <v>47</v>
      </c>
      <c r="Y4" s="160"/>
      <c r="Z4" s="160" t="s">
        <v>51</v>
      </c>
      <c r="AA4" s="161" t="s">
        <v>52</v>
      </c>
      <c r="AB4" s="161" t="s">
        <v>82</v>
      </c>
      <c r="AC4" s="160" t="s">
        <v>47</v>
      </c>
      <c r="AD4" s="160"/>
      <c r="AE4" s="160" t="s">
        <v>83</v>
      </c>
      <c r="AF4" s="160"/>
      <c r="AG4" s="160"/>
      <c r="AH4" s="155">
        <f t="shared" si="0"/>
        <v>144</v>
      </c>
      <c r="AI4" s="155">
        <v>139</v>
      </c>
      <c r="AJ4" s="156">
        <f t="shared" si="1"/>
        <v>5</v>
      </c>
      <c r="AK4" s="155">
        <v>6</v>
      </c>
      <c r="AL4" s="155">
        <v>6</v>
      </c>
      <c r="AM4" s="130"/>
      <c r="AN4" s="130"/>
      <c r="AO4" s="11"/>
    </row>
    <row r="5" spans="1:41">
      <c r="A5" s="109" t="s">
        <v>12</v>
      </c>
      <c r="B5" s="162">
        <v>200</v>
      </c>
      <c r="C5" s="159" t="s">
        <v>51</v>
      </c>
      <c r="D5" s="160" t="s">
        <v>102</v>
      </c>
      <c r="E5" s="160" t="s">
        <v>102</v>
      </c>
      <c r="F5" s="161" t="s">
        <v>102</v>
      </c>
      <c r="G5" s="161" t="s">
        <v>102</v>
      </c>
      <c r="H5" s="160" t="s">
        <v>102</v>
      </c>
      <c r="I5" s="160" t="s">
        <v>82</v>
      </c>
      <c r="J5" s="160" t="s">
        <v>55</v>
      </c>
      <c r="K5" s="160" t="s">
        <v>47</v>
      </c>
      <c r="L5" s="160" t="s">
        <v>55</v>
      </c>
      <c r="M5" s="161" t="s">
        <v>55</v>
      </c>
      <c r="N5" s="161" t="s">
        <v>47</v>
      </c>
      <c r="O5" s="160" t="s">
        <v>83</v>
      </c>
      <c r="P5" s="160" t="s">
        <v>52</v>
      </c>
      <c r="Q5" s="160" t="s">
        <v>47</v>
      </c>
      <c r="R5" s="160"/>
      <c r="S5" s="160" t="s">
        <v>83</v>
      </c>
      <c r="T5" s="161" t="s">
        <v>51</v>
      </c>
      <c r="U5" s="161" t="s">
        <v>34</v>
      </c>
      <c r="V5" s="161" t="s">
        <v>55</v>
      </c>
      <c r="W5" s="160" t="s">
        <v>47</v>
      </c>
      <c r="X5" s="160"/>
      <c r="Y5" s="160" t="s">
        <v>83</v>
      </c>
      <c r="Z5" s="160" t="s">
        <v>110</v>
      </c>
      <c r="AA5" s="161" t="s">
        <v>111</v>
      </c>
      <c r="AB5" s="161" t="s">
        <v>88</v>
      </c>
      <c r="AC5" s="160" t="s">
        <v>82</v>
      </c>
      <c r="AD5" s="160" t="s">
        <v>47</v>
      </c>
      <c r="AE5" s="160"/>
      <c r="AF5" s="160" t="s">
        <v>83</v>
      </c>
      <c r="AG5" s="160" t="s">
        <v>109</v>
      </c>
      <c r="AH5" s="155">
        <f t="shared" si="0"/>
        <v>180</v>
      </c>
      <c r="AI5" s="155">
        <v>173</v>
      </c>
      <c r="AJ5" s="156">
        <f t="shared" si="1"/>
        <v>7</v>
      </c>
      <c r="AK5" s="155">
        <v>8</v>
      </c>
      <c r="AL5" s="155">
        <v>7</v>
      </c>
      <c r="AM5" s="130"/>
      <c r="AN5" s="130"/>
      <c r="AO5" s="11"/>
    </row>
    <row r="6" spans="1:41">
      <c r="A6" s="121" t="s">
        <v>14</v>
      </c>
      <c r="B6" s="120">
        <v>240</v>
      </c>
      <c r="C6" s="159" t="s">
        <v>60</v>
      </c>
      <c r="D6" s="160" t="s">
        <v>60</v>
      </c>
      <c r="E6" s="160" t="s">
        <v>60</v>
      </c>
      <c r="F6" s="161" t="s">
        <v>60</v>
      </c>
      <c r="G6" s="161"/>
      <c r="H6" s="160" t="s">
        <v>60</v>
      </c>
      <c r="I6" s="160" t="s">
        <v>60</v>
      </c>
      <c r="J6" s="160" t="s">
        <v>60</v>
      </c>
      <c r="K6" s="160" t="s">
        <v>60</v>
      </c>
      <c r="L6" s="160" t="s">
        <v>60</v>
      </c>
      <c r="M6" s="161" t="s">
        <v>60</v>
      </c>
      <c r="N6" s="161" t="s">
        <v>60</v>
      </c>
      <c r="O6" s="160" t="s">
        <v>60</v>
      </c>
      <c r="P6" s="160"/>
      <c r="Q6" s="160" t="s">
        <v>51</v>
      </c>
      <c r="R6" s="160" t="s">
        <v>55</v>
      </c>
      <c r="S6" s="160" t="s">
        <v>47</v>
      </c>
      <c r="T6" s="161" t="s">
        <v>47</v>
      </c>
      <c r="U6" s="161" t="s">
        <v>83</v>
      </c>
      <c r="V6" s="161" t="s">
        <v>82</v>
      </c>
      <c r="W6" s="160" t="s">
        <v>47</v>
      </c>
      <c r="X6" s="160" t="s">
        <v>34</v>
      </c>
      <c r="Y6" s="160"/>
      <c r="Z6" s="160"/>
      <c r="AA6" s="161" t="s">
        <v>34</v>
      </c>
      <c r="AB6" s="161" t="s">
        <v>34</v>
      </c>
      <c r="AC6" s="160" t="s">
        <v>51</v>
      </c>
      <c r="AD6" s="160" t="s">
        <v>52</v>
      </c>
      <c r="AE6" s="160" t="s">
        <v>47</v>
      </c>
      <c r="AF6" s="160" t="s">
        <v>88</v>
      </c>
      <c r="AG6" s="160" t="s">
        <v>83</v>
      </c>
      <c r="AH6" s="155">
        <f t="shared" si="0"/>
        <v>96</v>
      </c>
      <c r="AI6" s="155">
        <v>120</v>
      </c>
      <c r="AJ6" s="156">
        <f t="shared" si="1"/>
        <v>-24</v>
      </c>
      <c r="AK6" s="155">
        <v>3</v>
      </c>
      <c r="AL6" s="155">
        <v>5</v>
      </c>
      <c r="AM6" s="130"/>
      <c r="AN6" s="130"/>
      <c r="AO6" s="11"/>
    </row>
    <row r="7" spans="1:41">
      <c r="A7" s="109" t="s">
        <v>16</v>
      </c>
      <c r="B7" s="163">
        <v>180</v>
      </c>
      <c r="C7" s="159" t="s">
        <v>55</v>
      </c>
      <c r="D7" s="160" t="s">
        <v>47</v>
      </c>
      <c r="E7" s="160" t="s">
        <v>34</v>
      </c>
      <c r="F7" s="161"/>
      <c r="G7" s="161" t="s">
        <v>83</v>
      </c>
      <c r="H7" s="160" t="s">
        <v>52</v>
      </c>
      <c r="I7" s="160" t="s">
        <v>47</v>
      </c>
      <c r="J7" s="160" t="s">
        <v>82</v>
      </c>
      <c r="K7" s="160" t="s">
        <v>47</v>
      </c>
      <c r="L7" s="160" t="s">
        <v>52</v>
      </c>
      <c r="M7" s="161" t="s">
        <v>47</v>
      </c>
      <c r="N7" s="161" t="s">
        <v>34</v>
      </c>
      <c r="O7" s="160" t="s">
        <v>82</v>
      </c>
      <c r="P7" s="160" t="s">
        <v>47</v>
      </c>
      <c r="Q7" s="160"/>
      <c r="R7" s="160" t="s">
        <v>88</v>
      </c>
      <c r="S7" s="160"/>
      <c r="T7" s="161" t="s">
        <v>34</v>
      </c>
      <c r="U7" s="161" t="s">
        <v>34</v>
      </c>
      <c r="V7" s="161" t="s">
        <v>34</v>
      </c>
      <c r="W7" s="160" t="s">
        <v>51</v>
      </c>
      <c r="X7" s="160" t="s">
        <v>82</v>
      </c>
      <c r="Y7" s="160" t="s">
        <v>47</v>
      </c>
      <c r="Z7" s="160" t="s">
        <v>55</v>
      </c>
      <c r="AA7" s="161" t="s">
        <v>47</v>
      </c>
      <c r="AB7" s="161"/>
      <c r="AC7" s="160"/>
      <c r="AD7" s="160" t="s">
        <v>88</v>
      </c>
      <c r="AE7" s="160" t="s">
        <v>82</v>
      </c>
      <c r="AF7" s="160" t="s">
        <v>47</v>
      </c>
      <c r="AG7" s="160" t="s">
        <v>55</v>
      </c>
      <c r="AH7" s="155">
        <f t="shared" si="0"/>
        <v>156</v>
      </c>
      <c r="AI7" s="155">
        <v>156</v>
      </c>
      <c r="AJ7" s="156">
        <f t="shared" si="1"/>
        <v>0</v>
      </c>
      <c r="AK7" s="155">
        <v>9</v>
      </c>
      <c r="AL7" s="155">
        <v>4</v>
      </c>
      <c r="AM7" s="130"/>
      <c r="AN7" s="130"/>
      <c r="AO7" s="11"/>
    </row>
    <row r="8" spans="1:41">
      <c r="A8" s="109" t="s">
        <v>18</v>
      </c>
      <c r="B8" s="163">
        <v>190</v>
      </c>
      <c r="C8" s="159"/>
      <c r="D8" s="160" t="s">
        <v>83</v>
      </c>
      <c r="E8" s="160" t="s">
        <v>60</v>
      </c>
      <c r="F8" s="161" t="s">
        <v>60</v>
      </c>
      <c r="G8" s="161" t="s">
        <v>60</v>
      </c>
      <c r="H8" s="160" t="s">
        <v>60</v>
      </c>
      <c r="I8" s="160" t="s">
        <v>60</v>
      </c>
      <c r="J8" s="160" t="s">
        <v>60</v>
      </c>
      <c r="K8" s="160" t="s">
        <v>60</v>
      </c>
      <c r="L8" s="160" t="s">
        <v>60</v>
      </c>
      <c r="M8" s="161" t="s">
        <v>60</v>
      </c>
      <c r="N8" s="161" t="s">
        <v>60</v>
      </c>
      <c r="O8" s="160" t="s">
        <v>60</v>
      </c>
      <c r="P8" s="160"/>
      <c r="Q8" s="160"/>
      <c r="R8" s="160"/>
      <c r="S8" s="160" t="s">
        <v>51</v>
      </c>
      <c r="T8" s="161" t="s">
        <v>82</v>
      </c>
      <c r="U8" s="161" t="s">
        <v>52</v>
      </c>
      <c r="V8" s="161" t="s">
        <v>47</v>
      </c>
      <c r="W8" s="160"/>
      <c r="X8" s="160" t="s">
        <v>83</v>
      </c>
      <c r="Y8" s="160" t="s">
        <v>55</v>
      </c>
      <c r="Z8" s="160" t="s">
        <v>47</v>
      </c>
      <c r="AA8" s="161" t="s">
        <v>51</v>
      </c>
      <c r="AB8" s="161" t="s">
        <v>83</v>
      </c>
      <c r="AC8" s="160" t="s">
        <v>52</v>
      </c>
      <c r="AD8" s="160" t="s">
        <v>47</v>
      </c>
      <c r="AE8" s="160"/>
      <c r="AF8" s="160"/>
      <c r="AG8" s="160" t="s">
        <v>51</v>
      </c>
      <c r="AH8" s="155">
        <f t="shared" si="0"/>
        <v>120</v>
      </c>
      <c r="AI8" s="155">
        <v>108</v>
      </c>
      <c r="AJ8" s="156">
        <f t="shared" si="1"/>
        <v>12</v>
      </c>
      <c r="AK8" s="155">
        <v>4</v>
      </c>
      <c r="AL8" s="155">
        <v>6</v>
      </c>
      <c r="AM8" s="130"/>
      <c r="AN8" s="130"/>
      <c r="AO8" s="11"/>
    </row>
    <row r="9" spans="1:41">
      <c r="A9" s="109" t="s">
        <v>20</v>
      </c>
      <c r="B9" s="163">
        <v>200</v>
      </c>
      <c r="C9" s="159" t="s">
        <v>47</v>
      </c>
      <c r="D9" s="160"/>
      <c r="E9" s="160" t="s">
        <v>51</v>
      </c>
      <c r="F9" s="161" t="s">
        <v>82</v>
      </c>
      <c r="G9" s="161" t="s">
        <v>52</v>
      </c>
      <c r="H9" s="160" t="s">
        <v>47</v>
      </c>
      <c r="I9" s="160"/>
      <c r="J9" s="160" t="s">
        <v>51</v>
      </c>
      <c r="K9" s="160" t="s">
        <v>82</v>
      </c>
      <c r="L9" s="160" t="s">
        <v>47</v>
      </c>
      <c r="M9" s="161" t="s">
        <v>88</v>
      </c>
      <c r="N9" s="161" t="s">
        <v>51</v>
      </c>
      <c r="O9" s="160" t="s">
        <v>55</v>
      </c>
      <c r="P9" s="160" t="s">
        <v>55</v>
      </c>
      <c r="Q9" s="160" t="s">
        <v>47</v>
      </c>
      <c r="R9" s="160" t="s">
        <v>83</v>
      </c>
      <c r="S9" s="160"/>
      <c r="T9" s="161" t="s">
        <v>31</v>
      </c>
      <c r="U9" s="161" t="s">
        <v>31</v>
      </c>
      <c r="V9" s="161" t="s">
        <v>31</v>
      </c>
      <c r="W9" s="160" t="s">
        <v>31</v>
      </c>
      <c r="X9" s="160" t="s">
        <v>31</v>
      </c>
      <c r="Y9" s="160" t="s">
        <v>31</v>
      </c>
      <c r="Z9" s="160" t="s">
        <v>31</v>
      </c>
      <c r="AA9" s="161" t="s">
        <v>31</v>
      </c>
      <c r="AB9" s="161" t="s">
        <v>31</v>
      </c>
      <c r="AC9" s="160" t="s">
        <v>31</v>
      </c>
      <c r="AD9" s="160" t="s">
        <v>31</v>
      </c>
      <c r="AE9" s="160" t="s">
        <v>31</v>
      </c>
      <c r="AF9" s="160" t="s">
        <v>31</v>
      </c>
      <c r="AG9" s="160" t="s">
        <v>31</v>
      </c>
      <c r="AH9" s="155">
        <f t="shared" si="0"/>
        <v>120</v>
      </c>
      <c r="AI9" s="155">
        <v>100</v>
      </c>
      <c r="AJ9" s="156">
        <f t="shared" si="1"/>
        <v>20</v>
      </c>
      <c r="AK9" s="155">
        <v>5</v>
      </c>
      <c r="AL9" s="155">
        <v>5</v>
      </c>
      <c r="AM9" s="130"/>
      <c r="AN9" s="130"/>
      <c r="AO9" s="11"/>
    </row>
    <row r="10" spans="1:41">
      <c r="A10" s="121" t="s">
        <v>21</v>
      </c>
      <c r="B10" s="120">
        <v>240</v>
      </c>
      <c r="C10" s="159" t="s">
        <v>60</v>
      </c>
      <c r="D10" s="160" t="s">
        <v>60</v>
      </c>
      <c r="E10" s="160" t="s">
        <v>60</v>
      </c>
      <c r="F10" s="161" t="s">
        <v>60</v>
      </c>
      <c r="G10" s="161" t="s">
        <v>60</v>
      </c>
      <c r="H10" s="160" t="s">
        <v>60</v>
      </c>
      <c r="I10" s="160" t="s">
        <v>60</v>
      </c>
      <c r="J10" s="160" t="s">
        <v>60</v>
      </c>
      <c r="K10" s="160" t="s">
        <v>60</v>
      </c>
      <c r="L10" s="160" t="s">
        <v>60</v>
      </c>
      <c r="M10" s="161" t="s">
        <v>60</v>
      </c>
      <c r="N10" s="161" t="s">
        <v>60</v>
      </c>
      <c r="O10" s="160" t="s">
        <v>60</v>
      </c>
      <c r="P10" s="160" t="s">
        <v>83</v>
      </c>
      <c r="Q10" s="160" t="s">
        <v>88</v>
      </c>
      <c r="R10" s="160" t="s">
        <v>52</v>
      </c>
      <c r="S10" s="160" t="s">
        <v>52</v>
      </c>
      <c r="T10" s="161" t="s">
        <v>34</v>
      </c>
      <c r="U10" s="161" t="s">
        <v>34</v>
      </c>
      <c r="V10" s="161" t="s">
        <v>51</v>
      </c>
      <c r="W10" s="160" t="s">
        <v>82</v>
      </c>
      <c r="X10" s="160" t="s">
        <v>47</v>
      </c>
      <c r="Y10" s="160" t="s">
        <v>52</v>
      </c>
      <c r="Z10" s="160" t="s">
        <v>47</v>
      </c>
      <c r="AA10" s="161"/>
      <c r="AB10" s="161" t="s">
        <v>51</v>
      </c>
      <c r="AC10" s="160" t="s">
        <v>55</v>
      </c>
      <c r="AD10" s="160" t="s">
        <v>47</v>
      </c>
      <c r="AE10" s="160" t="s">
        <v>88</v>
      </c>
      <c r="AF10" s="160" t="s">
        <v>51</v>
      </c>
      <c r="AG10" s="160" t="s">
        <v>52</v>
      </c>
      <c r="AH10" s="155">
        <f t="shared" si="0"/>
        <v>144</v>
      </c>
      <c r="AI10" s="155">
        <v>120</v>
      </c>
      <c r="AJ10" s="156">
        <f t="shared" si="1"/>
        <v>24</v>
      </c>
      <c r="AK10" s="155">
        <v>6</v>
      </c>
      <c r="AL10" s="155">
        <v>6</v>
      </c>
      <c r="AM10" s="130"/>
      <c r="AN10" s="130"/>
      <c r="AO10" s="11"/>
    </row>
    <row r="11" spans="1:41">
      <c r="A11" s="164" t="s">
        <v>22</v>
      </c>
      <c r="B11" s="79">
        <v>240</v>
      </c>
      <c r="C11" s="80" t="s">
        <v>88</v>
      </c>
      <c r="D11" s="165" t="s">
        <v>52</v>
      </c>
      <c r="E11" s="165" t="s">
        <v>47</v>
      </c>
      <c r="F11" s="81"/>
      <c r="G11" s="81" t="s">
        <v>55</v>
      </c>
      <c r="H11" s="165" t="s">
        <v>82</v>
      </c>
      <c r="I11" s="165" t="s">
        <v>47</v>
      </c>
      <c r="J11" s="165"/>
      <c r="K11" s="165" t="s">
        <v>88</v>
      </c>
      <c r="L11" s="165" t="s">
        <v>82</v>
      </c>
      <c r="M11" s="81" t="s">
        <v>47</v>
      </c>
      <c r="N11" s="81"/>
      <c r="O11" s="165" t="s">
        <v>108</v>
      </c>
      <c r="P11" s="165" t="s">
        <v>51</v>
      </c>
      <c r="Q11" s="165" t="s">
        <v>55</v>
      </c>
      <c r="R11" s="165" t="s">
        <v>59</v>
      </c>
      <c r="S11" s="165" t="s">
        <v>88</v>
      </c>
      <c r="T11" s="81" t="s">
        <v>34</v>
      </c>
      <c r="U11" s="81" t="s">
        <v>34</v>
      </c>
      <c r="V11" s="81" t="s">
        <v>34</v>
      </c>
      <c r="W11" s="165" t="s">
        <v>88</v>
      </c>
      <c r="X11" s="165"/>
      <c r="Y11" s="165" t="s">
        <v>88</v>
      </c>
      <c r="Z11" s="165" t="s">
        <v>83</v>
      </c>
      <c r="AA11" s="81" t="s">
        <v>52</v>
      </c>
      <c r="AB11" s="81" t="s">
        <v>55</v>
      </c>
      <c r="AC11" s="165" t="s">
        <v>47</v>
      </c>
      <c r="AD11" s="165"/>
      <c r="AE11" s="165" t="s">
        <v>51</v>
      </c>
      <c r="AF11" s="165" t="s">
        <v>83</v>
      </c>
      <c r="AG11" s="165"/>
      <c r="AH11" s="155">
        <f t="shared" si="0"/>
        <v>200</v>
      </c>
      <c r="AI11" s="155">
        <v>208</v>
      </c>
      <c r="AJ11" s="156">
        <f t="shared" si="1"/>
        <v>-8</v>
      </c>
      <c r="AK11" s="82">
        <v>7</v>
      </c>
      <c r="AL11" s="82">
        <v>9</v>
      </c>
      <c r="AM11" s="166">
        <v>1</v>
      </c>
      <c r="AN11" s="166"/>
      <c r="AO11" s="11"/>
    </row>
    <row r="12" spans="1:41">
      <c r="A12" s="83" t="s">
        <v>86</v>
      </c>
      <c r="B12" s="84">
        <v>240</v>
      </c>
      <c r="C12" s="76" t="s">
        <v>82</v>
      </c>
      <c r="D12" s="154" t="s">
        <v>82</v>
      </c>
      <c r="E12" s="154" t="s">
        <v>47</v>
      </c>
      <c r="F12" s="77" t="s">
        <v>51</v>
      </c>
      <c r="G12" s="77" t="s">
        <v>51</v>
      </c>
      <c r="H12" s="154"/>
      <c r="I12" s="154" t="s">
        <v>88</v>
      </c>
      <c r="J12" s="154" t="s">
        <v>52</v>
      </c>
      <c r="K12" s="154" t="s">
        <v>47</v>
      </c>
      <c r="L12" s="154"/>
      <c r="M12" s="77" t="s">
        <v>82</v>
      </c>
      <c r="N12" s="77" t="s">
        <v>52</v>
      </c>
      <c r="O12" s="154" t="s">
        <v>47</v>
      </c>
      <c r="P12" s="154" t="s">
        <v>88</v>
      </c>
      <c r="Q12" s="154" t="s">
        <v>83</v>
      </c>
      <c r="R12" s="154" t="s">
        <v>82</v>
      </c>
      <c r="S12" s="154" t="s">
        <v>47</v>
      </c>
      <c r="T12" s="77" t="s">
        <v>88</v>
      </c>
      <c r="U12" s="77" t="s">
        <v>55</v>
      </c>
      <c r="V12" s="77" t="s">
        <v>47</v>
      </c>
      <c r="W12" s="154" t="s">
        <v>52</v>
      </c>
      <c r="X12" s="154" t="s">
        <v>47</v>
      </c>
      <c r="Y12" s="154" t="s">
        <v>51</v>
      </c>
      <c r="Z12" s="154" t="s">
        <v>51</v>
      </c>
      <c r="AA12" s="77" t="s">
        <v>107</v>
      </c>
      <c r="AB12" s="77"/>
      <c r="AC12" s="154" t="s">
        <v>88</v>
      </c>
      <c r="AD12" s="154" t="s">
        <v>55</v>
      </c>
      <c r="AE12" s="154" t="s">
        <v>47</v>
      </c>
      <c r="AF12" s="154"/>
      <c r="AG12" s="154" t="s">
        <v>34</v>
      </c>
      <c r="AH12" s="155">
        <f t="shared" si="0"/>
        <v>216</v>
      </c>
      <c r="AI12" s="155">
        <v>208</v>
      </c>
      <c r="AJ12" s="156">
        <f t="shared" si="1"/>
        <v>8</v>
      </c>
      <c r="AK12" s="85">
        <v>9</v>
      </c>
      <c r="AL12" s="85">
        <v>9</v>
      </c>
      <c r="AM12" s="138"/>
      <c r="AN12" s="138"/>
      <c r="AO12" s="11"/>
    </row>
    <row r="13" spans="1:41">
      <c r="A13" s="121" t="s">
        <v>112</v>
      </c>
      <c r="B13" s="120">
        <v>240</v>
      </c>
      <c r="C13" s="159" t="s">
        <v>47</v>
      </c>
      <c r="D13" s="160" t="s">
        <v>88</v>
      </c>
      <c r="E13" s="160" t="s">
        <v>52</v>
      </c>
      <c r="F13" s="161" t="s">
        <v>52</v>
      </c>
      <c r="G13" s="161" t="s">
        <v>47</v>
      </c>
      <c r="H13" s="160" t="s">
        <v>55</v>
      </c>
      <c r="I13" s="160" t="s">
        <v>47</v>
      </c>
      <c r="J13" s="160" t="s">
        <v>88</v>
      </c>
      <c r="K13" s="160" t="s">
        <v>51</v>
      </c>
      <c r="L13" s="160"/>
      <c r="M13" s="161" t="s">
        <v>83</v>
      </c>
      <c r="N13" s="161" t="s">
        <v>88</v>
      </c>
      <c r="O13" s="160" t="s">
        <v>88</v>
      </c>
      <c r="P13" s="160"/>
      <c r="Q13" s="160"/>
      <c r="R13" s="160" t="s">
        <v>51</v>
      </c>
      <c r="S13" s="160" t="s">
        <v>82</v>
      </c>
      <c r="T13" s="161" t="s">
        <v>47</v>
      </c>
      <c r="U13" s="161" t="s">
        <v>34</v>
      </c>
      <c r="V13" s="161" t="s">
        <v>34</v>
      </c>
      <c r="W13" s="160" t="s">
        <v>83</v>
      </c>
      <c r="X13" s="160" t="s">
        <v>52</v>
      </c>
      <c r="Y13" s="160" t="s">
        <v>47</v>
      </c>
      <c r="Z13" s="160" t="s">
        <v>82</v>
      </c>
      <c r="AA13" s="161" t="s">
        <v>55</v>
      </c>
      <c r="AB13" s="161" t="s">
        <v>47</v>
      </c>
      <c r="AC13" s="160"/>
      <c r="AD13" s="160" t="s">
        <v>83</v>
      </c>
      <c r="AE13" s="160" t="s">
        <v>52</v>
      </c>
      <c r="AF13" s="160" t="s">
        <v>55</v>
      </c>
      <c r="AG13" s="160" t="s">
        <v>47</v>
      </c>
      <c r="AH13" s="155">
        <f t="shared" si="0"/>
        <v>216</v>
      </c>
      <c r="AI13" s="155">
        <v>208</v>
      </c>
      <c r="AJ13" s="156">
        <f t="shared" si="1"/>
        <v>8</v>
      </c>
      <c r="AK13" s="155">
        <v>9</v>
      </c>
      <c r="AL13" s="155">
        <v>9</v>
      </c>
      <c r="AM13" s="130"/>
      <c r="AN13" s="130"/>
      <c r="AO13" s="11"/>
    </row>
    <row r="14" spans="1:41">
      <c r="A14" s="78" t="s">
        <v>25</v>
      </c>
      <c r="B14" s="158">
        <v>120</v>
      </c>
      <c r="C14" s="159" t="s">
        <v>52</v>
      </c>
      <c r="D14" s="160" t="s">
        <v>102</v>
      </c>
      <c r="E14" s="160" t="s">
        <v>102</v>
      </c>
      <c r="F14" s="161" t="s">
        <v>102</v>
      </c>
      <c r="G14" s="161" t="s">
        <v>102</v>
      </c>
      <c r="H14" s="160" t="s">
        <v>102</v>
      </c>
      <c r="I14" s="160" t="s">
        <v>52</v>
      </c>
      <c r="J14" s="160" t="s">
        <v>47</v>
      </c>
      <c r="K14" s="160" t="s">
        <v>52</v>
      </c>
      <c r="L14" s="160" t="s">
        <v>47</v>
      </c>
      <c r="M14" s="161" t="s">
        <v>51</v>
      </c>
      <c r="N14" s="161"/>
      <c r="O14" s="160" t="s">
        <v>51</v>
      </c>
      <c r="P14" s="160" t="s">
        <v>82</v>
      </c>
      <c r="Q14" s="160" t="s">
        <v>47</v>
      </c>
      <c r="R14" s="160"/>
      <c r="S14" s="160" t="s">
        <v>52</v>
      </c>
      <c r="T14" s="161" t="s">
        <v>55</v>
      </c>
      <c r="U14" s="161" t="s">
        <v>47</v>
      </c>
      <c r="V14" s="161" t="s">
        <v>52</v>
      </c>
      <c r="W14" s="160" t="s">
        <v>47</v>
      </c>
      <c r="X14" s="160" t="s">
        <v>55</v>
      </c>
      <c r="Y14" s="160" t="s">
        <v>47</v>
      </c>
      <c r="Z14" s="160" t="s">
        <v>52</v>
      </c>
      <c r="AA14" s="161" t="s">
        <v>47</v>
      </c>
      <c r="AB14" s="161"/>
      <c r="AC14" s="160"/>
      <c r="AD14" s="160" t="s">
        <v>51</v>
      </c>
      <c r="AE14" s="160"/>
      <c r="AF14" s="160"/>
      <c r="AG14" s="160"/>
      <c r="AH14" s="155">
        <f t="shared" si="0"/>
        <v>144</v>
      </c>
      <c r="AI14" s="155">
        <v>104</v>
      </c>
      <c r="AJ14" s="156">
        <f t="shared" si="1"/>
        <v>40</v>
      </c>
      <c r="AK14" s="155">
        <v>9</v>
      </c>
      <c r="AL14" s="155">
        <v>3</v>
      </c>
      <c r="AM14" s="130"/>
      <c r="AN14" s="130"/>
      <c r="AO14" s="11"/>
    </row>
    <row r="15" spans="1:41">
      <c r="A15" s="78" t="s">
        <v>26</v>
      </c>
      <c r="B15" s="158">
        <v>120</v>
      </c>
      <c r="C15" s="159" t="s">
        <v>87</v>
      </c>
      <c r="D15" s="160" t="s">
        <v>51</v>
      </c>
      <c r="E15" s="160" t="s">
        <v>88</v>
      </c>
      <c r="F15" s="161" t="s">
        <v>88</v>
      </c>
      <c r="G15" s="161"/>
      <c r="H15" s="160" t="s">
        <v>51</v>
      </c>
      <c r="I15" s="160" t="s">
        <v>55</v>
      </c>
      <c r="J15" s="160" t="s">
        <v>47</v>
      </c>
      <c r="K15" s="160" t="s">
        <v>55</v>
      </c>
      <c r="L15" s="160" t="s">
        <v>47</v>
      </c>
      <c r="M15" s="161" t="s">
        <v>52</v>
      </c>
      <c r="N15" s="161" t="s">
        <v>55</v>
      </c>
      <c r="O15" s="160"/>
      <c r="P15" s="160"/>
      <c r="Q15" s="160" t="s">
        <v>52</v>
      </c>
      <c r="R15" s="160"/>
      <c r="S15" s="160"/>
      <c r="T15" s="161" t="s">
        <v>52</v>
      </c>
      <c r="U15" s="161" t="s">
        <v>82</v>
      </c>
      <c r="V15" s="161" t="s">
        <v>47</v>
      </c>
      <c r="W15" s="160"/>
      <c r="X15" s="160" t="s">
        <v>88</v>
      </c>
      <c r="Y15" s="160"/>
      <c r="Z15" s="160"/>
      <c r="AA15" s="161"/>
      <c r="AB15" s="161" t="s">
        <v>52</v>
      </c>
      <c r="AC15" s="160" t="s">
        <v>47</v>
      </c>
      <c r="AD15" s="160"/>
      <c r="AE15" s="160"/>
      <c r="AF15" s="160" t="s">
        <v>52</v>
      </c>
      <c r="AG15" s="160" t="s">
        <v>47</v>
      </c>
      <c r="AH15" s="155">
        <f t="shared" si="0"/>
        <v>174</v>
      </c>
      <c r="AI15" s="155">
        <v>104</v>
      </c>
      <c r="AJ15" s="156">
        <f t="shared" si="1"/>
        <v>70</v>
      </c>
      <c r="AK15" s="155">
        <v>9</v>
      </c>
      <c r="AL15" s="155">
        <v>5</v>
      </c>
      <c r="AM15" s="130"/>
      <c r="AN15" s="130">
        <v>1</v>
      </c>
      <c r="AO15" s="11"/>
    </row>
    <row r="16" spans="1:4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67">
        <v>2100</v>
      </c>
      <c r="AI16" s="157">
        <v>2209</v>
      </c>
      <c r="AJ16" s="156">
        <f t="shared" si="1"/>
        <v>-109</v>
      </c>
      <c r="AK16" s="157">
        <v>94</v>
      </c>
      <c r="AL16" s="157">
        <v>91</v>
      </c>
      <c r="AM16" s="157">
        <v>0</v>
      </c>
      <c r="AN16" s="157">
        <v>0</v>
      </c>
      <c r="AO16" s="11"/>
    </row>
    <row r="17" spans="1:41">
      <c r="A17" s="231" t="s">
        <v>69</v>
      </c>
      <c r="B17" s="210"/>
      <c r="C17" s="210"/>
      <c r="D17" s="211"/>
      <c r="E17" s="11"/>
      <c r="F17" s="11"/>
      <c r="L17" s="11" t="s">
        <v>92</v>
      </c>
      <c r="W17" s="123" t="s">
        <v>64</v>
      </c>
      <c r="X17" s="123" t="s">
        <v>65</v>
      </c>
      <c r="Y17" s="123" t="s">
        <v>66</v>
      </c>
      <c r="Z17" s="23" t="s">
        <v>67</v>
      </c>
      <c r="AA17" s="123" t="s">
        <v>68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>
      <c r="A18" s="231" t="s">
        <v>70</v>
      </c>
      <c r="B18" s="210"/>
      <c r="C18" s="210"/>
      <c r="D18" s="211"/>
      <c r="E18" s="11"/>
      <c r="F18" s="11"/>
      <c r="G18" s="35"/>
      <c r="W18" s="123">
        <v>1</v>
      </c>
      <c r="X18" s="123">
        <v>1</v>
      </c>
      <c r="Y18" s="123">
        <v>1</v>
      </c>
      <c r="Z18" s="123">
        <v>1</v>
      </c>
      <c r="AA18" s="123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>
      <c r="A19" s="231" t="s">
        <v>73</v>
      </c>
      <c r="B19" s="210"/>
      <c r="C19" s="210"/>
      <c r="D19" s="211"/>
      <c r="E19" s="11"/>
      <c r="F19" s="11"/>
      <c r="G19" s="35"/>
      <c r="H19" s="222" t="s">
        <v>71</v>
      </c>
      <c r="I19" s="211"/>
      <c r="J19" s="36" t="s">
        <v>72</v>
      </c>
      <c r="K19" s="8">
        <f t="shared" ref="K19:K20" si="2">W19+X19+Y19+Z19+AA19</f>
        <v>36</v>
      </c>
      <c r="N19" s="37" t="s">
        <v>64</v>
      </c>
      <c r="O19" s="38">
        <v>9</v>
      </c>
      <c r="P19" s="37" t="s">
        <v>65</v>
      </c>
      <c r="Q19" s="39">
        <v>9</v>
      </c>
      <c r="R19" s="37" t="s">
        <v>66</v>
      </c>
      <c r="S19" s="38">
        <v>9</v>
      </c>
      <c r="T19" s="37" t="s">
        <v>67</v>
      </c>
      <c r="U19" s="138">
        <v>9</v>
      </c>
      <c r="W19" s="8">
        <f>W18*O19</f>
        <v>9</v>
      </c>
      <c r="X19" s="8">
        <f>X18*Q19</f>
        <v>9</v>
      </c>
      <c r="Y19" s="8">
        <f>Y18*S19</f>
        <v>9</v>
      </c>
      <c r="Z19" s="8">
        <f>Z18*U19</f>
        <v>9</v>
      </c>
      <c r="AA19" s="8"/>
      <c r="AB19" s="11"/>
      <c r="AC19" s="11"/>
      <c r="AD19" s="11"/>
      <c r="AE19" s="11"/>
      <c r="AF19" s="11"/>
      <c r="AG19" s="11"/>
      <c r="AH19" s="86">
        <v>240</v>
      </c>
      <c r="AI19" s="168">
        <v>208</v>
      </c>
      <c r="AJ19" s="11"/>
      <c r="AK19" s="11"/>
      <c r="AL19" s="11"/>
      <c r="AM19" s="11"/>
      <c r="AN19" s="11"/>
      <c r="AO19" s="11"/>
    </row>
    <row r="20" spans="1:41">
      <c r="A20" s="231" t="s">
        <v>76</v>
      </c>
      <c r="B20" s="210"/>
      <c r="C20" s="210"/>
      <c r="D20" s="211"/>
      <c r="E20" s="11"/>
      <c r="F20" s="11"/>
      <c r="G20" s="35"/>
      <c r="H20" s="223" t="s">
        <v>74</v>
      </c>
      <c r="I20" s="211"/>
      <c r="J20" s="36" t="s">
        <v>75</v>
      </c>
      <c r="K20" s="8">
        <f t="shared" si="2"/>
        <v>24</v>
      </c>
      <c r="O20" s="8">
        <v>0</v>
      </c>
      <c r="Q20" s="8">
        <v>7</v>
      </c>
      <c r="S20" s="8">
        <v>5</v>
      </c>
      <c r="U20" s="8">
        <v>12</v>
      </c>
      <c r="W20" s="8"/>
      <c r="X20" s="8">
        <f>X18*Q20</f>
        <v>7</v>
      </c>
      <c r="Y20" s="8">
        <f>Y18*S20</f>
        <v>5</v>
      </c>
      <c r="Z20" s="8">
        <f>Z18*U20</f>
        <v>12</v>
      </c>
      <c r="AA20" s="8">
        <f>AA18*12</f>
        <v>0</v>
      </c>
      <c r="AB20" s="11"/>
      <c r="AC20" s="11"/>
      <c r="AD20" s="11"/>
      <c r="AE20" s="11"/>
      <c r="AF20" s="11"/>
      <c r="AG20" s="8" t="s">
        <v>104</v>
      </c>
      <c r="AH20" s="169">
        <v>200</v>
      </c>
      <c r="AI20" s="170">
        <f>(AH20*AI19)/AH19</f>
        <v>173.33333333333334</v>
      </c>
      <c r="AJ20" s="11"/>
      <c r="AK20" s="11"/>
      <c r="AL20" s="11"/>
      <c r="AM20" s="11"/>
      <c r="AN20" s="11"/>
      <c r="AO20" s="11"/>
    </row>
    <row r="21" spans="1:41" ht="15.75" customHeight="1">
      <c r="A21" s="231" t="s">
        <v>79</v>
      </c>
      <c r="B21" s="210"/>
      <c r="C21" s="210"/>
      <c r="D21" s="211"/>
      <c r="E21" s="11"/>
      <c r="F21" s="11"/>
      <c r="G21" s="35"/>
      <c r="H21" s="223" t="s">
        <v>77</v>
      </c>
      <c r="I21" s="211"/>
      <c r="J21" s="36" t="s">
        <v>78</v>
      </c>
      <c r="K21" s="8"/>
      <c r="O21" s="8">
        <v>0</v>
      </c>
      <c r="Q21" s="8">
        <v>0</v>
      </c>
      <c r="S21" s="8">
        <v>0</v>
      </c>
      <c r="U21" s="8">
        <v>0</v>
      </c>
      <c r="W21" s="8"/>
      <c r="X21" s="8"/>
      <c r="Y21" s="8"/>
      <c r="Z21" s="8"/>
      <c r="AA21" s="8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75" customHeight="1">
      <c r="A22" s="229" t="s">
        <v>113</v>
      </c>
      <c r="B22" s="210"/>
      <c r="C22" s="210"/>
      <c r="D22" s="211"/>
      <c r="E22" s="11"/>
      <c r="F22" s="11"/>
      <c r="G22" s="35"/>
      <c r="H22" s="35"/>
      <c r="I22" s="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9:I19"/>
    <mergeCell ref="H20:I20"/>
    <mergeCell ref="H21:I21"/>
    <mergeCell ref="A20:D20"/>
    <mergeCell ref="A21:D21"/>
    <mergeCell ref="A22:D22"/>
    <mergeCell ref="A1:A2"/>
    <mergeCell ref="B1:B2"/>
    <mergeCell ref="A17:D17"/>
    <mergeCell ref="A18:D18"/>
    <mergeCell ref="A19:D19"/>
  </mergeCells>
  <conditionalFormatting sqref="Q19">
    <cfRule type="cellIs" dxfId="181" priority="1" operator="equal">
      <formula>"X"</formula>
    </cfRule>
  </conditionalFormatting>
  <conditionalFormatting sqref="Q19">
    <cfRule type="cellIs" dxfId="180" priority="2" operator="equal">
      <formula>"X"</formula>
    </cfRule>
  </conditionalFormatting>
  <conditionalFormatting sqref="H19 Z17">
    <cfRule type="cellIs" dxfId="179" priority="3" operator="equal">
      <formula>"X"</formula>
    </cfRule>
  </conditionalFormatting>
  <conditionalFormatting sqref="H19 Q19 Z17">
    <cfRule type="cellIs" dxfId="178" priority="4" operator="equal">
      <formula>"X"</formula>
    </cfRule>
  </conditionalFormatting>
  <conditionalFormatting sqref="H19 Q19 Z17">
    <cfRule type="cellIs" dxfId="177" priority="5" operator="equal">
      <formula>"X"</formula>
    </cfRule>
  </conditionalFormatting>
  <conditionalFormatting sqref="H19">
    <cfRule type="containsText" dxfId="176" priority="6" operator="containsText" text="X">
      <formula>NOT(ISERROR(SEARCH(("X"),(H19))))</formula>
    </cfRule>
  </conditionalFormatting>
  <conditionalFormatting sqref="H19">
    <cfRule type="cellIs" dxfId="175" priority="7" operator="equal">
      <formula>"X"</formula>
    </cfRule>
  </conditionalFormatting>
  <conditionalFormatting sqref="H19">
    <cfRule type="containsText" dxfId="174" priority="8" operator="containsText" text="X">
      <formula>NOT(ISERROR(SEARCH(("X"),(H19))))</formula>
    </cfRule>
  </conditionalFormatting>
  <conditionalFormatting sqref="H19">
    <cfRule type="cellIs" dxfId="173" priority="9" operator="equal">
      <formula>"X"</formula>
    </cfRule>
  </conditionalFormatting>
  <conditionalFormatting sqref="H19">
    <cfRule type="cellIs" dxfId="172" priority="10" operator="equal">
      <formula>"X"</formula>
    </cfRule>
  </conditionalFormatting>
  <conditionalFormatting sqref="H19">
    <cfRule type="cellIs" dxfId="171" priority="11" operator="equal">
      <formula>"X"</formula>
    </cfRule>
  </conditionalFormatting>
  <conditionalFormatting sqref="Q19">
    <cfRule type="cellIs" dxfId="170" priority="12" operator="equal">
      <formula>"X"</formula>
    </cfRule>
  </conditionalFormatting>
  <conditionalFormatting sqref="Q19">
    <cfRule type="cellIs" dxfId="169" priority="13" operator="equal">
      <formula>"X"</formula>
    </cfRule>
  </conditionalFormatting>
  <conditionalFormatting sqref="Q19">
    <cfRule type="cellIs" dxfId="168" priority="14" operator="equal">
      <formula>"X"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N1000"/>
  <sheetViews>
    <sheetView workbookViewId="0"/>
  </sheetViews>
  <sheetFormatPr baseColWidth="10" defaultColWidth="12.625" defaultRowHeight="15" customHeight="1"/>
  <cols>
    <col min="1" max="1" width="17.375" customWidth="1"/>
    <col min="2" max="2" width="7" customWidth="1"/>
    <col min="3" max="33" width="4.375" customWidth="1"/>
    <col min="34" max="40" width="9.375" customWidth="1"/>
  </cols>
  <sheetData>
    <row r="1" spans="1:40">
      <c r="A1" s="230" t="s">
        <v>105</v>
      </c>
      <c r="B1" s="230" t="s">
        <v>81</v>
      </c>
      <c r="C1" s="87" t="s">
        <v>32</v>
      </c>
      <c r="D1" s="87" t="s">
        <v>33</v>
      </c>
      <c r="E1" s="149" t="s">
        <v>34</v>
      </c>
      <c r="F1" s="149" t="s">
        <v>35</v>
      </c>
      <c r="G1" s="149" t="s">
        <v>29</v>
      </c>
      <c r="H1" s="149" t="s">
        <v>30</v>
      </c>
      <c r="I1" s="87" t="s">
        <v>31</v>
      </c>
      <c r="J1" s="87" t="s">
        <v>32</v>
      </c>
      <c r="K1" s="87" t="s">
        <v>33</v>
      </c>
      <c r="L1" s="149" t="s">
        <v>34</v>
      </c>
      <c r="M1" s="149" t="s">
        <v>35</v>
      </c>
      <c r="N1" s="149" t="s">
        <v>29</v>
      </c>
      <c r="O1" s="149" t="s">
        <v>30</v>
      </c>
      <c r="P1" s="149" t="s">
        <v>31</v>
      </c>
      <c r="Q1" s="87" t="s">
        <v>32</v>
      </c>
      <c r="R1" s="87" t="s">
        <v>33</v>
      </c>
      <c r="S1" s="87" t="s">
        <v>34</v>
      </c>
      <c r="T1" s="149" t="s">
        <v>35</v>
      </c>
      <c r="U1" s="149" t="s">
        <v>29</v>
      </c>
      <c r="V1" s="149" t="s">
        <v>30</v>
      </c>
      <c r="W1" s="149" t="s">
        <v>31</v>
      </c>
      <c r="X1" s="87" t="s">
        <v>32</v>
      </c>
      <c r="Y1" s="87" t="s">
        <v>33</v>
      </c>
      <c r="Z1" s="149" t="s">
        <v>34</v>
      </c>
      <c r="AA1" s="149" t="s">
        <v>35</v>
      </c>
      <c r="AB1" s="149" t="s">
        <v>29</v>
      </c>
      <c r="AC1" s="149" t="s">
        <v>30</v>
      </c>
      <c r="AD1" s="149" t="s">
        <v>31</v>
      </c>
      <c r="AE1" s="87" t="s">
        <v>32</v>
      </c>
      <c r="AF1" s="87" t="s">
        <v>33</v>
      </c>
      <c r="AG1" s="149" t="s">
        <v>34</v>
      </c>
      <c r="AH1" s="138"/>
      <c r="AI1" s="138"/>
      <c r="AJ1" s="138"/>
      <c r="AK1" s="138"/>
      <c r="AL1" s="11"/>
      <c r="AM1" s="11"/>
      <c r="AN1" s="11"/>
    </row>
    <row r="2" spans="1:40">
      <c r="A2" s="216"/>
      <c r="B2" s="216"/>
      <c r="C2" s="171">
        <v>1</v>
      </c>
      <c r="D2" s="171">
        <v>2</v>
      </c>
      <c r="E2" s="151">
        <v>3</v>
      </c>
      <c r="F2" s="151">
        <v>4</v>
      </c>
      <c r="G2" s="151">
        <v>5</v>
      </c>
      <c r="H2" s="151">
        <v>6</v>
      </c>
      <c r="I2" s="171">
        <v>7</v>
      </c>
      <c r="J2" s="171">
        <v>8</v>
      </c>
      <c r="K2" s="171">
        <v>9</v>
      </c>
      <c r="L2" s="151">
        <v>10</v>
      </c>
      <c r="M2" s="151">
        <v>11</v>
      </c>
      <c r="N2" s="151">
        <v>12</v>
      </c>
      <c r="O2" s="151">
        <v>13</v>
      </c>
      <c r="P2" s="151">
        <v>14</v>
      </c>
      <c r="Q2" s="171">
        <v>15</v>
      </c>
      <c r="R2" s="171">
        <v>16</v>
      </c>
      <c r="S2" s="171">
        <v>17</v>
      </c>
      <c r="T2" s="151">
        <v>18</v>
      </c>
      <c r="U2" s="151">
        <v>19</v>
      </c>
      <c r="V2" s="151">
        <v>20</v>
      </c>
      <c r="W2" s="151">
        <v>21</v>
      </c>
      <c r="X2" s="171">
        <v>22</v>
      </c>
      <c r="Y2" s="171">
        <v>23</v>
      </c>
      <c r="Z2" s="151">
        <v>24</v>
      </c>
      <c r="AA2" s="149">
        <v>25</v>
      </c>
      <c r="AB2" s="149">
        <v>26</v>
      </c>
      <c r="AC2" s="149">
        <v>27</v>
      </c>
      <c r="AD2" s="151">
        <v>28</v>
      </c>
      <c r="AE2" s="171">
        <v>29</v>
      </c>
      <c r="AF2" s="171">
        <v>30</v>
      </c>
      <c r="AG2" s="151">
        <v>31</v>
      </c>
      <c r="AH2" s="153" t="s">
        <v>36</v>
      </c>
      <c r="AI2" s="153" t="s">
        <v>37</v>
      </c>
      <c r="AJ2" s="153" t="s">
        <v>38</v>
      </c>
      <c r="AK2" s="153" t="s">
        <v>39</v>
      </c>
      <c r="AL2" s="75" t="s">
        <v>40</v>
      </c>
      <c r="AM2" s="75" t="s">
        <v>114</v>
      </c>
      <c r="AN2" s="75" t="s">
        <v>42</v>
      </c>
    </row>
    <row r="3" spans="1:40">
      <c r="A3" s="121" t="s">
        <v>8</v>
      </c>
      <c r="B3" s="120">
        <v>240</v>
      </c>
      <c r="C3" s="88"/>
      <c r="D3" s="89" t="s">
        <v>83</v>
      </c>
      <c r="E3" s="154"/>
      <c r="F3" s="154" t="s">
        <v>51</v>
      </c>
      <c r="G3" s="154" t="s">
        <v>82</v>
      </c>
      <c r="H3" s="154" t="s">
        <v>47</v>
      </c>
      <c r="I3" s="89"/>
      <c r="J3" s="89" t="s">
        <v>52</v>
      </c>
      <c r="K3" s="89" t="s">
        <v>82</v>
      </c>
      <c r="L3" s="154" t="s">
        <v>47</v>
      </c>
      <c r="M3" s="154" t="s">
        <v>34</v>
      </c>
      <c r="N3" s="154" t="s">
        <v>115</v>
      </c>
      <c r="O3" s="154" t="s">
        <v>34</v>
      </c>
      <c r="P3" s="154" t="s">
        <v>34</v>
      </c>
      <c r="Q3" s="89" t="s">
        <v>34</v>
      </c>
      <c r="R3" s="89" t="s">
        <v>82</v>
      </c>
      <c r="S3" s="89" t="s">
        <v>55</v>
      </c>
      <c r="T3" s="154" t="s">
        <v>47</v>
      </c>
      <c r="U3" s="154"/>
      <c r="V3" s="154" t="s">
        <v>83</v>
      </c>
      <c r="W3" s="154" t="s">
        <v>51</v>
      </c>
      <c r="X3" s="89" t="s">
        <v>55</v>
      </c>
      <c r="Y3" s="89" t="s">
        <v>55</v>
      </c>
      <c r="Z3" s="154" t="s">
        <v>47</v>
      </c>
      <c r="AA3" s="154" t="s">
        <v>83</v>
      </c>
      <c r="AB3" s="154" t="s">
        <v>55</v>
      </c>
      <c r="AC3" s="154" t="s">
        <v>47</v>
      </c>
      <c r="AD3" s="154" t="s">
        <v>51</v>
      </c>
      <c r="AE3" s="89" t="s">
        <v>83</v>
      </c>
      <c r="AF3" s="89" t="s">
        <v>55</v>
      </c>
      <c r="AG3" s="154" t="s">
        <v>47</v>
      </c>
      <c r="AH3" s="155">
        <f t="shared" ref="AH3:AH16" si="0">((AK3*12)+(AL3*12)+(AM3*6))</f>
        <v>204</v>
      </c>
      <c r="AI3" s="155">
        <v>192</v>
      </c>
      <c r="AJ3" s="157">
        <f t="shared" ref="AJ3:AJ16" si="1">AH3-AI3</f>
        <v>12</v>
      </c>
      <c r="AK3" s="155">
        <v>9</v>
      </c>
      <c r="AL3" s="157">
        <v>8</v>
      </c>
      <c r="AM3" s="130"/>
      <c r="AN3" s="130"/>
    </row>
    <row r="4" spans="1:40">
      <c r="A4" s="78" t="s">
        <v>10</v>
      </c>
      <c r="B4" s="158">
        <v>160</v>
      </c>
      <c r="C4" s="90" t="s">
        <v>51</v>
      </c>
      <c r="D4" s="172"/>
      <c r="E4" s="160" t="s">
        <v>83</v>
      </c>
      <c r="F4" s="160"/>
      <c r="G4" s="160" t="s">
        <v>52</v>
      </c>
      <c r="H4" s="160" t="s">
        <v>47</v>
      </c>
      <c r="I4" s="172" t="s">
        <v>88</v>
      </c>
      <c r="J4" s="172" t="s">
        <v>34</v>
      </c>
      <c r="K4" s="172" t="s">
        <v>34</v>
      </c>
      <c r="L4" s="160" t="s">
        <v>83</v>
      </c>
      <c r="M4" s="160" t="s">
        <v>52</v>
      </c>
      <c r="N4" s="160" t="s">
        <v>47</v>
      </c>
      <c r="O4" s="160" t="s">
        <v>115</v>
      </c>
      <c r="P4" s="160"/>
      <c r="Q4" s="172"/>
      <c r="R4" s="172" t="s">
        <v>49</v>
      </c>
      <c r="S4" s="172" t="s">
        <v>51</v>
      </c>
      <c r="T4" s="160"/>
      <c r="U4" s="160" t="s">
        <v>83</v>
      </c>
      <c r="V4" s="160"/>
      <c r="W4" s="160"/>
      <c r="X4" s="172" t="s">
        <v>34</v>
      </c>
      <c r="Y4" s="172" t="s">
        <v>34</v>
      </c>
      <c r="Z4" s="160" t="s">
        <v>83</v>
      </c>
      <c r="AA4" s="160"/>
      <c r="AB4" s="160"/>
      <c r="AC4" s="160" t="s">
        <v>52</v>
      </c>
      <c r="AD4" s="160" t="s">
        <v>47</v>
      </c>
      <c r="AE4" s="172" t="s">
        <v>82</v>
      </c>
      <c r="AF4" s="172"/>
      <c r="AG4" s="160" t="s">
        <v>34</v>
      </c>
      <c r="AH4" s="155">
        <f t="shared" si="0"/>
        <v>150</v>
      </c>
      <c r="AI4" s="155">
        <v>128</v>
      </c>
      <c r="AJ4" s="157">
        <f t="shared" si="1"/>
        <v>22</v>
      </c>
      <c r="AK4" s="155">
        <v>4</v>
      </c>
      <c r="AL4" s="155">
        <v>8</v>
      </c>
      <c r="AM4" s="130">
        <v>1</v>
      </c>
      <c r="AN4" s="130"/>
    </row>
    <row r="5" spans="1:40">
      <c r="A5" s="109" t="s">
        <v>12</v>
      </c>
      <c r="B5" s="162">
        <v>200</v>
      </c>
      <c r="C5" s="90" t="s">
        <v>47</v>
      </c>
      <c r="D5" s="172"/>
      <c r="E5" s="160" t="s">
        <v>51</v>
      </c>
      <c r="F5" s="160" t="s">
        <v>55</v>
      </c>
      <c r="G5" s="160" t="s">
        <v>47</v>
      </c>
      <c r="H5" s="160" t="s">
        <v>83</v>
      </c>
      <c r="I5" s="172"/>
      <c r="J5" s="172" t="s">
        <v>82</v>
      </c>
      <c r="K5" s="172" t="s">
        <v>52</v>
      </c>
      <c r="L5" s="160" t="s">
        <v>47</v>
      </c>
      <c r="M5" s="160"/>
      <c r="N5" s="160" t="s">
        <v>51</v>
      </c>
      <c r="O5" s="160" t="s">
        <v>88</v>
      </c>
      <c r="P5" s="160" t="s">
        <v>34</v>
      </c>
      <c r="Q5" s="172" t="s">
        <v>101</v>
      </c>
      <c r="R5" s="172" t="s">
        <v>52</v>
      </c>
      <c r="S5" s="172" t="s">
        <v>47</v>
      </c>
      <c r="T5" s="160" t="s">
        <v>115</v>
      </c>
      <c r="U5" s="160" t="s">
        <v>82</v>
      </c>
      <c r="V5" s="160" t="s">
        <v>47</v>
      </c>
      <c r="W5" s="160" t="s">
        <v>34</v>
      </c>
      <c r="X5" s="172" t="s">
        <v>111</v>
      </c>
      <c r="Y5" s="172" t="s">
        <v>49</v>
      </c>
      <c r="Z5" s="160" t="s">
        <v>51</v>
      </c>
      <c r="AA5" s="160"/>
      <c r="AB5" s="160" t="s">
        <v>83</v>
      </c>
      <c r="AC5" s="160" t="s">
        <v>115</v>
      </c>
      <c r="AD5" s="160" t="s">
        <v>34</v>
      </c>
      <c r="AE5" s="172" t="s">
        <v>34</v>
      </c>
      <c r="AF5" s="172" t="s">
        <v>34</v>
      </c>
      <c r="AG5" s="160" t="s">
        <v>83</v>
      </c>
      <c r="AH5" s="155">
        <f t="shared" si="0"/>
        <v>174</v>
      </c>
      <c r="AI5" s="155">
        <v>160</v>
      </c>
      <c r="AJ5" s="157">
        <f t="shared" si="1"/>
        <v>14</v>
      </c>
      <c r="AK5" s="155">
        <v>7</v>
      </c>
      <c r="AL5" s="155">
        <v>7</v>
      </c>
      <c r="AM5" s="130">
        <v>1</v>
      </c>
      <c r="AN5" s="130"/>
    </row>
    <row r="6" spans="1:40">
      <c r="A6" s="121" t="s">
        <v>14</v>
      </c>
      <c r="B6" s="120">
        <v>240</v>
      </c>
      <c r="C6" s="90" t="s">
        <v>83</v>
      </c>
      <c r="D6" s="172" t="s">
        <v>82</v>
      </c>
      <c r="E6" s="160" t="s">
        <v>47</v>
      </c>
      <c r="F6" s="160" t="s">
        <v>88</v>
      </c>
      <c r="G6" s="160" t="s">
        <v>115</v>
      </c>
      <c r="H6" s="160" t="s">
        <v>34</v>
      </c>
      <c r="I6" s="172" t="s">
        <v>83</v>
      </c>
      <c r="J6" s="172" t="s">
        <v>34</v>
      </c>
      <c r="K6" s="172"/>
      <c r="L6" s="160" t="s">
        <v>55</v>
      </c>
      <c r="M6" s="160" t="s">
        <v>47</v>
      </c>
      <c r="N6" s="160" t="s">
        <v>88</v>
      </c>
      <c r="O6" s="160" t="s">
        <v>34</v>
      </c>
      <c r="P6" s="160" t="s">
        <v>82</v>
      </c>
      <c r="Q6" s="172" t="s">
        <v>47</v>
      </c>
      <c r="R6" s="172" t="s">
        <v>34</v>
      </c>
      <c r="S6" s="172" t="s">
        <v>49</v>
      </c>
      <c r="T6" s="160"/>
      <c r="U6" s="160" t="s">
        <v>51</v>
      </c>
      <c r="V6" s="160" t="s">
        <v>55</v>
      </c>
      <c r="W6" s="160" t="s">
        <v>47</v>
      </c>
      <c r="X6" s="172" t="s">
        <v>115</v>
      </c>
      <c r="Y6" s="172" t="s">
        <v>83</v>
      </c>
      <c r="Z6" s="160" t="s">
        <v>55</v>
      </c>
      <c r="AA6" s="160" t="s">
        <v>47</v>
      </c>
      <c r="AB6" s="160" t="s">
        <v>51</v>
      </c>
      <c r="AC6" s="160" t="s">
        <v>82</v>
      </c>
      <c r="AD6" s="160" t="s">
        <v>47</v>
      </c>
      <c r="AE6" s="172" t="s">
        <v>55</v>
      </c>
      <c r="AF6" s="172" t="s">
        <v>52</v>
      </c>
      <c r="AG6" s="160" t="s">
        <v>47</v>
      </c>
      <c r="AH6" s="155">
        <f t="shared" si="0"/>
        <v>222</v>
      </c>
      <c r="AI6" s="155">
        <v>192</v>
      </c>
      <c r="AJ6" s="157">
        <f t="shared" si="1"/>
        <v>30</v>
      </c>
      <c r="AK6" s="155">
        <v>9</v>
      </c>
      <c r="AL6" s="155">
        <v>9</v>
      </c>
      <c r="AM6" s="130">
        <v>1</v>
      </c>
      <c r="AN6" s="130"/>
    </row>
    <row r="7" spans="1:40">
      <c r="A7" s="109" t="s">
        <v>18</v>
      </c>
      <c r="B7" s="163">
        <v>190</v>
      </c>
      <c r="C7" s="90" t="s">
        <v>88</v>
      </c>
      <c r="D7" s="172" t="s">
        <v>51</v>
      </c>
      <c r="E7" s="160" t="s">
        <v>47</v>
      </c>
      <c r="F7" s="160" t="s">
        <v>52</v>
      </c>
      <c r="G7" s="160" t="s">
        <v>47</v>
      </c>
      <c r="H7" s="160" t="s">
        <v>115</v>
      </c>
      <c r="I7" s="172"/>
      <c r="J7" s="172" t="s">
        <v>34</v>
      </c>
      <c r="K7" s="172" t="s">
        <v>34</v>
      </c>
      <c r="L7" s="160" t="s">
        <v>51</v>
      </c>
      <c r="M7" s="160" t="s">
        <v>82</v>
      </c>
      <c r="N7" s="160" t="s">
        <v>55</v>
      </c>
      <c r="O7" s="160" t="s">
        <v>47</v>
      </c>
      <c r="P7" s="160"/>
      <c r="Q7" s="172" t="s">
        <v>51</v>
      </c>
      <c r="R7" s="172" t="s">
        <v>83</v>
      </c>
      <c r="S7" s="172"/>
      <c r="T7" s="160" t="s">
        <v>88</v>
      </c>
      <c r="U7" s="160"/>
      <c r="V7" s="160" t="s">
        <v>51</v>
      </c>
      <c r="W7" s="160" t="s">
        <v>82</v>
      </c>
      <c r="X7" s="172" t="s">
        <v>47</v>
      </c>
      <c r="Y7" s="172"/>
      <c r="Z7" s="160" t="s">
        <v>52</v>
      </c>
      <c r="AA7" s="160" t="s">
        <v>47</v>
      </c>
      <c r="AB7" s="160"/>
      <c r="AC7" s="160" t="s">
        <v>88</v>
      </c>
      <c r="AD7" s="160" t="s">
        <v>55</v>
      </c>
      <c r="AE7" s="172" t="s">
        <v>47</v>
      </c>
      <c r="AF7" s="172"/>
      <c r="AG7" s="160" t="s">
        <v>51</v>
      </c>
      <c r="AH7" s="155">
        <f t="shared" si="0"/>
        <v>168</v>
      </c>
      <c r="AI7" s="155">
        <v>152</v>
      </c>
      <c r="AJ7" s="157">
        <f t="shared" si="1"/>
        <v>16</v>
      </c>
      <c r="AK7" s="155">
        <v>6</v>
      </c>
      <c r="AL7" s="155">
        <v>8</v>
      </c>
      <c r="AM7" s="130"/>
      <c r="AN7" s="130"/>
    </row>
    <row r="8" spans="1:40">
      <c r="A8" s="109" t="s">
        <v>20</v>
      </c>
      <c r="B8" s="163">
        <v>200</v>
      </c>
      <c r="C8" s="90" t="s">
        <v>31</v>
      </c>
      <c r="D8" s="172" t="s">
        <v>31</v>
      </c>
      <c r="E8" s="160" t="s">
        <v>31</v>
      </c>
      <c r="F8" s="160" t="s">
        <v>31</v>
      </c>
      <c r="G8" s="160" t="s">
        <v>31</v>
      </c>
      <c r="H8" s="160" t="s">
        <v>116</v>
      </c>
      <c r="I8" s="172" t="s">
        <v>117</v>
      </c>
      <c r="J8" s="172" t="s">
        <v>116</v>
      </c>
      <c r="K8" s="172" t="s">
        <v>117</v>
      </c>
      <c r="L8" s="160" t="s">
        <v>116</v>
      </c>
      <c r="M8" s="160" t="s">
        <v>116</v>
      </c>
      <c r="N8" s="160" t="s">
        <v>116</v>
      </c>
      <c r="O8" s="160" t="s">
        <v>34</v>
      </c>
      <c r="P8" s="160" t="s">
        <v>83</v>
      </c>
      <c r="Q8" s="172" t="s">
        <v>52</v>
      </c>
      <c r="R8" s="172" t="s">
        <v>55</v>
      </c>
      <c r="S8" s="172" t="s">
        <v>47</v>
      </c>
      <c r="T8" s="160"/>
      <c r="U8" s="160" t="s">
        <v>55</v>
      </c>
      <c r="V8" s="160" t="s">
        <v>47</v>
      </c>
      <c r="W8" s="160" t="s">
        <v>83</v>
      </c>
      <c r="X8" s="172"/>
      <c r="Y8" s="172"/>
      <c r="Z8" s="160"/>
      <c r="AA8" s="160" t="s">
        <v>51</v>
      </c>
      <c r="AB8" s="160" t="s">
        <v>82</v>
      </c>
      <c r="AC8" s="160" t="s">
        <v>47</v>
      </c>
      <c r="AD8" s="160"/>
      <c r="AE8" s="172" t="s">
        <v>51</v>
      </c>
      <c r="AF8" s="172" t="s">
        <v>88</v>
      </c>
      <c r="AG8" s="160"/>
      <c r="AH8" s="155">
        <f t="shared" si="0"/>
        <v>108</v>
      </c>
      <c r="AI8" s="155">
        <v>100</v>
      </c>
      <c r="AJ8" s="157">
        <f t="shared" si="1"/>
        <v>8</v>
      </c>
      <c r="AK8" s="155">
        <v>4</v>
      </c>
      <c r="AL8" s="155">
        <v>5</v>
      </c>
      <c r="AM8" s="130"/>
      <c r="AN8" s="130"/>
    </row>
    <row r="9" spans="1:40">
      <c r="A9" s="121" t="s">
        <v>21</v>
      </c>
      <c r="B9" s="120">
        <v>240</v>
      </c>
      <c r="C9" s="90" t="s">
        <v>47</v>
      </c>
      <c r="D9" s="172" t="s">
        <v>52</v>
      </c>
      <c r="E9" s="160" t="s">
        <v>47</v>
      </c>
      <c r="F9" s="160" t="s">
        <v>82</v>
      </c>
      <c r="G9" s="160" t="s">
        <v>47</v>
      </c>
      <c r="H9" s="160" t="s">
        <v>51</v>
      </c>
      <c r="I9" s="172" t="s">
        <v>51</v>
      </c>
      <c r="J9" s="172"/>
      <c r="K9" s="172" t="s">
        <v>88</v>
      </c>
      <c r="L9" s="160" t="s">
        <v>82</v>
      </c>
      <c r="M9" s="160" t="s">
        <v>47</v>
      </c>
      <c r="N9" s="160" t="s">
        <v>34</v>
      </c>
      <c r="O9" s="160" t="s">
        <v>82</v>
      </c>
      <c r="P9" s="160" t="s">
        <v>47</v>
      </c>
      <c r="Q9" s="172" t="s">
        <v>115</v>
      </c>
      <c r="R9" s="172" t="s">
        <v>34</v>
      </c>
      <c r="S9" s="172" t="s">
        <v>34</v>
      </c>
      <c r="T9" s="160" t="s">
        <v>51</v>
      </c>
      <c r="U9" s="160"/>
      <c r="V9" s="160" t="s">
        <v>88</v>
      </c>
      <c r="W9" s="160" t="s">
        <v>52</v>
      </c>
      <c r="X9" s="172" t="s">
        <v>52</v>
      </c>
      <c r="Y9" s="172" t="s">
        <v>47</v>
      </c>
      <c r="Z9" s="160" t="s">
        <v>88</v>
      </c>
      <c r="AA9" s="160" t="s">
        <v>55</v>
      </c>
      <c r="AB9" s="160" t="s">
        <v>47</v>
      </c>
      <c r="AC9" s="160"/>
      <c r="AD9" s="160" t="s">
        <v>83</v>
      </c>
      <c r="AE9" s="172" t="s">
        <v>115</v>
      </c>
      <c r="AF9" s="172"/>
      <c r="AG9" s="160" t="s">
        <v>88</v>
      </c>
      <c r="AH9" s="155">
        <f t="shared" si="0"/>
        <v>204</v>
      </c>
      <c r="AI9" s="155">
        <v>192</v>
      </c>
      <c r="AJ9" s="157">
        <f t="shared" si="1"/>
        <v>12</v>
      </c>
      <c r="AK9" s="155">
        <v>6</v>
      </c>
      <c r="AL9" s="155">
        <v>11</v>
      </c>
      <c r="AM9" s="130"/>
      <c r="AN9" s="130"/>
    </row>
    <row r="10" spans="1:40">
      <c r="A10" s="164" t="s">
        <v>22</v>
      </c>
      <c r="B10" s="79">
        <v>240</v>
      </c>
      <c r="C10" s="173" t="s">
        <v>82</v>
      </c>
      <c r="D10" s="91" t="s">
        <v>47</v>
      </c>
      <c r="E10" s="165" t="s">
        <v>88</v>
      </c>
      <c r="F10" s="165" t="s">
        <v>83</v>
      </c>
      <c r="G10" s="165"/>
      <c r="H10" s="165" t="s">
        <v>82</v>
      </c>
      <c r="I10" s="91" t="s">
        <v>55</v>
      </c>
      <c r="J10" s="91" t="s">
        <v>47</v>
      </c>
      <c r="K10" s="91"/>
      <c r="L10" s="165" t="s">
        <v>88</v>
      </c>
      <c r="M10" s="165" t="s">
        <v>55</v>
      </c>
      <c r="N10" s="165" t="s">
        <v>47</v>
      </c>
      <c r="O10" s="165" t="s">
        <v>83</v>
      </c>
      <c r="P10" s="165" t="s">
        <v>51</v>
      </c>
      <c r="Q10" s="91"/>
      <c r="R10" s="91"/>
      <c r="S10" s="91" t="s">
        <v>82</v>
      </c>
      <c r="T10" s="165" t="s">
        <v>52</v>
      </c>
      <c r="U10" s="165" t="s">
        <v>47</v>
      </c>
      <c r="V10" s="165"/>
      <c r="W10" s="165" t="s">
        <v>55</v>
      </c>
      <c r="X10" s="91" t="s">
        <v>47</v>
      </c>
      <c r="Y10" s="91" t="s">
        <v>51</v>
      </c>
      <c r="Z10" s="165"/>
      <c r="AA10" s="165" t="s">
        <v>52</v>
      </c>
      <c r="AB10" s="165" t="s">
        <v>47</v>
      </c>
      <c r="AC10" s="165"/>
      <c r="AD10" s="165" t="s">
        <v>88</v>
      </c>
      <c r="AE10" s="91"/>
      <c r="AF10" s="91" t="s">
        <v>51</v>
      </c>
      <c r="AG10" s="165" t="s">
        <v>55</v>
      </c>
      <c r="AH10" s="155">
        <f t="shared" si="0"/>
        <v>204</v>
      </c>
      <c r="AI10" s="155">
        <v>192</v>
      </c>
      <c r="AJ10" s="157">
        <f t="shared" si="1"/>
        <v>12</v>
      </c>
      <c r="AK10" s="82">
        <v>9</v>
      </c>
      <c r="AL10" s="82">
        <v>8</v>
      </c>
      <c r="AM10" s="166"/>
      <c r="AN10" s="166"/>
    </row>
    <row r="11" spans="1:40">
      <c r="A11" s="83" t="s">
        <v>86</v>
      </c>
      <c r="B11" s="84">
        <v>240</v>
      </c>
      <c r="C11" s="88" t="s">
        <v>34</v>
      </c>
      <c r="D11" s="89" t="s">
        <v>88</v>
      </c>
      <c r="E11" s="154" t="s">
        <v>82</v>
      </c>
      <c r="F11" s="154" t="s">
        <v>47</v>
      </c>
      <c r="G11" s="154" t="s">
        <v>51</v>
      </c>
      <c r="H11" s="154" t="s">
        <v>52</v>
      </c>
      <c r="I11" s="89" t="s">
        <v>47</v>
      </c>
      <c r="J11" s="89" t="s">
        <v>51</v>
      </c>
      <c r="K11" s="89" t="s">
        <v>83</v>
      </c>
      <c r="L11" s="154"/>
      <c r="M11" s="154" t="s">
        <v>83</v>
      </c>
      <c r="N11" s="154" t="s">
        <v>52</v>
      </c>
      <c r="O11" s="154" t="s">
        <v>47</v>
      </c>
      <c r="P11" s="154" t="s">
        <v>88</v>
      </c>
      <c r="Q11" s="89" t="s">
        <v>88</v>
      </c>
      <c r="R11" s="89" t="s">
        <v>51</v>
      </c>
      <c r="S11" s="89" t="s">
        <v>83</v>
      </c>
      <c r="T11" s="154"/>
      <c r="U11" s="154" t="s">
        <v>88</v>
      </c>
      <c r="V11" s="154" t="s">
        <v>52</v>
      </c>
      <c r="W11" s="154" t="s">
        <v>47</v>
      </c>
      <c r="X11" s="89" t="s">
        <v>83</v>
      </c>
      <c r="Y11" s="89" t="s">
        <v>88</v>
      </c>
      <c r="Z11" s="154"/>
      <c r="AA11" s="154" t="s">
        <v>82</v>
      </c>
      <c r="AB11" s="154" t="s">
        <v>47</v>
      </c>
      <c r="AC11" s="154"/>
      <c r="AD11" s="154" t="s">
        <v>52</v>
      </c>
      <c r="AE11" s="89" t="s">
        <v>47</v>
      </c>
      <c r="AF11" s="89"/>
      <c r="AG11" s="154" t="s">
        <v>115</v>
      </c>
      <c r="AH11" s="155">
        <f t="shared" si="0"/>
        <v>198</v>
      </c>
      <c r="AI11" s="155">
        <v>192</v>
      </c>
      <c r="AJ11" s="157">
        <f t="shared" si="1"/>
        <v>6</v>
      </c>
      <c r="AK11" s="85">
        <v>5</v>
      </c>
      <c r="AL11" s="85">
        <v>11</v>
      </c>
      <c r="AM11" s="138">
        <v>1</v>
      </c>
      <c r="AN11" s="138"/>
    </row>
    <row r="12" spans="1:40">
      <c r="A12" s="121" t="s">
        <v>112</v>
      </c>
      <c r="B12" s="120">
        <v>240</v>
      </c>
      <c r="C12" s="90" t="s">
        <v>52</v>
      </c>
      <c r="D12" s="172" t="s">
        <v>47</v>
      </c>
      <c r="E12" s="160" t="s">
        <v>52</v>
      </c>
      <c r="F12" s="160" t="s">
        <v>47</v>
      </c>
      <c r="G12" s="160" t="s">
        <v>88</v>
      </c>
      <c r="H12" s="160"/>
      <c r="I12" s="172" t="s">
        <v>82</v>
      </c>
      <c r="J12" s="172" t="s">
        <v>47</v>
      </c>
      <c r="K12" s="172"/>
      <c r="L12" s="160"/>
      <c r="M12" s="160" t="s">
        <v>51</v>
      </c>
      <c r="N12" s="160" t="s">
        <v>83</v>
      </c>
      <c r="O12" s="160" t="s">
        <v>51</v>
      </c>
      <c r="P12" s="160" t="s">
        <v>52</v>
      </c>
      <c r="Q12" s="172" t="s">
        <v>47</v>
      </c>
      <c r="R12" s="172"/>
      <c r="S12" s="172"/>
      <c r="T12" s="160" t="s">
        <v>83</v>
      </c>
      <c r="U12" s="160"/>
      <c r="V12" s="160" t="s">
        <v>115</v>
      </c>
      <c r="W12" s="160"/>
      <c r="X12" s="172" t="s">
        <v>88</v>
      </c>
      <c r="Y12" s="172" t="s">
        <v>82</v>
      </c>
      <c r="Z12" s="160" t="s">
        <v>47</v>
      </c>
      <c r="AA12" s="160" t="s">
        <v>88</v>
      </c>
      <c r="AB12" s="160" t="s">
        <v>52</v>
      </c>
      <c r="AC12" s="160" t="s">
        <v>47</v>
      </c>
      <c r="AD12" s="160"/>
      <c r="AE12" s="172"/>
      <c r="AF12" s="172" t="s">
        <v>49</v>
      </c>
      <c r="AG12" s="160" t="s">
        <v>82</v>
      </c>
      <c r="AH12" s="155">
        <f t="shared" si="0"/>
        <v>198</v>
      </c>
      <c r="AI12" s="155">
        <v>192</v>
      </c>
      <c r="AJ12" s="157">
        <f t="shared" si="1"/>
        <v>6</v>
      </c>
      <c r="AK12" s="155">
        <v>7</v>
      </c>
      <c r="AL12" s="155">
        <v>9</v>
      </c>
      <c r="AM12" s="130">
        <v>1</v>
      </c>
      <c r="AN12" s="130"/>
    </row>
    <row r="13" spans="1:40">
      <c r="A13" s="78" t="s">
        <v>25</v>
      </c>
      <c r="B13" s="158">
        <v>120</v>
      </c>
      <c r="C13" s="90" t="s">
        <v>49</v>
      </c>
      <c r="D13" s="172" t="s">
        <v>49</v>
      </c>
      <c r="E13" s="160" t="s">
        <v>55</v>
      </c>
      <c r="F13" s="160" t="s">
        <v>47</v>
      </c>
      <c r="G13" s="160" t="s">
        <v>83</v>
      </c>
      <c r="H13" s="160" t="s">
        <v>88</v>
      </c>
      <c r="I13" s="172" t="s">
        <v>52</v>
      </c>
      <c r="J13" s="172" t="s">
        <v>55</v>
      </c>
      <c r="K13" s="172" t="s">
        <v>47</v>
      </c>
      <c r="L13" s="160" t="s">
        <v>115</v>
      </c>
      <c r="M13" s="160"/>
      <c r="N13" s="160"/>
      <c r="O13" s="160" t="s">
        <v>52</v>
      </c>
      <c r="P13" s="160" t="s">
        <v>47</v>
      </c>
      <c r="Q13" s="172"/>
      <c r="R13" s="172"/>
      <c r="S13" s="172" t="s">
        <v>88</v>
      </c>
      <c r="T13" s="160"/>
      <c r="U13" s="160" t="s">
        <v>52</v>
      </c>
      <c r="V13" s="160" t="s">
        <v>47</v>
      </c>
      <c r="W13" s="160" t="s">
        <v>88</v>
      </c>
      <c r="X13" s="172" t="s">
        <v>51</v>
      </c>
      <c r="Y13" s="172"/>
      <c r="Z13" s="160" t="s">
        <v>115</v>
      </c>
      <c r="AA13" s="160"/>
      <c r="AB13" s="160"/>
      <c r="AC13" s="160" t="s">
        <v>51</v>
      </c>
      <c r="AD13" s="160" t="s">
        <v>82</v>
      </c>
      <c r="AE13" s="172" t="s">
        <v>47</v>
      </c>
      <c r="AF13" s="172"/>
      <c r="AG13" s="160"/>
      <c r="AH13" s="155">
        <f t="shared" si="0"/>
        <v>204</v>
      </c>
      <c r="AI13" s="155">
        <v>96</v>
      </c>
      <c r="AJ13" s="157">
        <f t="shared" si="1"/>
        <v>108</v>
      </c>
      <c r="AK13" s="155">
        <v>6</v>
      </c>
      <c r="AL13" s="155">
        <v>10</v>
      </c>
      <c r="AM13" s="130">
        <v>2</v>
      </c>
      <c r="AN13" s="130"/>
    </row>
    <row r="14" spans="1:40">
      <c r="A14" s="78" t="s">
        <v>118</v>
      </c>
      <c r="B14" s="158">
        <v>120</v>
      </c>
      <c r="C14" s="90" t="s">
        <v>34</v>
      </c>
      <c r="D14" s="172"/>
      <c r="E14" s="160" t="s">
        <v>115</v>
      </c>
      <c r="F14" s="160"/>
      <c r="G14" s="160"/>
      <c r="H14" s="160"/>
      <c r="I14" s="172" t="s">
        <v>49</v>
      </c>
      <c r="J14" s="172" t="s">
        <v>115</v>
      </c>
      <c r="K14" s="172" t="s">
        <v>55</v>
      </c>
      <c r="L14" s="160"/>
      <c r="M14" s="160" t="s">
        <v>88</v>
      </c>
      <c r="N14" s="160"/>
      <c r="O14" s="160" t="s">
        <v>34</v>
      </c>
      <c r="P14" s="160" t="s">
        <v>55</v>
      </c>
      <c r="Q14" s="172" t="s">
        <v>55</v>
      </c>
      <c r="R14" s="172" t="s">
        <v>47</v>
      </c>
      <c r="S14" s="172"/>
      <c r="T14" s="160"/>
      <c r="U14" s="160" t="s">
        <v>115</v>
      </c>
      <c r="V14" s="160" t="s">
        <v>82</v>
      </c>
      <c r="W14" s="160" t="s">
        <v>47</v>
      </c>
      <c r="X14" s="172"/>
      <c r="Y14" s="172"/>
      <c r="Z14" s="160"/>
      <c r="AA14" s="160" t="s">
        <v>115</v>
      </c>
      <c r="AB14" s="160"/>
      <c r="AC14" s="160" t="s">
        <v>83</v>
      </c>
      <c r="AD14" s="160"/>
      <c r="AE14" s="172"/>
      <c r="AF14" s="172"/>
      <c r="AG14" s="160"/>
      <c r="AH14" s="155">
        <f t="shared" si="0"/>
        <v>126</v>
      </c>
      <c r="AI14" s="155">
        <v>96</v>
      </c>
      <c r="AJ14" s="157">
        <f t="shared" si="1"/>
        <v>30</v>
      </c>
      <c r="AK14" s="155">
        <v>4</v>
      </c>
      <c r="AL14" s="155">
        <v>6</v>
      </c>
      <c r="AM14" s="130">
        <v>1</v>
      </c>
      <c r="AN14" s="130"/>
    </row>
    <row r="15" spans="1:40">
      <c r="A15" s="92" t="s">
        <v>119</v>
      </c>
      <c r="B15" s="92">
        <v>240</v>
      </c>
      <c r="C15" s="88" t="s">
        <v>55</v>
      </c>
      <c r="D15" s="88" t="s">
        <v>52</v>
      </c>
      <c r="E15" s="76" t="s">
        <v>47</v>
      </c>
      <c r="F15" s="76" t="s">
        <v>115</v>
      </c>
      <c r="G15" s="76" t="s">
        <v>55</v>
      </c>
      <c r="H15" s="76" t="s">
        <v>47</v>
      </c>
      <c r="I15" s="88"/>
      <c r="J15" s="88" t="s">
        <v>88</v>
      </c>
      <c r="K15" s="88" t="s">
        <v>83</v>
      </c>
      <c r="L15" s="76"/>
      <c r="M15" s="76" t="s">
        <v>115</v>
      </c>
      <c r="N15" s="76" t="s">
        <v>82</v>
      </c>
      <c r="O15" s="76" t="s">
        <v>47</v>
      </c>
      <c r="P15" s="76" t="s">
        <v>115</v>
      </c>
      <c r="Q15" s="88"/>
      <c r="R15" s="88"/>
      <c r="S15" s="88" t="s">
        <v>52</v>
      </c>
      <c r="T15" s="76" t="s">
        <v>82</v>
      </c>
      <c r="U15" s="76" t="s">
        <v>47</v>
      </c>
      <c r="V15" s="76"/>
      <c r="W15" s="76" t="s">
        <v>34</v>
      </c>
      <c r="X15" s="88" t="s">
        <v>34</v>
      </c>
      <c r="Y15" s="88"/>
      <c r="Z15" s="76" t="s">
        <v>82</v>
      </c>
      <c r="AA15" s="76" t="s">
        <v>47</v>
      </c>
      <c r="AB15" s="76" t="s">
        <v>88</v>
      </c>
      <c r="AC15" s="76" t="s">
        <v>55</v>
      </c>
      <c r="AD15" s="76" t="s">
        <v>47</v>
      </c>
      <c r="AE15" s="88"/>
      <c r="AF15" s="88" t="s">
        <v>83</v>
      </c>
      <c r="AG15" s="76" t="s">
        <v>52</v>
      </c>
      <c r="AH15" s="155">
        <f t="shared" si="0"/>
        <v>192</v>
      </c>
      <c r="AI15" s="155">
        <v>192</v>
      </c>
      <c r="AJ15" s="157">
        <f t="shared" si="1"/>
        <v>0</v>
      </c>
      <c r="AK15" s="155">
        <v>9</v>
      </c>
      <c r="AL15" s="155">
        <v>7</v>
      </c>
      <c r="AM15" s="130"/>
      <c r="AN15" s="130"/>
    </row>
    <row r="16" spans="1:40">
      <c r="A16" s="92" t="s">
        <v>120</v>
      </c>
      <c r="B16" s="92">
        <v>240</v>
      </c>
      <c r="C16" s="88" t="s">
        <v>117</v>
      </c>
      <c r="D16" s="88" t="s">
        <v>117</v>
      </c>
      <c r="E16" s="76" t="s">
        <v>87</v>
      </c>
      <c r="F16" s="76" t="s">
        <v>87</v>
      </c>
      <c r="G16" s="76" t="s">
        <v>87</v>
      </c>
      <c r="H16" s="76" t="s">
        <v>55</v>
      </c>
      <c r="I16" s="88" t="s">
        <v>47</v>
      </c>
      <c r="J16" s="88" t="s">
        <v>83</v>
      </c>
      <c r="K16" s="88" t="s">
        <v>49</v>
      </c>
      <c r="L16" s="76" t="s">
        <v>52</v>
      </c>
      <c r="M16" s="76" t="s">
        <v>47</v>
      </c>
      <c r="N16" s="76"/>
      <c r="O16" s="76" t="s">
        <v>55</v>
      </c>
      <c r="P16" s="76" t="s">
        <v>47</v>
      </c>
      <c r="Q16" s="88" t="s">
        <v>83</v>
      </c>
      <c r="R16" s="88" t="s">
        <v>88</v>
      </c>
      <c r="S16" s="88"/>
      <c r="T16" s="76" t="s">
        <v>55</v>
      </c>
      <c r="U16" s="76" t="s">
        <v>47</v>
      </c>
      <c r="V16" s="76"/>
      <c r="W16" s="76" t="s">
        <v>115</v>
      </c>
      <c r="X16" s="88" t="s">
        <v>82</v>
      </c>
      <c r="Y16" s="88" t="s">
        <v>52</v>
      </c>
      <c r="Z16" s="76" t="s">
        <v>47</v>
      </c>
      <c r="AA16" s="76"/>
      <c r="AB16" s="76" t="s">
        <v>115</v>
      </c>
      <c r="AC16" s="76"/>
      <c r="AD16" s="76" t="s">
        <v>115</v>
      </c>
      <c r="AE16" s="88" t="s">
        <v>88</v>
      </c>
      <c r="AF16" s="88" t="s">
        <v>82</v>
      </c>
      <c r="AG16" s="76" t="s">
        <v>47</v>
      </c>
      <c r="AH16" s="155">
        <f t="shared" si="0"/>
        <v>198</v>
      </c>
      <c r="AI16" s="155">
        <v>192</v>
      </c>
      <c r="AJ16" s="157">
        <f t="shared" si="1"/>
        <v>6</v>
      </c>
      <c r="AK16" s="155">
        <v>7</v>
      </c>
      <c r="AL16" s="155">
        <v>9</v>
      </c>
      <c r="AM16" s="130">
        <v>1</v>
      </c>
      <c r="AN16" s="130"/>
    </row>
    <row r="17" spans="1:40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67">
        <v>2100</v>
      </c>
      <c r="AI17" s="157">
        <f>SUM(AI3:AI14)</f>
        <v>1884</v>
      </c>
      <c r="AJ17" s="157">
        <f>SUM(AJ3:AJ16)</f>
        <v>282</v>
      </c>
      <c r="AK17" s="157">
        <v>94</v>
      </c>
      <c r="AL17" s="157">
        <v>91</v>
      </c>
      <c r="AM17" s="157">
        <v>0</v>
      </c>
      <c r="AN17" s="157">
        <v>0</v>
      </c>
    </row>
    <row r="18" spans="1:40">
      <c r="A18" s="231" t="s">
        <v>69</v>
      </c>
      <c r="B18" s="210"/>
      <c r="C18" s="210"/>
      <c r="D18" s="211"/>
      <c r="E18" s="11"/>
      <c r="F18" s="11"/>
      <c r="I18" s="93"/>
      <c r="J18" s="93"/>
      <c r="K18" s="93"/>
      <c r="L18" s="93"/>
      <c r="M18" s="93"/>
      <c r="N18" s="93"/>
      <c r="W18" s="123" t="s">
        <v>64</v>
      </c>
      <c r="X18" s="123" t="s">
        <v>65</v>
      </c>
      <c r="Y18" s="123" t="s">
        <v>66</v>
      </c>
      <c r="Z18" s="23" t="s">
        <v>67</v>
      </c>
      <c r="AA18" s="123" t="s">
        <v>68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40">
      <c r="A19" s="231" t="s">
        <v>70</v>
      </c>
      <c r="B19" s="210"/>
      <c r="C19" s="210"/>
      <c r="D19" s="211"/>
      <c r="E19" s="11"/>
      <c r="F19" s="11"/>
      <c r="G19" s="35"/>
      <c r="W19" s="123">
        <v>1</v>
      </c>
      <c r="X19" s="123"/>
      <c r="Y19" s="123"/>
      <c r="Z19" s="123"/>
      <c r="AA19" s="123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>
      <c r="A20" s="231" t="s">
        <v>73</v>
      </c>
      <c r="B20" s="210"/>
      <c r="C20" s="210"/>
      <c r="D20" s="211"/>
      <c r="E20" s="11"/>
      <c r="F20" s="11"/>
      <c r="G20" s="35"/>
      <c r="H20" s="222" t="s">
        <v>71</v>
      </c>
      <c r="I20" s="211"/>
      <c r="J20" s="36" t="s">
        <v>72</v>
      </c>
      <c r="K20" s="8">
        <f t="shared" ref="K20:K21" si="2">W20+X20+Y20+Z20+AA20</f>
        <v>9</v>
      </c>
      <c r="N20" s="37" t="s">
        <v>64</v>
      </c>
      <c r="O20" s="38">
        <v>9</v>
      </c>
      <c r="P20" s="37" t="s">
        <v>65</v>
      </c>
      <c r="Q20" s="39">
        <v>9</v>
      </c>
      <c r="R20" s="37" t="s">
        <v>66</v>
      </c>
      <c r="S20" s="38">
        <v>9</v>
      </c>
      <c r="T20" s="37" t="s">
        <v>67</v>
      </c>
      <c r="U20" s="138">
        <v>9</v>
      </c>
      <c r="W20" s="8">
        <f>W19*O20</f>
        <v>9</v>
      </c>
      <c r="X20" s="8">
        <f>X19*Q20</f>
        <v>0</v>
      </c>
      <c r="Y20" s="8">
        <f>Y19*S20</f>
        <v>0</v>
      </c>
      <c r="Z20" s="8">
        <f>Z19*U20</f>
        <v>0</v>
      </c>
      <c r="AA20" s="8"/>
      <c r="AB20" s="11"/>
      <c r="AC20" s="11"/>
      <c r="AD20" s="11"/>
      <c r="AE20" s="11"/>
      <c r="AF20" s="11"/>
      <c r="AG20" s="11"/>
      <c r="AH20" s="86">
        <v>24</v>
      </c>
      <c r="AI20" s="168">
        <v>160</v>
      </c>
      <c r="AJ20" s="11"/>
      <c r="AK20" s="11"/>
      <c r="AL20" s="11"/>
      <c r="AM20" s="11"/>
      <c r="AN20" s="11"/>
    </row>
    <row r="21" spans="1:40" ht="15.75" customHeight="1">
      <c r="A21" s="231" t="s">
        <v>76</v>
      </c>
      <c r="B21" s="210"/>
      <c r="C21" s="210"/>
      <c r="D21" s="211"/>
      <c r="E21" s="11"/>
      <c r="F21" s="11"/>
      <c r="G21" s="35"/>
      <c r="H21" s="223" t="s">
        <v>74</v>
      </c>
      <c r="I21" s="211"/>
      <c r="J21" s="36" t="s">
        <v>75</v>
      </c>
      <c r="K21" s="8">
        <f t="shared" si="2"/>
        <v>0</v>
      </c>
      <c r="O21" s="8">
        <v>0</v>
      </c>
      <c r="Q21" s="8">
        <v>7</v>
      </c>
      <c r="S21" s="8">
        <v>5</v>
      </c>
      <c r="U21" s="8">
        <v>12</v>
      </c>
      <c r="W21" s="8"/>
      <c r="X21" s="8">
        <f>X19*Q21</f>
        <v>0</v>
      </c>
      <c r="Y21" s="8">
        <f>Y19*S21</f>
        <v>0</v>
      </c>
      <c r="Z21" s="8">
        <f>Z19*U21</f>
        <v>0</v>
      </c>
      <c r="AA21" s="8">
        <f>AA19*12</f>
        <v>0</v>
      </c>
      <c r="AB21" s="11"/>
      <c r="AC21" s="11"/>
      <c r="AD21" s="11"/>
      <c r="AE21" s="11"/>
      <c r="AF21" s="11"/>
      <c r="AG21" s="8" t="s">
        <v>104</v>
      </c>
      <c r="AH21" s="169">
        <v>15</v>
      </c>
      <c r="AI21" s="170">
        <f>(AH21*AI20)/AH20</f>
        <v>100</v>
      </c>
      <c r="AJ21" s="11"/>
      <c r="AK21" s="11"/>
      <c r="AL21" s="11"/>
      <c r="AM21" s="11"/>
      <c r="AN21" s="11"/>
    </row>
    <row r="22" spans="1:40" ht="15.75" customHeight="1">
      <c r="A22" s="231" t="s">
        <v>79</v>
      </c>
      <c r="B22" s="210"/>
      <c r="C22" s="210"/>
      <c r="D22" s="211"/>
      <c r="E22" s="11"/>
      <c r="F22" s="11"/>
      <c r="G22" s="35"/>
      <c r="H22" s="223" t="s">
        <v>77</v>
      </c>
      <c r="I22" s="211"/>
      <c r="J22" s="36" t="s">
        <v>78</v>
      </c>
      <c r="K22" s="8"/>
      <c r="O22" s="8">
        <v>0</v>
      </c>
      <c r="Q22" s="8">
        <v>0</v>
      </c>
      <c r="S22" s="8">
        <v>0</v>
      </c>
      <c r="U22" s="8">
        <v>0</v>
      </c>
      <c r="W22" s="8"/>
      <c r="X22" s="8"/>
      <c r="Y22" s="8"/>
      <c r="Z22" s="8"/>
      <c r="AA22" s="8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ht="15.75" customHeight="1">
      <c r="A23" s="229" t="s">
        <v>113</v>
      </c>
      <c r="B23" s="210"/>
      <c r="C23" s="210"/>
      <c r="D23" s="211"/>
      <c r="E23" s="11"/>
      <c r="F23" s="11"/>
      <c r="G23" s="35"/>
      <c r="H23" s="35"/>
      <c r="I23" s="3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ht="15.75" customHeight="1"/>
    <row r="29" spans="1:40" ht="15.75" customHeight="1"/>
    <row r="30" spans="1:40" ht="15.75" customHeight="1"/>
    <row r="31" spans="1:40" ht="15.75" customHeight="1"/>
    <row r="32" spans="1:4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20:I20"/>
    <mergeCell ref="H21:I21"/>
    <mergeCell ref="H22:I22"/>
    <mergeCell ref="A21:D21"/>
    <mergeCell ref="A22:D22"/>
    <mergeCell ref="A23:D23"/>
    <mergeCell ref="A1:A2"/>
    <mergeCell ref="B1:B2"/>
    <mergeCell ref="A18:D18"/>
    <mergeCell ref="A19:D19"/>
    <mergeCell ref="A20:D20"/>
  </mergeCells>
  <conditionalFormatting sqref="Q20">
    <cfRule type="cellIs" dxfId="167" priority="1" operator="equal">
      <formula>"X"</formula>
    </cfRule>
  </conditionalFormatting>
  <conditionalFormatting sqref="Q20">
    <cfRule type="cellIs" dxfId="166" priority="2" operator="equal">
      <formula>"X"</formula>
    </cfRule>
  </conditionalFormatting>
  <conditionalFormatting sqref="Z18 H20">
    <cfRule type="cellIs" dxfId="165" priority="3" operator="equal">
      <formula>"X"</formula>
    </cfRule>
  </conditionalFormatting>
  <conditionalFormatting sqref="Z18 H20 Q20">
    <cfRule type="cellIs" dxfId="164" priority="4" operator="equal">
      <formula>"X"</formula>
    </cfRule>
  </conditionalFormatting>
  <conditionalFormatting sqref="Z18 H20 Q20">
    <cfRule type="cellIs" dxfId="163" priority="5" operator="equal">
      <formula>"X"</formula>
    </cfRule>
  </conditionalFormatting>
  <conditionalFormatting sqref="H20">
    <cfRule type="containsText" dxfId="162" priority="6" operator="containsText" text="X">
      <formula>NOT(ISERROR(SEARCH(("X"),(H20))))</formula>
    </cfRule>
  </conditionalFormatting>
  <conditionalFormatting sqref="H20">
    <cfRule type="cellIs" dxfId="161" priority="7" operator="equal">
      <formula>"X"</formula>
    </cfRule>
  </conditionalFormatting>
  <conditionalFormatting sqref="H20">
    <cfRule type="containsText" dxfId="160" priority="8" operator="containsText" text="X">
      <formula>NOT(ISERROR(SEARCH(("X"),(H20))))</formula>
    </cfRule>
  </conditionalFormatting>
  <conditionalFormatting sqref="H20">
    <cfRule type="cellIs" dxfId="159" priority="9" operator="equal">
      <formula>"X"</formula>
    </cfRule>
  </conditionalFormatting>
  <conditionalFormatting sqref="H20">
    <cfRule type="cellIs" dxfId="158" priority="10" operator="equal">
      <formula>"X"</formula>
    </cfRule>
  </conditionalFormatting>
  <conditionalFormatting sqref="H20">
    <cfRule type="cellIs" dxfId="157" priority="11" operator="equal">
      <formula>"X"</formula>
    </cfRule>
  </conditionalFormatting>
  <conditionalFormatting sqref="Q20">
    <cfRule type="cellIs" dxfId="156" priority="12" operator="equal">
      <formula>"X"</formula>
    </cfRule>
  </conditionalFormatting>
  <conditionalFormatting sqref="Q20">
    <cfRule type="cellIs" dxfId="155" priority="13" operator="equal">
      <formula>"X"</formula>
    </cfRule>
  </conditionalFormatting>
  <conditionalFormatting sqref="Q20">
    <cfRule type="cellIs" dxfId="154" priority="14" operator="equal">
      <formula>"X"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000"/>
  <sheetViews>
    <sheetView workbookViewId="0"/>
  </sheetViews>
  <sheetFormatPr baseColWidth="10" defaultColWidth="12.625" defaultRowHeight="15" customHeight="1"/>
  <cols>
    <col min="1" max="1" width="16.875" customWidth="1"/>
    <col min="2" max="2" width="8.375" customWidth="1"/>
    <col min="3" max="32" width="3.875" customWidth="1"/>
    <col min="33" max="33" width="11.125" customWidth="1"/>
    <col min="34" max="40" width="10.75" customWidth="1"/>
  </cols>
  <sheetData>
    <row r="1" spans="1:40" ht="14.25" customHeight="1">
      <c r="A1" s="230" t="s">
        <v>105</v>
      </c>
      <c r="B1" s="230" t="s">
        <v>81</v>
      </c>
      <c r="C1" s="149" t="s">
        <v>35</v>
      </c>
      <c r="D1" s="149" t="s">
        <v>29</v>
      </c>
      <c r="E1" s="149" t="s">
        <v>30</v>
      </c>
      <c r="F1" s="149" t="s">
        <v>31</v>
      </c>
      <c r="G1" s="94" t="s">
        <v>32</v>
      </c>
      <c r="H1" s="94" t="s">
        <v>33</v>
      </c>
      <c r="I1" s="149" t="s">
        <v>34</v>
      </c>
      <c r="J1" s="149" t="s">
        <v>35</v>
      </c>
      <c r="K1" s="149" t="s">
        <v>29</v>
      </c>
      <c r="L1" s="149" t="s">
        <v>30</v>
      </c>
      <c r="M1" s="149" t="s">
        <v>31</v>
      </c>
      <c r="N1" s="94" t="s">
        <v>32</v>
      </c>
      <c r="O1" s="94" t="s">
        <v>33</v>
      </c>
      <c r="P1" s="149" t="s">
        <v>34</v>
      </c>
      <c r="Q1" s="149" t="s">
        <v>35</v>
      </c>
      <c r="R1" s="149" t="s">
        <v>29</v>
      </c>
      <c r="S1" s="149" t="s">
        <v>30</v>
      </c>
      <c r="T1" s="149" t="s">
        <v>31</v>
      </c>
      <c r="U1" s="94" t="s">
        <v>32</v>
      </c>
      <c r="V1" s="94" t="s">
        <v>33</v>
      </c>
      <c r="W1" s="149" t="s">
        <v>34</v>
      </c>
      <c r="X1" s="149" t="s">
        <v>35</v>
      </c>
      <c r="Y1" s="149" t="s">
        <v>29</v>
      </c>
      <c r="Z1" s="149" t="s">
        <v>30</v>
      </c>
      <c r="AA1" s="149" t="s">
        <v>31</v>
      </c>
      <c r="AB1" s="94" t="s">
        <v>32</v>
      </c>
      <c r="AC1" s="94" t="s">
        <v>33</v>
      </c>
      <c r="AD1" s="149" t="s">
        <v>34</v>
      </c>
      <c r="AE1" s="149" t="s">
        <v>35</v>
      </c>
      <c r="AF1" s="149" t="s">
        <v>29</v>
      </c>
      <c r="AG1" s="138"/>
      <c r="AH1" s="138"/>
      <c r="AI1" s="138"/>
      <c r="AJ1" s="138"/>
      <c r="AK1" s="11"/>
      <c r="AL1" s="11"/>
      <c r="AM1" s="11"/>
    </row>
    <row r="2" spans="1:40" ht="14.25" customHeight="1">
      <c r="A2" s="216"/>
      <c r="B2" s="216"/>
      <c r="C2" s="151">
        <v>1</v>
      </c>
      <c r="D2" s="151">
        <v>2</v>
      </c>
      <c r="E2" s="151">
        <v>3</v>
      </c>
      <c r="F2" s="151">
        <v>4</v>
      </c>
      <c r="G2" s="174">
        <v>5</v>
      </c>
      <c r="H2" s="174">
        <v>6</v>
      </c>
      <c r="I2" s="151">
        <v>7</v>
      </c>
      <c r="J2" s="151">
        <v>8</v>
      </c>
      <c r="K2" s="151">
        <v>9</v>
      </c>
      <c r="L2" s="151">
        <v>10</v>
      </c>
      <c r="M2" s="151">
        <v>11</v>
      </c>
      <c r="N2" s="174">
        <v>12</v>
      </c>
      <c r="O2" s="174">
        <v>13</v>
      </c>
      <c r="P2" s="151">
        <v>14</v>
      </c>
      <c r="Q2" s="151">
        <v>15</v>
      </c>
      <c r="R2" s="151">
        <v>16</v>
      </c>
      <c r="S2" s="151">
        <v>17</v>
      </c>
      <c r="T2" s="151">
        <v>18</v>
      </c>
      <c r="U2" s="174">
        <v>19</v>
      </c>
      <c r="V2" s="174">
        <v>20</v>
      </c>
      <c r="W2" s="151">
        <v>21</v>
      </c>
      <c r="X2" s="151">
        <v>22</v>
      </c>
      <c r="Y2" s="151">
        <v>23</v>
      </c>
      <c r="Z2" s="151">
        <v>24</v>
      </c>
      <c r="AA2" s="149">
        <v>25</v>
      </c>
      <c r="AB2" s="94">
        <v>26</v>
      </c>
      <c r="AC2" s="94">
        <v>27</v>
      </c>
      <c r="AD2" s="151">
        <v>28</v>
      </c>
      <c r="AE2" s="151">
        <v>29</v>
      </c>
      <c r="AF2" s="151">
        <v>30</v>
      </c>
      <c r="AG2" s="153" t="s">
        <v>36</v>
      </c>
      <c r="AH2" s="153" t="s">
        <v>37</v>
      </c>
      <c r="AI2" s="153" t="s">
        <v>38</v>
      </c>
      <c r="AJ2" s="153" t="s">
        <v>39</v>
      </c>
      <c r="AK2" s="75" t="s">
        <v>40</v>
      </c>
      <c r="AL2" s="75" t="s">
        <v>114</v>
      </c>
      <c r="AM2" s="75" t="s">
        <v>42</v>
      </c>
    </row>
    <row r="3" spans="1:40" ht="14.25" customHeight="1">
      <c r="A3" s="121" t="s">
        <v>8</v>
      </c>
      <c r="B3" s="120">
        <v>240</v>
      </c>
      <c r="C3" s="123" t="s">
        <v>88</v>
      </c>
      <c r="D3" s="175" t="s">
        <v>82</v>
      </c>
      <c r="E3" s="175" t="s">
        <v>47</v>
      </c>
      <c r="F3" s="135" t="s">
        <v>115</v>
      </c>
      <c r="G3" s="176" t="s">
        <v>121</v>
      </c>
      <c r="H3" s="176"/>
      <c r="I3" s="135" t="s">
        <v>82</v>
      </c>
      <c r="J3" s="135" t="s">
        <v>47</v>
      </c>
      <c r="K3" s="175" t="s">
        <v>83</v>
      </c>
      <c r="L3" s="175" t="s">
        <v>55</v>
      </c>
      <c r="M3" s="135" t="s">
        <v>47</v>
      </c>
      <c r="N3" s="176" t="s">
        <v>88</v>
      </c>
      <c r="O3" s="176" t="s">
        <v>83</v>
      </c>
      <c r="P3" s="135" t="s">
        <v>55</v>
      </c>
      <c r="Q3" s="135" t="s">
        <v>47</v>
      </c>
      <c r="R3" s="175" t="s">
        <v>88</v>
      </c>
      <c r="S3" s="135" t="s">
        <v>82</v>
      </c>
      <c r="T3" s="135" t="s">
        <v>47</v>
      </c>
      <c r="U3" s="176" t="s">
        <v>88</v>
      </c>
      <c r="V3" s="176" t="s">
        <v>51</v>
      </c>
      <c r="W3" s="135" t="s">
        <v>34</v>
      </c>
      <c r="X3" s="135" t="s">
        <v>34</v>
      </c>
      <c r="Y3" s="175" t="s">
        <v>34</v>
      </c>
      <c r="Z3" s="175" t="s">
        <v>122</v>
      </c>
      <c r="AA3" s="135"/>
      <c r="AB3" s="176" t="s">
        <v>55</v>
      </c>
      <c r="AC3" s="176" t="s">
        <v>47</v>
      </c>
      <c r="AD3" s="135" t="s">
        <v>51</v>
      </c>
      <c r="AE3" s="135" t="s">
        <v>55</v>
      </c>
      <c r="AF3" s="135" t="s">
        <v>52</v>
      </c>
      <c r="AG3" s="85">
        <v>216</v>
      </c>
      <c r="AH3" s="85">
        <v>208</v>
      </c>
      <c r="AI3" s="85">
        <v>8</v>
      </c>
      <c r="AJ3" s="155">
        <v>8</v>
      </c>
      <c r="AK3" s="157">
        <v>10</v>
      </c>
      <c r="AL3" s="130"/>
      <c r="AM3" s="130"/>
    </row>
    <row r="4" spans="1:40" ht="14.25" customHeight="1">
      <c r="A4" s="78" t="s">
        <v>10</v>
      </c>
      <c r="B4" s="158">
        <v>160</v>
      </c>
      <c r="C4" s="177"/>
      <c r="D4" s="178"/>
      <c r="E4" s="178"/>
      <c r="F4" s="133" t="s">
        <v>121</v>
      </c>
      <c r="G4" s="179" t="s">
        <v>55</v>
      </c>
      <c r="H4" s="179" t="s">
        <v>82</v>
      </c>
      <c r="I4" s="133" t="s">
        <v>47</v>
      </c>
      <c r="J4" s="133"/>
      <c r="K4" s="178" t="s">
        <v>51</v>
      </c>
      <c r="L4" s="178" t="s">
        <v>34</v>
      </c>
      <c r="M4" s="133" t="s">
        <v>88</v>
      </c>
      <c r="N4" s="179" t="s">
        <v>34</v>
      </c>
      <c r="O4" s="179" t="s">
        <v>34</v>
      </c>
      <c r="P4" s="133" t="s">
        <v>83</v>
      </c>
      <c r="Q4" s="133"/>
      <c r="R4" s="133"/>
      <c r="S4" s="133" t="s">
        <v>88</v>
      </c>
      <c r="T4" s="133" t="s">
        <v>51</v>
      </c>
      <c r="U4" s="179"/>
      <c r="V4" s="179" t="s">
        <v>49</v>
      </c>
      <c r="W4" s="133" t="s">
        <v>88</v>
      </c>
      <c r="X4" s="133" t="s">
        <v>83</v>
      </c>
      <c r="Y4" s="133" t="s">
        <v>55</v>
      </c>
      <c r="Z4" s="133" t="s">
        <v>47</v>
      </c>
      <c r="AA4" s="133" t="s">
        <v>55</v>
      </c>
      <c r="AB4" s="179" t="s">
        <v>47</v>
      </c>
      <c r="AC4" s="179"/>
      <c r="AD4" s="133"/>
      <c r="AE4" s="133"/>
      <c r="AF4" s="133"/>
      <c r="AG4" s="155">
        <v>144</v>
      </c>
      <c r="AH4" s="155">
        <v>139</v>
      </c>
      <c r="AI4" s="155">
        <v>5</v>
      </c>
      <c r="AJ4" s="155">
        <v>4</v>
      </c>
      <c r="AK4" s="157">
        <v>7</v>
      </c>
      <c r="AL4" s="130">
        <v>1</v>
      </c>
      <c r="AM4" s="130"/>
    </row>
    <row r="5" spans="1:40" ht="14.25" customHeight="1">
      <c r="A5" s="109" t="s">
        <v>12</v>
      </c>
      <c r="B5" s="162">
        <v>200</v>
      </c>
      <c r="C5" s="177" t="s">
        <v>47</v>
      </c>
      <c r="D5" s="178" t="s">
        <v>115</v>
      </c>
      <c r="E5" s="178" t="s">
        <v>82</v>
      </c>
      <c r="F5" s="133" t="s">
        <v>47</v>
      </c>
      <c r="G5" s="179" t="s">
        <v>52</v>
      </c>
      <c r="H5" s="179" t="s">
        <v>55</v>
      </c>
      <c r="I5" s="133" t="s">
        <v>47</v>
      </c>
      <c r="J5" s="133" t="s">
        <v>83</v>
      </c>
      <c r="K5" s="178" t="s">
        <v>88</v>
      </c>
      <c r="L5" s="178" t="s">
        <v>31</v>
      </c>
      <c r="M5" s="133" t="s">
        <v>31</v>
      </c>
      <c r="N5" s="179" t="s">
        <v>31</v>
      </c>
      <c r="O5" s="180" t="s">
        <v>31</v>
      </c>
      <c r="P5" s="133" t="s">
        <v>31</v>
      </c>
      <c r="Q5" s="133" t="s">
        <v>31</v>
      </c>
      <c r="R5" s="178" t="s">
        <v>31</v>
      </c>
      <c r="S5" s="178" t="s">
        <v>31</v>
      </c>
      <c r="T5" s="133" t="s">
        <v>31</v>
      </c>
      <c r="U5" s="179" t="s">
        <v>31</v>
      </c>
      <c r="V5" s="179" t="s">
        <v>31</v>
      </c>
      <c r="W5" s="133" t="s">
        <v>31</v>
      </c>
      <c r="X5" s="133" t="s">
        <v>31</v>
      </c>
      <c r="Y5" s="178" t="s">
        <v>31</v>
      </c>
      <c r="Z5" s="178" t="s">
        <v>31</v>
      </c>
      <c r="AA5" s="178" t="s">
        <v>31</v>
      </c>
      <c r="AB5" s="179" t="s">
        <v>31</v>
      </c>
      <c r="AC5" s="179" t="s">
        <v>82</v>
      </c>
      <c r="AD5" s="133" t="s">
        <v>47</v>
      </c>
      <c r="AE5" s="133" t="s">
        <v>83</v>
      </c>
      <c r="AF5" s="133"/>
      <c r="AG5" s="155">
        <v>96</v>
      </c>
      <c r="AH5" s="155">
        <v>88</v>
      </c>
      <c r="AI5" s="155">
        <v>8</v>
      </c>
      <c r="AJ5" s="155">
        <v>4</v>
      </c>
      <c r="AK5" s="157">
        <v>5</v>
      </c>
      <c r="AL5" s="130"/>
      <c r="AM5" s="130"/>
    </row>
    <row r="6" spans="1:40" ht="14.25" customHeight="1">
      <c r="A6" s="121" t="s">
        <v>14</v>
      </c>
      <c r="B6" s="120">
        <v>240</v>
      </c>
      <c r="C6" s="177" t="s">
        <v>82</v>
      </c>
      <c r="D6" s="178" t="s">
        <v>47</v>
      </c>
      <c r="E6" s="178" t="s">
        <v>115</v>
      </c>
      <c r="F6" s="133" t="s">
        <v>82</v>
      </c>
      <c r="G6" s="179" t="s">
        <v>47</v>
      </c>
      <c r="H6" s="179"/>
      <c r="I6" s="133"/>
      <c r="J6" s="178"/>
      <c r="K6" s="178"/>
      <c r="L6" s="178" t="s">
        <v>88</v>
      </c>
      <c r="M6" s="178" t="s">
        <v>51</v>
      </c>
      <c r="N6" s="180"/>
      <c r="O6" s="180" t="s">
        <v>82</v>
      </c>
      <c r="P6" s="178" t="s">
        <v>47</v>
      </c>
      <c r="Q6" s="178" t="s">
        <v>88</v>
      </c>
      <c r="R6" s="178" t="s">
        <v>52</v>
      </c>
      <c r="S6" s="133" t="s">
        <v>47</v>
      </c>
      <c r="T6" s="133" t="s">
        <v>55</v>
      </c>
      <c r="U6" s="179" t="s">
        <v>55</v>
      </c>
      <c r="V6" s="179" t="s">
        <v>47</v>
      </c>
      <c r="W6" s="133" t="s">
        <v>51</v>
      </c>
      <c r="X6" s="178" t="s">
        <v>88</v>
      </c>
      <c r="Y6" s="178" t="s">
        <v>51</v>
      </c>
      <c r="Z6" s="178" t="s">
        <v>88</v>
      </c>
      <c r="AA6" s="133" t="s">
        <v>83</v>
      </c>
      <c r="AB6" s="179"/>
      <c r="AC6" s="179" t="s">
        <v>88</v>
      </c>
      <c r="AD6" s="133" t="s">
        <v>52</v>
      </c>
      <c r="AE6" s="178" t="s">
        <v>47</v>
      </c>
      <c r="AF6" s="178" t="s">
        <v>115</v>
      </c>
      <c r="AG6" s="155">
        <v>216</v>
      </c>
      <c r="AH6" s="155">
        <v>208</v>
      </c>
      <c r="AI6" s="155">
        <v>8</v>
      </c>
      <c r="AJ6" s="155">
        <v>9</v>
      </c>
      <c r="AK6" s="157">
        <v>10</v>
      </c>
      <c r="AL6" s="130"/>
      <c r="AM6" s="130"/>
    </row>
    <row r="7" spans="1:40" ht="14.25" customHeight="1">
      <c r="A7" s="109" t="s">
        <v>18</v>
      </c>
      <c r="B7" s="163">
        <v>190</v>
      </c>
      <c r="C7" s="181"/>
      <c r="D7" s="178" t="s">
        <v>88</v>
      </c>
      <c r="E7" s="178" t="s">
        <v>34</v>
      </c>
      <c r="F7" s="133" t="s">
        <v>51</v>
      </c>
      <c r="G7" s="179"/>
      <c r="H7" s="179"/>
      <c r="I7" s="133"/>
      <c r="J7" s="178" t="s">
        <v>34</v>
      </c>
      <c r="K7" s="178" t="s">
        <v>82</v>
      </c>
      <c r="L7" s="178" t="s">
        <v>34</v>
      </c>
      <c r="M7" s="133" t="s">
        <v>83</v>
      </c>
      <c r="N7" s="179" t="s">
        <v>115</v>
      </c>
      <c r="O7" s="179" t="s">
        <v>51</v>
      </c>
      <c r="P7" s="133" t="s">
        <v>52</v>
      </c>
      <c r="Q7" s="178" t="s">
        <v>34</v>
      </c>
      <c r="R7" s="178" t="s">
        <v>115</v>
      </c>
      <c r="S7" s="133" t="s">
        <v>34</v>
      </c>
      <c r="T7" s="133" t="s">
        <v>82</v>
      </c>
      <c r="U7" s="179" t="s">
        <v>47</v>
      </c>
      <c r="V7" s="179"/>
      <c r="W7" s="133" t="s">
        <v>82</v>
      </c>
      <c r="X7" s="178" t="s">
        <v>34</v>
      </c>
      <c r="Y7" s="133" t="s">
        <v>115</v>
      </c>
      <c r="Z7" s="133" t="s">
        <v>34</v>
      </c>
      <c r="AA7" s="133" t="s">
        <v>51</v>
      </c>
      <c r="AB7" s="179"/>
      <c r="AC7" s="179"/>
      <c r="AD7" s="178" t="s">
        <v>83</v>
      </c>
      <c r="AE7" s="178" t="s">
        <v>34</v>
      </c>
      <c r="AF7" s="133" t="s">
        <v>82</v>
      </c>
      <c r="AG7" s="155">
        <v>168</v>
      </c>
      <c r="AH7" s="155">
        <v>165</v>
      </c>
      <c r="AI7" s="155">
        <v>3</v>
      </c>
      <c r="AJ7" s="155">
        <v>6</v>
      </c>
      <c r="AK7" s="157">
        <v>10</v>
      </c>
      <c r="AL7" s="130"/>
      <c r="AM7" s="130"/>
    </row>
    <row r="8" spans="1:40" ht="14.25" customHeight="1">
      <c r="A8" s="109" t="s">
        <v>20</v>
      </c>
      <c r="B8" s="163">
        <v>200</v>
      </c>
      <c r="C8" s="177" t="s">
        <v>115</v>
      </c>
      <c r="D8" s="178" t="s">
        <v>52</v>
      </c>
      <c r="E8" s="178" t="s">
        <v>47</v>
      </c>
      <c r="F8" s="178"/>
      <c r="G8" s="179"/>
      <c r="H8" s="179"/>
      <c r="I8" s="133" t="s">
        <v>83</v>
      </c>
      <c r="J8" s="133" t="s">
        <v>51</v>
      </c>
      <c r="K8" s="178" t="s">
        <v>52</v>
      </c>
      <c r="L8" s="178" t="s">
        <v>47</v>
      </c>
      <c r="M8" s="133" t="s">
        <v>115</v>
      </c>
      <c r="N8" s="179" t="s">
        <v>82</v>
      </c>
      <c r="O8" s="179"/>
      <c r="P8" s="133" t="s">
        <v>51</v>
      </c>
      <c r="Q8" s="178" t="s">
        <v>55</v>
      </c>
      <c r="R8" s="178" t="s">
        <v>47</v>
      </c>
      <c r="S8" s="133" t="s">
        <v>115</v>
      </c>
      <c r="T8" s="133"/>
      <c r="U8" s="179"/>
      <c r="V8" s="179" t="s">
        <v>55</v>
      </c>
      <c r="W8" s="178" t="s">
        <v>34</v>
      </c>
      <c r="X8" s="178" t="s">
        <v>34</v>
      </c>
      <c r="Y8" s="178" t="s">
        <v>34</v>
      </c>
      <c r="Z8" s="178" t="s">
        <v>34</v>
      </c>
      <c r="AA8" s="178" t="s">
        <v>34</v>
      </c>
      <c r="AB8" s="179" t="s">
        <v>83</v>
      </c>
      <c r="AC8" s="179" t="s">
        <v>51</v>
      </c>
      <c r="AD8" s="178" t="s">
        <v>82</v>
      </c>
      <c r="AE8" s="178" t="s">
        <v>47</v>
      </c>
      <c r="AF8" s="178" t="s">
        <v>83</v>
      </c>
      <c r="AG8" s="155">
        <v>180</v>
      </c>
      <c r="AH8" s="155">
        <v>173</v>
      </c>
      <c r="AI8" s="155">
        <v>7</v>
      </c>
      <c r="AJ8" s="155">
        <v>5</v>
      </c>
      <c r="AK8" s="157">
        <v>11</v>
      </c>
      <c r="AL8" s="130"/>
      <c r="AM8" s="130"/>
    </row>
    <row r="9" spans="1:40" ht="14.25" customHeight="1">
      <c r="A9" s="121" t="s">
        <v>21</v>
      </c>
      <c r="B9" s="120">
        <v>240</v>
      </c>
      <c r="C9" s="181"/>
      <c r="D9" s="178" t="s">
        <v>51</v>
      </c>
      <c r="E9" s="178" t="s">
        <v>52</v>
      </c>
      <c r="F9" s="133" t="s">
        <v>47</v>
      </c>
      <c r="G9" s="179" t="s">
        <v>115</v>
      </c>
      <c r="H9" s="179" t="s">
        <v>83</v>
      </c>
      <c r="I9" s="133" t="s">
        <v>115</v>
      </c>
      <c r="J9" s="133" t="s">
        <v>55</v>
      </c>
      <c r="K9" s="178" t="s">
        <v>47</v>
      </c>
      <c r="L9" s="178" t="s">
        <v>83</v>
      </c>
      <c r="M9" s="133" t="s">
        <v>52</v>
      </c>
      <c r="N9" s="179" t="s">
        <v>47</v>
      </c>
      <c r="O9" s="179"/>
      <c r="P9" s="133" t="s">
        <v>115</v>
      </c>
      <c r="Q9" s="178" t="s">
        <v>52</v>
      </c>
      <c r="R9" s="178" t="s">
        <v>47</v>
      </c>
      <c r="S9" s="133"/>
      <c r="T9" s="133" t="s">
        <v>88</v>
      </c>
      <c r="U9" s="179" t="s">
        <v>82</v>
      </c>
      <c r="V9" s="180" t="s">
        <v>52</v>
      </c>
      <c r="W9" s="133" t="s">
        <v>34</v>
      </c>
      <c r="X9" s="133" t="s">
        <v>34</v>
      </c>
      <c r="Y9" s="178" t="s">
        <v>52</v>
      </c>
      <c r="Z9" s="133" t="s">
        <v>34</v>
      </c>
      <c r="AA9" s="133" t="s">
        <v>88</v>
      </c>
      <c r="AB9" s="179" t="s">
        <v>82</v>
      </c>
      <c r="AC9" s="179" t="s">
        <v>52</v>
      </c>
      <c r="AD9" s="178" t="s">
        <v>47</v>
      </c>
      <c r="AE9" s="133"/>
      <c r="AF9" s="133" t="s">
        <v>51</v>
      </c>
      <c r="AG9" s="155">
        <v>216</v>
      </c>
      <c r="AH9" s="155">
        <v>208</v>
      </c>
      <c r="AI9" s="155">
        <v>8</v>
      </c>
      <c r="AJ9" s="155">
        <v>8</v>
      </c>
      <c r="AK9" s="157">
        <v>9</v>
      </c>
      <c r="AL9" s="130"/>
      <c r="AM9" s="130"/>
    </row>
    <row r="10" spans="1:40" ht="14.25" customHeight="1">
      <c r="A10" s="164" t="s">
        <v>22</v>
      </c>
      <c r="B10" s="79">
        <v>240</v>
      </c>
      <c r="C10" s="177" t="s">
        <v>47</v>
      </c>
      <c r="D10" s="178" t="s">
        <v>83</v>
      </c>
      <c r="E10" s="178" t="s">
        <v>88</v>
      </c>
      <c r="F10" s="178" t="s">
        <v>52</v>
      </c>
      <c r="G10" s="180" t="s">
        <v>47</v>
      </c>
      <c r="H10" s="179" t="s">
        <v>51</v>
      </c>
      <c r="I10" s="133" t="s">
        <v>55</v>
      </c>
      <c r="J10" s="133" t="s">
        <v>52</v>
      </c>
      <c r="K10" s="133" t="s">
        <v>47</v>
      </c>
      <c r="L10" s="133" t="s">
        <v>51</v>
      </c>
      <c r="M10" s="133" t="s">
        <v>82</v>
      </c>
      <c r="N10" s="179" t="s">
        <v>47</v>
      </c>
      <c r="O10" s="179" t="s">
        <v>52</v>
      </c>
      <c r="P10" s="178" t="s">
        <v>47</v>
      </c>
      <c r="Q10" s="178" t="s">
        <v>51</v>
      </c>
      <c r="R10" s="178" t="s">
        <v>55</v>
      </c>
      <c r="S10" s="178" t="s">
        <v>52</v>
      </c>
      <c r="T10" s="178" t="s">
        <v>47</v>
      </c>
      <c r="U10" s="179" t="s">
        <v>83</v>
      </c>
      <c r="V10" s="179"/>
      <c r="W10" s="133" t="s">
        <v>34</v>
      </c>
      <c r="X10" s="178" t="s">
        <v>34</v>
      </c>
      <c r="Y10" s="133" t="s">
        <v>82</v>
      </c>
      <c r="Z10" s="178" t="s">
        <v>34</v>
      </c>
      <c r="AA10" s="178" t="s">
        <v>34</v>
      </c>
      <c r="AB10" s="179" t="s">
        <v>51</v>
      </c>
      <c r="AC10" s="179" t="s">
        <v>83</v>
      </c>
      <c r="AD10" s="133" t="s">
        <v>55</v>
      </c>
      <c r="AE10" s="133" t="s">
        <v>47</v>
      </c>
      <c r="AF10" s="133" t="s">
        <v>88</v>
      </c>
      <c r="AG10" s="155">
        <v>216</v>
      </c>
      <c r="AH10" s="155">
        <v>208</v>
      </c>
      <c r="AI10" s="155">
        <v>8</v>
      </c>
      <c r="AJ10" s="82">
        <v>6</v>
      </c>
      <c r="AK10" s="157">
        <v>12</v>
      </c>
      <c r="AL10" s="166"/>
      <c r="AM10" s="166"/>
    </row>
    <row r="11" spans="1:40" ht="14.25" customHeight="1">
      <c r="A11" s="83" t="s">
        <v>86</v>
      </c>
      <c r="B11" s="84">
        <v>240</v>
      </c>
      <c r="C11" s="177" t="s">
        <v>55</v>
      </c>
      <c r="D11" s="178" t="s">
        <v>47</v>
      </c>
      <c r="E11" s="178" t="s">
        <v>55</v>
      </c>
      <c r="F11" s="133" t="s">
        <v>47</v>
      </c>
      <c r="G11" s="179" t="s">
        <v>51</v>
      </c>
      <c r="H11" s="179" t="s">
        <v>49</v>
      </c>
      <c r="I11" s="133" t="s">
        <v>52</v>
      </c>
      <c r="J11" s="133" t="s">
        <v>83</v>
      </c>
      <c r="K11" s="178" t="s">
        <v>47</v>
      </c>
      <c r="L11" s="178" t="s">
        <v>115</v>
      </c>
      <c r="M11" s="133" t="s">
        <v>34</v>
      </c>
      <c r="N11" s="179" t="s">
        <v>83</v>
      </c>
      <c r="O11" s="179" t="s">
        <v>88</v>
      </c>
      <c r="P11" s="133"/>
      <c r="Q11" s="178"/>
      <c r="R11" s="178" t="s">
        <v>83</v>
      </c>
      <c r="S11" s="133"/>
      <c r="T11" s="133" t="s">
        <v>34</v>
      </c>
      <c r="U11" s="179" t="s">
        <v>51</v>
      </c>
      <c r="V11" s="179" t="s">
        <v>88</v>
      </c>
      <c r="W11" s="133" t="s">
        <v>52</v>
      </c>
      <c r="X11" s="133" t="s">
        <v>82</v>
      </c>
      <c r="Y11" s="133" t="s">
        <v>47</v>
      </c>
      <c r="Z11" s="178" t="s">
        <v>82</v>
      </c>
      <c r="AA11" s="178" t="s">
        <v>34</v>
      </c>
      <c r="AB11" s="179" t="s">
        <v>88</v>
      </c>
      <c r="AC11" s="179" t="s">
        <v>49</v>
      </c>
      <c r="AD11" s="133"/>
      <c r="AE11" s="133" t="s">
        <v>51</v>
      </c>
      <c r="AF11" s="133" t="s">
        <v>55</v>
      </c>
      <c r="AG11" s="155">
        <v>216</v>
      </c>
      <c r="AH11" s="155">
        <v>208</v>
      </c>
      <c r="AI11" s="155">
        <v>8</v>
      </c>
      <c r="AJ11" s="85">
        <v>9</v>
      </c>
      <c r="AK11" s="157">
        <v>9</v>
      </c>
      <c r="AL11" s="138"/>
      <c r="AM11" s="138"/>
    </row>
    <row r="12" spans="1:40" ht="14.25" customHeight="1">
      <c r="A12" s="121" t="s">
        <v>112</v>
      </c>
      <c r="B12" s="120">
        <v>240</v>
      </c>
      <c r="C12" s="177" t="s">
        <v>47</v>
      </c>
      <c r="D12" s="178"/>
      <c r="E12" s="178" t="s">
        <v>83</v>
      </c>
      <c r="F12" s="178" t="s">
        <v>55</v>
      </c>
      <c r="G12" s="180" t="s">
        <v>47</v>
      </c>
      <c r="H12" s="179" t="s">
        <v>88</v>
      </c>
      <c r="I12" s="178" t="s">
        <v>51</v>
      </c>
      <c r="J12" s="133"/>
      <c r="K12" s="178" t="s">
        <v>115</v>
      </c>
      <c r="L12" s="178"/>
      <c r="M12" s="178" t="s">
        <v>55</v>
      </c>
      <c r="N12" s="180" t="s">
        <v>52</v>
      </c>
      <c r="O12" s="179" t="s">
        <v>47</v>
      </c>
      <c r="P12" s="178" t="s">
        <v>82</v>
      </c>
      <c r="Q12" s="133" t="s">
        <v>47</v>
      </c>
      <c r="R12" s="133" t="s">
        <v>51</v>
      </c>
      <c r="S12" s="133" t="s">
        <v>55</v>
      </c>
      <c r="T12" s="133" t="s">
        <v>52</v>
      </c>
      <c r="U12" s="179" t="s">
        <v>47</v>
      </c>
      <c r="V12" s="179"/>
      <c r="W12" s="133" t="s">
        <v>83</v>
      </c>
      <c r="X12" s="133" t="s">
        <v>51</v>
      </c>
      <c r="Y12" s="178" t="s">
        <v>83</v>
      </c>
      <c r="Z12" s="133" t="s">
        <v>52</v>
      </c>
      <c r="AA12" s="133" t="s">
        <v>82</v>
      </c>
      <c r="AB12" s="179"/>
      <c r="AC12" s="179"/>
      <c r="AD12" s="133" t="s">
        <v>115</v>
      </c>
      <c r="AE12" s="133" t="s">
        <v>52</v>
      </c>
      <c r="AF12" s="133"/>
      <c r="AG12" s="155">
        <v>216</v>
      </c>
      <c r="AH12" s="155">
        <v>208</v>
      </c>
      <c r="AI12" s="155">
        <v>8</v>
      </c>
      <c r="AJ12" s="155">
        <v>8</v>
      </c>
      <c r="AK12" s="157">
        <v>9</v>
      </c>
      <c r="AL12" s="130"/>
      <c r="AM12" s="130"/>
    </row>
    <row r="13" spans="1:40" ht="14.25" customHeight="1">
      <c r="A13" s="78" t="s">
        <v>25</v>
      </c>
      <c r="B13" s="158">
        <v>120</v>
      </c>
      <c r="C13" s="177" t="s">
        <v>52</v>
      </c>
      <c r="D13" s="133" t="s">
        <v>47</v>
      </c>
      <c r="E13" s="178"/>
      <c r="F13" s="178" t="s">
        <v>34</v>
      </c>
      <c r="G13" s="180" t="s">
        <v>123</v>
      </c>
      <c r="H13" s="180"/>
      <c r="I13" s="178"/>
      <c r="J13" s="133"/>
      <c r="K13" s="178"/>
      <c r="L13" s="133" t="s">
        <v>82</v>
      </c>
      <c r="M13" s="178" t="s">
        <v>47</v>
      </c>
      <c r="N13" s="179" t="s">
        <v>55</v>
      </c>
      <c r="O13" s="180" t="s">
        <v>55</v>
      </c>
      <c r="P13" s="178" t="s">
        <v>47</v>
      </c>
      <c r="Q13" s="133" t="s">
        <v>115</v>
      </c>
      <c r="R13" s="133"/>
      <c r="S13" s="133" t="s">
        <v>51</v>
      </c>
      <c r="T13" s="133" t="s">
        <v>83</v>
      </c>
      <c r="U13" s="179" t="s">
        <v>52</v>
      </c>
      <c r="V13" s="179" t="s">
        <v>82</v>
      </c>
      <c r="W13" s="178" t="s">
        <v>34</v>
      </c>
      <c r="X13" s="178" t="s">
        <v>55</v>
      </c>
      <c r="Y13" s="133" t="s">
        <v>47</v>
      </c>
      <c r="Z13" s="178" t="s">
        <v>83</v>
      </c>
      <c r="AA13" s="178" t="s">
        <v>34</v>
      </c>
      <c r="AB13" s="179"/>
      <c r="AC13" s="179" t="s">
        <v>55</v>
      </c>
      <c r="AD13" s="133" t="s">
        <v>47</v>
      </c>
      <c r="AE13" s="133" t="s">
        <v>115</v>
      </c>
      <c r="AF13" s="133"/>
      <c r="AG13" s="155">
        <v>162</v>
      </c>
      <c r="AH13" s="155">
        <v>104</v>
      </c>
      <c r="AI13" s="155">
        <v>58</v>
      </c>
      <c r="AJ13" s="155">
        <v>10</v>
      </c>
      <c r="AK13" s="157">
        <v>6</v>
      </c>
      <c r="AL13" s="130"/>
      <c r="AM13" s="130"/>
    </row>
    <row r="14" spans="1:40" ht="14.25" customHeight="1">
      <c r="A14" s="92" t="s">
        <v>119</v>
      </c>
      <c r="B14" s="92">
        <v>240</v>
      </c>
      <c r="C14" s="177" t="s">
        <v>51</v>
      </c>
      <c r="D14" s="133" t="s">
        <v>34</v>
      </c>
      <c r="E14" s="178" t="s">
        <v>51</v>
      </c>
      <c r="F14" s="178" t="s">
        <v>123</v>
      </c>
      <c r="G14" s="180" t="s">
        <v>83</v>
      </c>
      <c r="H14" s="180"/>
      <c r="I14" s="133" t="s">
        <v>88</v>
      </c>
      <c r="J14" s="133" t="s">
        <v>115</v>
      </c>
      <c r="K14" s="133" t="s">
        <v>34</v>
      </c>
      <c r="L14" s="178" t="s">
        <v>52</v>
      </c>
      <c r="M14" s="178" t="s">
        <v>47</v>
      </c>
      <c r="N14" s="180" t="s">
        <v>51</v>
      </c>
      <c r="O14" s="180" t="s">
        <v>49</v>
      </c>
      <c r="P14" s="133"/>
      <c r="Q14" s="133" t="s">
        <v>83</v>
      </c>
      <c r="R14" s="133" t="s">
        <v>82</v>
      </c>
      <c r="S14" s="133" t="s">
        <v>47</v>
      </c>
      <c r="T14" s="133"/>
      <c r="U14" s="179" t="s">
        <v>115</v>
      </c>
      <c r="V14" s="179" t="s">
        <v>83</v>
      </c>
      <c r="W14" s="133" t="s">
        <v>55</v>
      </c>
      <c r="X14" s="178" t="s">
        <v>52</v>
      </c>
      <c r="Y14" s="178" t="s">
        <v>47</v>
      </c>
      <c r="Z14" s="178" t="s">
        <v>51</v>
      </c>
      <c r="AA14" s="178" t="s">
        <v>52</v>
      </c>
      <c r="AB14" s="179" t="s">
        <v>52</v>
      </c>
      <c r="AC14" s="179" t="s">
        <v>47</v>
      </c>
      <c r="AD14" s="133"/>
      <c r="AE14" s="133" t="s">
        <v>88</v>
      </c>
      <c r="AF14" s="133" t="s">
        <v>34</v>
      </c>
      <c r="AG14" s="155">
        <v>216</v>
      </c>
      <c r="AH14" s="155">
        <v>208</v>
      </c>
      <c r="AI14" s="155">
        <v>8</v>
      </c>
      <c r="AJ14" s="155">
        <v>7</v>
      </c>
      <c r="AK14" s="157">
        <v>10</v>
      </c>
      <c r="AL14" s="130"/>
      <c r="AM14" s="130"/>
    </row>
    <row r="15" spans="1:40" ht="14.25" customHeight="1">
      <c r="A15" s="92" t="s">
        <v>124</v>
      </c>
      <c r="B15" s="92">
        <v>240</v>
      </c>
      <c r="C15" s="177" t="s">
        <v>83</v>
      </c>
      <c r="D15" s="133" t="s">
        <v>55</v>
      </c>
      <c r="E15" s="178" t="s">
        <v>47</v>
      </c>
      <c r="F15" s="178" t="s">
        <v>83</v>
      </c>
      <c r="G15" s="180" t="s">
        <v>82</v>
      </c>
      <c r="H15" s="180" t="s">
        <v>52</v>
      </c>
      <c r="I15" s="178" t="s">
        <v>47</v>
      </c>
      <c r="J15" s="133" t="s">
        <v>88</v>
      </c>
      <c r="K15" s="178" t="s">
        <v>55</v>
      </c>
      <c r="L15" s="178" t="s">
        <v>47</v>
      </c>
      <c r="M15" s="178"/>
      <c r="N15" s="180"/>
      <c r="O15" s="180"/>
      <c r="P15" s="178" t="s">
        <v>88</v>
      </c>
      <c r="Q15" s="133" t="s">
        <v>82</v>
      </c>
      <c r="R15" s="133" t="s">
        <v>47</v>
      </c>
      <c r="S15" s="133" t="s">
        <v>83</v>
      </c>
      <c r="T15" s="133" t="s">
        <v>115</v>
      </c>
      <c r="U15" s="179" t="s">
        <v>34</v>
      </c>
      <c r="V15" s="179" t="s">
        <v>34</v>
      </c>
      <c r="W15" s="133" t="s">
        <v>115</v>
      </c>
      <c r="X15" s="178" t="s">
        <v>115</v>
      </c>
      <c r="Y15" s="178" t="s">
        <v>88</v>
      </c>
      <c r="Z15" s="178" t="s">
        <v>55</v>
      </c>
      <c r="AA15" s="178" t="s">
        <v>47</v>
      </c>
      <c r="AB15" s="179" t="s">
        <v>115</v>
      </c>
      <c r="AC15" s="179"/>
      <c r="AD15" s="133" t="s">
        <v>88</v>
      </c>
      <c r="AE15" s="133" t="s">
        <v>82</v>
      </c>
      <c r="AF15" s="133" t="s">
        <v>47</v>
      </c>
      <c r="AG15" s="155">
        <v>216</v>
      </c>
      <c r="AH15" s="155">
        <v>208</v>
      </c>
      <c r="AI15" s="155">
        <v>8</v>
      </c>
      <c r="AJ15" s="155">
        <v>7</v>
      </c>
      <c r="AK15" s="157">
        <v>11</v>
      </c>
      <c r="AL15" s="130"/>
      <c r="AM15" s="130"/>
    </row>
    <row r="16" spans="1:40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67">
        <v>2100</v>
      </c>
      <c r="AI16" s="157">
        <f>SUM(AH3:AH13)</f>
        <v>1917</v>
      </c>
      <c r="AJ16" s="156">
        <f t="shared" ref="AJ16:AM16" si="0">SUM(AJ3:AJ15)</f>
        <v>91</v>
      </c>
      <c r="AK16" s="156">
        <f t="shared" si="0"/>
        <v>119</v>
      </c>
      <c r="AL16" s="156">
        <f t="shared" si="0"/>
        <v>1</v>
      </c>
      <c r="AM16" s="156">
        <f t="shared" si="0"/>
        <v>0</v>
      </c>
      <c r="AN16" s="157">
        <v>0</v>
      </c>
    </row>
    <row r="17" spans="1:40" ht="14.25" customHeight="1">
      <c r="A17" s="231" t="s">
        <v>69</v>
      </c>
      <c r="B17" s="210"/>
      <c r="C17" s="210"/>
      <c r="D17" s="211"/>
      <c r="E17" s="11"/>
      <c r="F17" s="11"/>
      <c r="I17" s="93"/>
      <c r="J17" s="93"/>
      <c r="K17" s="93"/>
      <c r="L17" s="93"/>
      <c r="M17" s="93"/>
      <c r="N17" s="93"/>
      <c r="W17" s="123" t="s">
        <v>64</v>
      </c>
      <c r="X17" s="123" t="s">
        <v>65</v>
      </c>
      <c r="Y17" s="123" t="s">
        <v>66</v>
      </c>
      <c r="Z17" s="23" t="s">
        <v>67</v>
      </c>
      <c r="AA17" s="123" t="s">
        <v>68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1:40" ht="14.25" customHeight="1">
      <c r="A18" s="231" t="s">
        <v>70</v>
      </c>
      <c r="B18" s="210"/>
      <c r="C18" s="210"/>
      <c r="D18" s="211"/>
      <c r="E18" s="11"/>
      <c r="F18" s="11"/>
      <c r="G18" s="35"/>
      <c r="W18" s="123">
        <v>1</v>
      </c>
      <c r="X18" s="123"/>
      <c r="Y18" s="123"/>
      <c r="Z18" s="123"/>
      <c r="AA18" s="123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40" ht="14.25" customHeight="1">
      <c r="A19" s="231" t="s">
        <v>73</v>
      </c>
      <c r="B19" s="210"/>
      <c r="C19" s="210"/>
      <c r="D19" s="211"/>
      <c r="E19" s="11"/>
      <c r="F19" s="11"/>
      <c r="G19" s="35"/>
      <c r="H19" s="222" t="s">
        <v>71</v>
      </c>
      <c r="I19" s="211"/>
      <c r="J19" s="36" t="s">
        <v>72</v>
      </c>
      <c r="K19" s="8">
        <f t="shared" ref="K19:K20" si="1">W19+X19+Y19+Z19+AA19</f>
        <v>9</v>
      </c>
      <c r="N19" s="37" t="s">
        <v>64</v>
      </c>
      <c r="O19" s="38">
        <v>9</v>
      </c>
      <c r="P19" s="37" t="s">
        <v>65</v>
      </c>
      <c r="Q19" s="39">
        <v>9</v>
      </c>
      <c r="R19" s="37" t="s">
        <v>66</v>
      </c>
      <c r="S19" s="38">
        <v>9</v>
      </c>
      <c r="T19" s="37" t="s">
        <v>67</v>
      </c>
      <c r="U19" s="138">
        <v>9</v>
      </c>
      <c r="W19" s="8">
        <f>W18*O19</f>
        <v>9</v>
      </c>
      <c r="X19" s="8">
        <f>X18*Q19</f>
        <v>0</v>
      </c>
      <c r="Y19" s="8">
        <f>Y18*S19</f>
        <v>0</v>
      </c>
      <c r="Z19" s="8">
        <f>Z18*U19</f>
        <v>0</v>
      </c>
      <c r="AA19" s="8"/>
      <c r="AB19" s="11"/>
      <c r="AC19" s="11"/>
      <c r="AD19" s="11"/>
      <c r="AE19" s="11"/>
      <c r="AF19" s="11"/>
      <c r="AG19" s="11"/>
      <c r="AH19" s="86">
        <v>240</v>
      </c>
      <c r="AI19" s="168">
        <v>208</v>
      </c>
      <c r="AJ19" s="11"/>
      <c r="AK19" s="11"/>
      <c r="AL19" s="11"/>
      <c r="AM19" s="11"/>
      <c r="AN19" s="11"/>
    </row>
    <row r="20" spans="1:40" ht="14.25" customHeight="1">
      <c r="A20" s="231" t="s">
        <v>76</v>
      </c>
      <c r="B20" s="210"/>
      <c r="C20" s="210"/>
      <c r="D20" s="211"/>
      <c r="E20" s="11"/>
      <c r="F20" s="11"/>
      <c r="G20" s="35"/>
      <c r="H20" s="223" t="s">
        <v>74</v>
      </c>
      <c r="I20" s="211"/>
      <c r="J20" s="36" t="s">
        <v>75</v>
      </c>
      <c r="K20" s="8">
        <f t="shared" si="1"/>
        <v>0</v>
      </c>
      <c r="O20" s="8">
        <v>0</v>
      </c>
      <c r="Q20" s="8">
        <v>7</v>
      </c>
      <c r="S20" s="8">
        <v>5</v>
      </c>
      <c r="U20" s="8">
        <v>12</v>
      </c>
      <c r="W20" s="8"/>
      <c r="X20" s="8">
        <f>X18*Q20</f>
        <v>0</v>
      </c>
      <c r="Y20" s="8">
        <f>Y18*S20</f>
        <v>0</v>
      </c>
      <c r="Z20" s="8">
        <f>Z18*U20</f>
        <v>0</v>
      </c>
      <c r="AA20" s="8">
        <f>AA18*12</f>
        <v>0</v>
      </c>
      <c r="AB20" s="11"/>
      <c r="AC20" s="11"/>
      <c r="AD20" s="11"/>
      <c r="AE20" s="11"/>
      <c r="AF20" s="11"/>
      <c r="AG20" s="8" t="s">
        <v>104</v>
      </c>
      <c r="AH20" s="169">
        <v>190</v>
      </c>
      <c r="AI20" s="170">
        <f>(AH20*AI19)/AH19</f>
        <v>164.66666666666666</v>
      </c>
      <c r="AJ20" s="11"/>
      <c r="AK20" s="11"/>
      <c r="AL20" s="11"/>
      <c r="AM20" s="11"/>
      <c r="AN20" s="11"/>
    </row>
    <row r="21" spans="1:40" ht="14.25" customHeight="1">
      <c r="A21" s="231" t="s">
        <v>79</v>
      </c>
      <c r="B21" s="210"/>
      <c r="C21" s="210"/>
      <c r="D21" s="211"/>
      <c r="E21" s="11"/>
      <c r="F21" s="11"/>
      <c r="G21" s="35"/>
      <c r="H21" s="223" t="s">
        <v>77</v>
      </c>
      <c r="I21" s="211"/>
      <c r="J21" s="36" t="s">
        <v>78</v>
      </c>
      <c r="K21" s="8"/>
      <c r="O21" s="8">
        <v>0</v>
      </c>
      <c r="Q21" s="8">
        <v>0</v>
      </c>
      <c r="S21" s="8">
        <v>0</v>
      </c>
      <c r="U21" s="8">
        <v>0</v>
      </c>
      <c r="W21" s="8"/>
      <c r="X21" s="8"/>
      <c r="Y21" s="8"/>
      <c r="Z21" s="8"/>
      <c r="AA21" s="8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1:40" ht="14.25" customHeight="1">
      <c r="A22" s="229" t="s">
        <v>113</v>
      </c>
      <c r="B22" s="210"/>
      <c r="C22" s="210"/>
      <c r="D22" s="211"/>
      <c r="E22" s="11"/>
      <c r="F22" s="11"/>
      <c r="G22" s="35"/>
      <c r="H22" s="35"/>
      <c r="I22" s="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ht="14.25" customHeight="1"/>
    <row r="28" spans="1:40" ht="14.25" customHeight="1"/>
    <row r="29" spans="1:40" ht="14.25" customHeight="1"/>
    <row r="30" spans="1:40" ht="14.25" customHeight="1"/>
    <row r="31" spans="1:40" ht="14.25" customHeight="1"/>
    <row r="32" spans="1:4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9:I19"/>
    <mergeCell ref="H20:I20"/>
    <mergeCell ref="H21:I21"/>
    <mergeCell ref="A20:D20"/>
    <mergeCell ref="A21:D21"/>
    <mergeCell ref="A22:D22"/>
    <mergeCell ref="A1:A2"/>
    <mergeCell ref="B1:B2"/>
    <mergeCell ref="A17:D17"/>
    <mergeCell ref="A18:D18"/>
    <mergeCell ref="A19:D19"/>
  </mergeCells>
  <conditionalFormatting sqref="Q19">
    <cfRule type="cellIs" dxfId="153" priority="1" operator="equal">
      <formula>"X"</formula>
    </cfRule>
  </conditionalFormatting>
  <conditionalFormatting sqref="Q19">
    <cfRule type="cellIs" dxfId="152" priority="2" operator="equal">
      <formula>"X"</formula>
    </cfRule>
  </conditionalFormatting>
  <conditionalFormatting sqref="Z17 H19">
    <cfRule type="cellIs" dxfId="151" priority="3" operator="equal">
      <formula>"X"</formula>
    </cfRule>
  </conditionalFormatting>
  <conditionalFormatting sqref="Z17 H19 Q19">
    <cfRule type="cellIs" dxfId="150" priority="4" operator="equal">
      <formula>"X"</formula>
    </cfRule>
  </conditionalFormatting>
  <conditionalFormatting sqref="Z17 H19 Q19">
    <cfRule type="cellIs" dxfId="149" priority="5" operator="equal">
      <formula>"X"</formula>
    </cfRule>
  </conditionalFormatting>
  <conditionalFormatting sqref="H19">
    <cfRule type="containsText" dxfId="148" priority="6" operator="containsText" text="X">
      <formula>NOT(ISERROR(SEARCH(("X"),(H19))))</formula>
    </cfRule>
  </conditionalFormatting>
  <conditionalFormatting sqref="H19">
    <cfRule type="cellIs" dxfId="147" priority="7" operator="equal">
      <formula>"X"</formula>
    </cfRule>
  </conditionalFormatting>
  <conditionalFormatting sqref="H19">
    <cfRule type="containsText" dxfId="146" priority="8" operator="containsText" text="X">
      <formula>NOT(ISERROR(SEARCH(("X"),(H19))))</formula>
    </cfRule>
  </conditionalFormatting>
  <conditionalFormatting sqref="H19">
    <cfRule type="cellIs" dxfId="145" priority="9" operator="equal">
      <formula>"X"</formula>
    </cfRule>
  </conditionalFormatting>
  <conditionalFormatting sqref="H19">
    <cfRule type="cellIs" dxfId="144" priority="10" operator="equal">
      <formula>"X"</formula>
    </cfRule>
  </conditionalFormatting>
  <conditionalFormatting sqref="H19">
    <cfRule type="cellIs" dxfId="143" priority="11" operator="equal">
      <formula>"X"</formula>
    </cfRule>
  </conditionalFormatting>
  <conditionalFormatting sqref="Q19">
    <cfRule type="cellIs" dxfId="142" priority="12" operator="equal">
      <formula>"X"</formula>
    </cfRule>
  </conditionalFormatting>
  <conditionalFormatting sqref="Q19">
    <cfRule type="cellIs" dxfId="141" priority="13" operator="equal">
      <formula>"X"</formula>
    </cfRule>
  </conditionalFormatting>
  <conditionalFormatting sqref="Q19">
    <cfRule type="cellIs" dxfId="140" priority="14" operator="equal">
      <formula>"X"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O28"/>
  <sheetViews>
    <sheetView workbookViewId="0"/>
  </sheetViews>
  <sheetFormatPr baseColWidth="10" defaultColWidth="12.625" defaultRowHeight="15" customHeight="1"/>
  <cols>
    <col min="1" max="1" width="16.875" customWidth="1"/>
    <col min="2" max="2" width="8.375" customWidth="1"/>
    <col min="3" max="34" width="3.875" customWidth="1"/>
    <col min="35" max="35" width="11.125" customWidth="1"/>
    <col min="36" max="41" width="10.75" customWidth="1"/>
  </cols>
  <sheetData>
    <row r="1" spans="1:41">
      <c r="A1" s="230" t="s">
        <v>105</v>
      </c>
      <c r="B1" s="230" t="s">
        <v>81</v>
      </c>
      <c r="C1" s="149" t="s">
        <v>30</v>
      </c>
      <c r="D1" s="149" t="s">
        <v>31</v>
      </c>
      <c r="E1" s="95" t="s">
        <v>32</v>
      </c>
      <c r="F1" s="95" t="s">
        <v>33</v>
      </c>
      <c r="G1" s="149" t="s">
        <v>34</v>
      </c>
      <c r="H1" s="149" t="s">
        <v>35</v>
      </c>
      <c r="I1" s="149" t="s">
        <v>29</v>
      </c>
      <c r="J1" s="149" t="s">
        <v>30</v>
      </c>
      <c r="K1" s="149" t="s">
        <v>31</v>
      </c>
      <c r="L1" s="95" t="s">
        <v>32</v>
      </c>
      <c r="M1" s="95" t="s">
        <v>33</v>
      </c>
      <c r="N1" s="95" t="s">
        <v>34</v>
      </c>
      <c r="O1" s="149" t="s">
        <v>35</v>
      </c>
      <c r="P1" s="149" t="s">
        <v>29</v>
      </c>
      <c r="Q1" s="149" t="s">
        <v>30</v>
      </c>
      <c r="R1" s="149" t="s">
        <v>31</v>
      </c>
      <c r="S1" s="95" t="s">
        <v>32</v>
      </c>
      <c r="T1" s="95" t="s">
        <v>33</v>
      </c>
      <c r="U1" s="149" t="s">
        <v>34</v>
      </c>
      <c r="V1" s="149" t="s">
        <v>35</v>
      </c>
      <c r="W1" s="149" t="s">
        <v>29</v>
      </c>
      <c r="X1" s="149" t="s">
        <v>30</v>
      </c>
      <c r="Y1" s="149" t="s">
        <v>31</v>
      </c>
      <c r="Z1" s="95" t="s">
        <v>32</v>
      </c>
      <c r="AA1" s="95" t="s">
        <v>33</v>
      </c>
      <c r="AB1" s="149" t="s">
        <v>34</v>
      </c>
      <c r="AC1" s="149" t="s">
        <v>35</v>
      </c>
      <c r="AD1" s="149" t="s">
        <v>29</v>
      </c>
      <c r="AE1" s="149" t="s">
        <v>30</v>
      </c>
      <c r="AF1" s="106" t="s">
        <v>31</v>
      </c>
      <c r="AG1" s="96" t="s">
        <v>32</v>
      </c>
      <c r="AH1" s="182" t="s">
        <v>33</v>
      </c>
      <c r="AI1" s="138"/>
      <c r="AJ1" s="138"/>
      <c r="AK1" s="138"/>
      <c r="AL1" s="138"/>
      <c r="AM1" s="11"/>
      <c r="AN1" s="11"/>
      <c r="AO1" s="11"/>
    </row>
    <row r="2" spans="1:41">
      <c r="A2" s="216"/>
      <c r="B2" s="216"/>
      <c r="C2" s="151">
        <v>1</v>
      </c>
      <c r="D2" s="151">
        <v>2</v>
      </c>
      <c r="E2" s="183">
        <v>3</v>
      </c>
      <c r="F2" s="183">
        <v>4</v>
      </c>
      <c r="G2" s="151">
        <v>5</v>
      </c>
      <c r="H2" s="151">
        <v>6</v>
      </c>
      <c r="I2" s="151">
        <v>7</v>
      </c>
      <c r="J2" s="151">
        <v>8</v>
      </c>
      <c r="K2" s="151">
        <v>9</v>
      </c>
      <c r="L2" s="183">
        <v>10</v>
      </c>
      <c r="M2" s="183">
        <v>11</v>
      </c>
      <c r="N2" s="183">
        <v>12</v>
      </c>
      <c r="O2" s="151">
        <v>13</v>
      </c>
      <c r="P2" s="151">
        <v>14</v>
      </c>
      <c r="Q2" s="151">
        <v>15</v>
      </c>
      <c r="R2" s="151">
        <v>16</v>
      </c>
      <c r="S2" s="183">
        <v>17</v>
      </c>
      <c r="T2" s="183">
        <v>18</v>
      </c>
      <c r="U2" s="151">
        <v>19</v>
      </c>
      <c r="V2" s="151">
        <v>20</v>
      </c>
      <c r="W2" s="151">
        <v>21</v>
      </c>
      <c r="X2" s="151">
        <v>22</v>
      </c>
      <c r="Y2" s="151">
        <v>23</v>
      </c>
      <c r="Z2" s="183">
        <v>24</v>
      </c>
      <c r="AA2" s="95">
        <v>25</v>
      </c>
      <c r="AB2" s="149">
        <v>26</v>
      </c>
      <c r="AC2" s="149">
        <v>27</v>
      </c>
      <c r="AD2" s="151">
        <v>28</v>
      </c>
      <c r="AE2" s="151">
        <v>29</v>
      </c>
      <c r="AF2" s="151">
        <v>30</v>
      </c>
      <c r="AG2" s="183">
        <v>31</v>
      </c>
      <c r="AH2" s="183">
        <v>1</v>
      </c>
      <c r="AI2" s="153" t="s">
        <v>36</v>
      </c>
      <c r="AJ2" s="153" t="s">
        <v>37</v>
      </c>
      <c r="AK2" s="153" t="s">
        <v>38</v>
      </c>
      <c r="AL2" s="153" t="s">
        <v>39</v>
      </c>
      <c r="AM2" s="75" t="s">
        <v>40</v>
      </c>
      <c r="AN2" s="75" t="s">
        <v>114</v>
      </c>
      <c r="AO2" s="75" t="s">
        <v>125</v>
      </c>
    </row>
    <row r="3" spans="1:41">
      <c r="A3" s="121" t="s">
        <v>8</v>
      </c>
      <c r="B3" s="120">
        <v>240</v>
      </c>
      <c r="C3" s="123" t="s">
        <v>47</v>
      </c>
      <c r="D3" s="175" t="s">
        <v>31</v>
      </c>
      <c r="E3" s="184" t="s">
        <v>31</v>
      </c>
      <c r="F3" s="185" t="s">
        <v>31</v>
      </c>
      <c r="G3" s="135" t="s">
        <v>31</v>
      </c>
      <c r="H3" s="135" t="s">
        <v>31</v>
      </c>
      <c r="I3" s="135" t="s">
        <v>31</v>
      </c>
      <c r="J3" s="135" t="s">
        <v>31</v>
      </c>
      <c r="K3" s="175" t="s">
        <v>31</v>
      </c>
      <c r="L3" s="184" t="s">
        <v>31</v>
      </c>
      <c r="M3" s="185" t="s">
        <v>31</v>
      </c>
      <c r="N3" s="185" t="s">
        <v>31</v>
      </c>
      <c r="O3" s="135" t="s">
        <v>31</v>
      </c>
      <c r="P3" s="135" t="s">
        <v>31</v>
      </c>
      <c r="Q3" s="135" t="s">
        <v>31</v>
      </c>
      <c r="R3" s="175" t="s">
        <v>31</v>
      </c>
      <c r="S3" s="185" t="s">
        <v>31</v>
      </c>
      <c r="T3" s="185" t="s">
        <v>31</v>
      </c>
      <c r="U3" s="135" t="s">
        <v>31</v>
      </c>
      <c r="V3" s="135" t="s">
        <v>31</v>
      </c>
      <c r="W3" s="135" t="s">
        <v>83</v>
      </c>
      <c r="X3" s="135" t="s">
        <v>52</v>
      </c>
      <c r="Y3" s="175" t="s">
        <v>47</v>
      </c>
      <c r="Z3" s="184" t="s">
        <v>51</v>
      </c>
      <c r="AA3" s="185" t="s">
        <v>83</v>
      </c>
      <c r="AB3" s="135" t="s">
        <v>82</v>
      </c>
      <c r="AC3" s="135" t="s">
        <v>47</v>
      </c>
      <c r="AD3" s="135" t="s">
        <v>88</v>
      </c>
      <c r="AE3" s="135"/>
      <c r="AF3" s="135" t="s">
        <v>88</v>
      </c>
      <c r="AG3" s="185" t="s">
        <v>55</v>
      </c>
      <c r="AH3" s="185" t="s">
        <v>55</v>
      </c>
      <c r="AI3" s="85">
        <f t="shared" ref="AI3:AI17" si="0">((AL3*12)+(AM3*12)+(AN3*6))</f>
        <v>96</v>
      </c>
      <c r="AJ3" s="85">
        <v>80</v>
      </c>
      <c r="AK3" s="85">
        <f t="shared" ref="AK3:AK17" si="1">AI3-AJ3</f>
        <v>16</v>
      </c>
      <c r="AL3" s="155">
        <v>3</v>
      </c>
      <c r="AM3" s="157">
        <v>5</v>
      </c>
      <c r="AN3" s="130"/>
      <c r="AO3" s="130"/>
    </row>
    <row r="4" spans="1:41">
      <c r="A4" s="78" t="s">
        <v>10</v>
      </c>
      <c r="B4" s="158">
        <v>160</v>
      </c>
      <c r="C4" s="177" t="s">
        <v>83</v>
      </c>
      <c r="D4" s="178" t="s">
        <v>82</v>
      </c>
      <c r="E4" s="186" t="s">
        <v>52</v>
      </c>
      <c r="F4" s="187" t="s">
        <v>47</v>
      </c>
      <c r="G4" s="133"/>
      <c r="H4" s="133" t="s">
        <v>51</v>
      </c>
      <c r="I4" s="133"/>
      <c r="J4" s="133" t="s">
        <v>88</v>
      </c>
      <c r="K4" s="178"/>
      <c r="L4" s="186"/>
      <c r="M4" s="187" t="s">
        <v>34</v>
      </c>
      <c r="N4" s="187" t="s">
        <v>34</v>
      </c>
      <c r="O4" s="133" t="s">
        <v>83</v>
      </c>
      <c r="P4" s="133" t="s">
        <v>55</v>
      </c>
      <c r="Q4" s="133" t="s">
        <v>47</v>
      </c>
      <c r="R4" s="133"/>
      <c r="S4" s="187"/>
      <c r="T4" s="187" t="s">
        <v>83</v>
      </c>
      <c r="U4" s="133"/>
      <c r="V4" s="133" t="s">
        <v>55</v>
      </c>
      <c r="W4" s="133" t="s">
        <v>47</v>
      </c>
      <c r="X4" s="133"/>
      <c r="Y4" s="133" t="s">
        <v>88</v>
      </c>
      <c r="Z4" s="187" t="s">
        <v>34</v>
      </c>
      <c r="AA4" s="187" t="s">
        <v>34</v>
      </c>
      <c r="AB4" s="133" t="s">
        <v>51</v>
      </c>
      <c r="AC4" s="133" t="s">
        <v>34</v>
      </c>
      <c r="AD4" s="133"/>
      <c r="AE4" s="133" t="s">
        <v>51</v>
      </c>
      <c r="AF4" s="133"/>
      <c r="AG4" s="187" t="s">
        <v>49</v>
      </c>
      <c r="AH4" s="187"/>
      <c r="AI4" s="85">
        <f t="shared" si="0"/>
        <v>150</v>
      </c>
      <c r="AJ4" s="155">
        <v>139</v>
      </c>
      <c r="AK4" s="85">
        <f t="shared" si="1"/>
        <v>11</v>
      </c>
      <c r="AL4" s="155">
        <v>4</v>
      </c>
      <c r="AM4" s="157">
        <v>8</v>
      </c>
      <c r="AN4" s="130">
        <v>1</v>
      </c>
      <c r="AO4" s="130"/>
    </row>
    <row r="5" spans="1:41">
      <c r="A5" s="109" t="s">
        <v>12</v>
      </c>
      <c r="B5" s="162">
        <v>200</v>
      </c>
      <c r="C5" s="177" t="s">
        <v>82</v>
      </c>
      <c r="D5" s="178" t="s">
        <v>59</v>
      </c>
      <c r="E5" s="186" t="s">
        <v>97</v>
      </c>
      <c r="F5" s="187" t="s">
        <v>52</v>
      </c>
      <c r="G5" s="133" t="s">
        <v>47</v>
      </c>
      <c r="H5" s="133"/>
      <c r="I5" s="133" t="s">
        <v>83</v>
      </c>
      <c r="J5" s="133" t="s">
        <v>52</v>
      </c>
      <c r="K5" s="178" t="s">
        <v>47</v>
      </c>
      <c r="L5" s="186" t="s">
        <v>51</v>
      </c>
      <c r="M5" s="187" t="s">
        <v>88</v>
      </c>
      <c r="N5" s="187" t="s">
        <v>82</v>
      </c>
      <c r="O5" s="178" t="s">
        <v>47</v>
      </c>
      <c r="P5" s="133"/>
      <c r="Q5" s="133" t="s">
        <v>88</v>
      </c>
      <c r="R5" s="178" t="s">
        <v>110</v>
      </c>
      <c r="S5" s="186" t="s">
        <v>97</v>
      </c>
      <c r="T5" s="187" t="s">
        <v>97</v>
      </c>
      <c r="U5" s="133" t="s">
        <v>55</v>
      </c>
      <c r="V5" s="133" t="s">
        <v>59</v>
      </c>
      <c r="W5" s="133"/>
      <c r="X5" s="133" t="s">
        <v>51</v>
      </c>
      <c r="Y5" s="178" t="s">
        <v>110</v>
      </c>
      <c r="Z5" s="186" t="s">
        <v>97</v>
      </c>
      <c r="AA5" s="186" t="s">
        <v>115</v>
      </c>
      <c r="AB5" s="133"/>
      <c r="AC5" s="133" t="s">
        <v>88</v>
      </c>
      <c r="AD5" s="133" t="s">
        <v>82</v>
      </c>
      <c r="AE5" s="133" t="s">
        <v>55</v>
      </c>
      <c r="AF5" s="133" t="s">
        <v>59</v>
      </c>
      <c r="AG5" s="187" t="s">
        <v>111</v>
      </c>
      <c r="AH5" s="187" t="s">
        <v>52</v>
      </c>
      <c r="AI5" s="85">
        <f t="shared" si="0"/>
        <v>192</v>
      </c>
      <c r="AJ5" s="155">
        <v>173</v>
      </c>
      <c r="AK5" s="85">
        <f t="shared" si="1"/>
        <v>19</v>
      </c>
      <c r="AL5" s="155">
        <v>7</v>
      </c>
      <c r="AM5" s="157">
        <v>7</v>
      </c>
      <c r="AN5" s="130">
        <v>4</v>
      </c>
      <c r="AO5" s="130"/>
    </row>
    <row r="6" spans="1:41">
      <c r="A6" s="121" t="s">
        <v>14</v>
      </c>
      <c r="B6" s="120">
        <v>240</v>
      </c>
      <c r="C6" s="177" t="s">
        <v>52</v>
      </c>
      <c r="D6" s="178" t="s">
        <v>59</v>
      </c>
      <c r="E6" s="186" t="s">
        <v>83</v>
      </c>
      <c r="F6" s="187" t="s">
        <v>51</v>
      </c>
      <c r="G6" s="133" t="s">
        <v>49</v>
      </c>
      <c r="H6" s="133" t="s">
        <v>96</v>
      </c>
      <c r="I6" s="133" t="s">
        <v>88</v>
      </c>
      <c r="J6" s="178" t="s">
        <v>55</v>
      </c>
      <c r="K6" s="178" t="s">
        <v>47</v>
      </c>
      <c r="L6" s="186" t="s">
        <v>115</v>
      </c>
      <c r="M6" s="186" t="s">
        <v>82</v>
      </c>
      <c r="N6" s="186" t="s">
        <v>55</v>
      </c>
      <c r="O6" s="178" t="s">
        <v>59</v>
      </c>
      <c r="P6" s="178" t="s">
        <v>115</v>
      </c>
      <c r="Q6" s="178" t="s">
        <v>52</v>
      </c>
      <c r="R6" s="178" t="s">
        <v>59</v>
      </c>
      <c r="S6" s="187" t="s">
        <v>34</v>
      </c>
      <c r="T6" s="187" t="s">
        <v>34</v>
      </c>
      <c r="U6" s="133" t="s">
        <v>82</v>
      </c>
      <c r="V6" s="133" t="s">
        <v>59</v>
      </c>
      <c r="W6" s="133" t="s">
        <v>115</v>
      </c>
      <c r="X6" s="178"/>
      <c r="Y6" s="178" t="s">
        <v>83</v>
      </c>
      <c r="Z6" s="186" t="s">
        <v>55</v>
      </c>
      <c r="AA6" s="187" t="s">
        <v>52</v>
      </c>
      <c r="AB6" s="133" t="s">
        <v>47</v>
      </c>
      <c r="AC6" s="133" t="s">
        <v>55</v>
      </c>
      <c r="AD6" s="133" t="s">
        <v>47</v>
      </c>
      <c r="AE6" s="178"/>
      <c r="AF6" s="178" t="s">
        <v>82</v>
      </c>
      <c r="AG6" s="186" t="s">
        <v>52</v>
      </c>
      <c r="AH6" s="186" t="s">
        <v>47</v>
      </c>
      <c r="AI6" s="85">
        <f t="shared" si="0"/>
        <v>222</v>
      </c>
      <c r="AJ6" s="155">
        <v>208</v>
      </c>
      <c r="AK6" s="85">
        <f t="shared" si="1"/>
        <v>14</v>
      </c>
      <c r="AL6" s="155">
        <v>11</v>
      </c>
      <c r="AM6" s="157">
        <v>7</v>
      </c>
      <c r="AN6" s="130">
        <v>1</v>
      </c>
      <c r="AO6" s="130"/>
    </row>
    <row r="7" spans="1:41">
      <c r="A7" s="109" t="s">
        <v>18</v>
      </c>
      <c r="B7" s="163">
        <v>190</v>
      </c>
      <c r="C7" s="181" t="s">
        <v>47</v>
      </c>
      <c r="D7" s="178" t="s">
        <v>115</v>
      </c>
      <c r="E7" s="186" t="s">
        <v>51</v>
      </c>
      <c r="F7" s="187"/>
      <c r="G7" s="133" t="s">
        <v>82</v>
      </c>
      <c r="H7" s="133" t="s">
        <v>59</v>
      </c>
      <c r="I7" s="133" t="s">
        <v>52</v>
      </c>
      <c r="J7" s="178" t="s">
        <v>59</v>
      </c>
      <c r="K7" s="178" t="s">
        <v>49</v>
      </c>
      <c r="L7" s="186" t="s">
        <v>83</v>
      </c>
      <c r="M7" s="187" t="s">
        <v>51</v>
      </c>
      <c r="N7" s="187"/>
      <c r="O7" s="133" t="s">
        <v>110</v>
      </c>
      <c r="P7" s="133" t="s">
        <v>88</v>
      </c>
      <c r="Q7" s="178" t="s">
        <v>110</v>
      </c>
      <c r="R7" s="178" t="s">
        <v>83</v>
      </c>
      <c r="S7" s="187" t="s">
        <v>82</v>
      </c>
      <c r="T7" s="187" t="s">
        <v>47</v>
      </c>
      <c r="U7" s="133"/>
      <c r="V7" s="133" t="s">
        <v>110</v>
      </c>
      <c r="W7" s="133" t="s">
        <v>52</v>
      </c>
      <c r="X7" s="178" t="s">
        <v>59</v>
      </c>
      <c r="Y7" s="133"/>
      <c r="Z7" s="187" t="s">
        <v>83</v>
      </c>
      <c r="AA7" s="187" t="s">
        <v>88</v>
      </c>
      <c r="AB7" s="133" t="s">
        <v>52</v>
      </c>
      <c r="AC7" s="133" t="s">
        <v>59</v>
      </c>
      <c r="AD7" s="178" t="s">
        <v>115</v>
      </c>
      <c r="AE7" s="178" t="s">
        <v>110</v>
      </c>
      <c r="AF7" s="133" t="s">
        <v>51</v>
      </c>
      <c r="AG7" s="187" t="s">
        <v>115</v>
      </c>
      <c r="AH7" s="187"/>
      <c r="AI7" s="85">
        <f t="shared" si="0"/>
        <v>198</v>
      </c>
      <c r="AJ7" s="155">
        <v>165</v>
      </c>
      <c r="AK7" s="85">
        <f t="shared" si="1"/>
        <v>33</v>
      </c>
      <c r="AL7" s="155">
        <v>5</v>
      </c>
      <c r="AM7" s="157">
        <v>11</v>
      </c>
      <c r="AN7" s="130">
        <v>1</v>
      </c>
      <c r="AO7" s="130"/>
    </row>
    <row r="8" spans="1:41">
      <c r="A8" s="109" t="s">
        <v>20</v>
      </c>
      <c r="B8" s="163">
        <v>200</v>
      </c>
      <c r="C8" s="177" t="s">
        <v>49</v>
      </c>
      <c r="D8" s="178" t="s">
        <v>83</v>
      </c>
      <c r="E8" s="186" t="s">
        <v>115</v>
      </c>
      <c r="F8" s="186" t="s">
        <v>82</v>
      </c>
      <c r="G8" s="133" t="s">
        <v>47</v>
      </c>
      <c r="H8" s="133" t="s">
        <v>49</v>
      </c>
      <c r="I8" s="133" t="s">
        <v>55</v>
      </c>
      <c r="J8" s="133" t="s">
        <v>47</v>
      </c>
      <c r="K8" s="178"/>
      <c r="L8" s="186" t="s">
        <v>34</v>
      </c>
      <c r="M8" s="187" t="s">
        <v>34</v>
      </c>
      <c r="N8" s="187" t="s">
        <v>34</v>
      </c>
      <c r="O8" s="133"/>
      <c r="P8" s="133" t="s">
        <v>52</v>
      </c>
      <c r="Q8" s="178" t="s">
        <v>47</v>
      </c>
      <c r="R8" s="178" t="s">
        <v>49</v>
      </c>
      <c r="S8" s="187" t="s">
        <v>34</v>
      </c>
      <c r="T8" s="187" t="s">
        <v>34</v>
      </c>
      <c r="U8" s="133" t="s">
        <v>51</v>
      </c>
      <c r="V8" s="133"/>
      <c r="W8" s="178" t="s">
        <v>88</v>
      </c>
      <c r="X8" s="178" t="s">
        <v>82</v>
      </c>
      <c r="Y8" s="178" t="s">
        <v>47</v>
      </c>
      <c r="Z8" s="186" t="s">
        <v>88</v>
      </c>
      <c r="AA8" s="186" t="s">
        <v>51</v>
      </c>
      <c r="AB8" s="133"/>
      <c r="AC8" s="133" t="s">
        <v>83</v>
      </c>
      <c r="AD8" s="178" t="s">
        <v>52</v>
      </c>
      <c r="AE8" s="178" t="s">
        <v>47</v>
      </c>
      <c r="AF8" s="178" t="s">
        <v>49</v>
      </c>
      <c r="AG8" s="186" t="s">
        <v>51</v>
      </c>
      <c r="AH8" s="186" t="s">
        <v>51</v>
      </c>
      <c r="AI8" s="85">
        <f t="shared" si="0"/>
        <v>180</v>
      </c>
      <c r="AJ8" s="155">
        <v>173</v>
      </c>
      <c r="AK8" s="85">
        <f t="shared" si="1"/>
        <v>7</v>
      </c>
      <c r="AL8" s="155">
        <v>5</v>
      </c>
      <c r="AM8" s="157">
        <v>8</v>
      </c>
      <c r="AN8" s="130">
        <v>4</v>
      </c>
      <c r="AO8" s="130"/>
    </row>
    <row r="9" spans="1:41">
      <c r="A9" s="121" t="s">
        <v>21</v>
      </c>
      <c r="B9" s="120">
        <v>240</v>
      </c>
      <c r="C9" s="181"/>
      <c r="D9" s="178" t="s">
        <v>51</v>
      </c>
      <c r="E9" s="186" t="s">
        <v>55</v>
      </c>
      <c r="F9" s="187" t="s">
        <v>47</v>
      </c>
      <c r="G9" s="133" t="s">
        <v>115</v>
      </c>
      <c r="H9" s="133" t="s">
        <v>52</v>
      </c>
      <c r="I9" s="133" t="s">
        <v>47</v>
      </c>
      <c r="J9" s="133" t="s">
        <v>83</v>
      </c>
      <c r="K9" s="178" t="s">
        <v>115</v>
      </c>
      <c r="L9" s="186" t="s">
        <v>34</v>
      </c>
      <c r="M9" s="187" t="s">
        <v>34</v>
      </c>
      <c r="N9" s="187" t="s">
        <v>88</v>
      </c>
      <c r="O9" s="133" t="s">
        <v>82</v>
      </c>
      <c r="P9" s="133" t="s">
        <v>47</v>
      </c>
      <c r="Q9" s="178" t="s">
        <v>115</v>
      </c>
      <c r="R9" s="178"/>
      <c r="S9" s="187" t="s">
        <v>88</v>
      </c>
      <c r="T9" s="187" t="s">
        <v>57</v>
      </c>
      <c r="U9" s="133" t="s">
        <v>47</v>
      </c>
      <c r="V9" s="178" t="s">
        <v>51</v>
      </c>
      <c r="W9" s="133" t="s">
        <v>82</v>
      </c>
      <c r="X9" s="133" t="s">
        <v>47</v>
      </c>
      <c r="Y9" s="178" t="s">
        <v>49</v>
      </c>
      <c r="Z9" s="187"/>
      <c r="AA9" s="187"/>
      <c r="AB9" s="133" t="s">
        <v>88</v>
      </c>
      <c r="AC9" s="133" t="s">
        <v>52</v>
      </c>
      <c r="AD9" s="178" t="s">
        <v>47</v>
      </c>
      <c r="AE9" s="133" t="s">
        <v>115</v>
      </c>
      <c r="AF9" s="133" t="s">
        <v>83</v>
      </c>
      <c r="AG9" s="187"/>
      <c r="AH9" s="187" t="s">
        <v>115</v>
      </c>
      <c r="AI9" s="85">
        <f t="shared" si="0"/>
        <v>210</v>
      </c>
      <c r="AJ9" s="155">
        <v>208</v>
      </c>
      <c r="AK9" s="85">
        <f t="shared" si="1"/>
        <v>2</v>
      </c>
      <c r="AL9" s="155">
        <v>6</v>
      </c>
      <c r="AM9" s="157">
        <v>11</v>
      </c>
      <c r="AN9" s="130">
        <v>1</v>
      </c>
      <c r="AO9" s="130"/>
    </row>
    <row r="10" spans="1:41">
      <c r="A10" s="164" t="s">
        <v>22</v>
      </c>
      <c r="B10" s="79">
        <v>240</v>
      </c>
      <c r="C10" s="177"/>
      <c r="D10" s="178" t="s">
        <v>88</v>
      </c>
      <c r="E10" s="186" t="s">
        <v>82</v>
      </c>
      <c r="F10" s="186" t="s">
        <v>55</v>
      </c>
      <c r="G10" s="178" t="s">
        <v>47</v>
      </c>
      <c r="H10" s="133" t="s">
        <v>115</v>
      </c>
      <c r="I10" s="133" t="s">
        <v>52</v>
      </c>
      <c r="J10" s="133" t="s">
        <v>47</v>
      </c>
      <c r="K10" s="133" t="s">
        <v>83</v>
      </c>
      <c r="L10" s="187" t="s">
        <v>34</v>
      </c>
      <c r="M10" s="187" t="s">
        <v>34</v>
      </c>
      <c r="N10" s="187" t="s">
        <v>34</v>
      </c>
      <c r="O10" s="133" t="s">
        <v>51</v>
      </c>
      <c r="P10" s="178" t="s">
        <v>82</v>
      </c>
      <c r="Q10" s="178" t="s">
        <v>47</v>
      </c>
      <c r="R10" s="178" t="s">
        <v>51</v>
      </c>
      <c r="S10" s="186" t="s">
        <v>115</v>
      </c>
      <c r="T10" s="186" t="s">
        <v>58</v>
      </c>
      <c r="U10" s="133" t="s">
        <v>47</v>
      </c>
      <c r="V10" s="133" t="s">
        <v>88</v>
      </c>
      <c r="W10" s="133" t="s">
        <v>55</v>
      </c>
      <c r="X10" s="178" t="s">
        <v>47</v>
      </c>
      <c r="Y10" s="133"/>
      <c r="Z10" s="186" t="s">
        <v>82</v>
      </c>
      <c r="AA10" s="186" t="s">
        <v>55</v>
      </c>
      <c r="AB10" s="133" t="s">
        <v>47</v>
      </c>
      <c r="AC10" s="133"/>
      <c r="AD10" s="133" t="s">
        <v>51</v>
      </c>
      <c r="AE10" s="133" t="s">
        <v>52</v>
      </c>
      <c r="AF10" s="133" t="s">
        <v>47</v>
      </c>
      <c r="AG10" s="187" t="s">
        <v>88</v>
      </c>
      <c r="AH10" s="187"/>
      <c r="AI10" s="85">
        <f t="shared" si="0"/>
        <v>216</v>
      </c>
      <c r="AJ10" s="155">
        <v>208</v>
      </c>
      <c r="AK10" s="85">
        <f t="shared" si="1"/>
        <v>8</v>
      </c>
      <c r="AL10" s="82">
        <v>9</v>
      </c>
      <c r="AM10" s="157">
        <v>9</v>
      </c>
      <c r="AN10" s="166"/>
      <c r="AO10" s="166"/>
    </row>
    <row r="11" spans="1:41">
      <c r="A11" s="83" t="s">
        <v>86</v>
      </c>
      <c r="B11" s="84">
        <v>240</v>
      </c>
      <c r="C11" s="177" t="s">
        <v>47</v>
      </c>
      <c r="D11" s="178" t="s">
        <v>96</v>
      </c>
      <c r="E11" s="186" t="s">
        <v>34</v>
      </c>
      <c r="F11" s="187" t="s">
        <v>115</v>
      </c>
      <c r="G11" s="133" t="s">
        <v>83</v>
      </c>
      <c r="H11" s="133" t="s">
        <v>82</v>
      </c>
      <c r="I11" s="133" t="s">
        <v>47</v>
      </c>
      <c r="J11" s="133" t="s">
        <v>51</v>
      </c>
      <c r="K11" s="178" t="s">
        <v>52</v>
      </c>
      <c r="L11" s="186" t="s">
        <v>82</v>
      </c>
      <c r="M11" s="187" t="s">
        <v>47</v>
      </c>
      <c r="N11" s="187" t="s">
        <v>51</v>
      </c>
      <c r="O11" s="133" t="s">
        <v>52</v>
      </c>
      <c r="P11" s="133" t="s">
        <v>47</v>
      </c>
      <c r="Q11" s="178" t="s">
        <v>82</v>
      </c>
      <c r="R11" s="178" t="s">
        <v>59</v>
      </c>
      <c r="S11" s="187" t="s">
        <v>34</v>
      </c>
      <c r="T11" s="187" t="s">
        <v>34</v>
      </c>
      <c r="U11" s="133" t="s">
        <v>88</v>
      </c>
      <c r="V11" s="133" t="s">
        <v>52</v>
      </c>
      <c r="W11" s="133" t="s">
        <v>47</v>
      </c>
      <c r="X11" s="133" t="s">
        <v>49</v>
      </c>
      <c r="Y11" s="133" t="s">
        <v>82</v>
      </c>
      <c r="Z11" s="186" t="s">
        <v>47</v>
      </c>
      <c r="AA11" s="186"/>
      <c r="AB11" s="133" t="s">
        <v>115</v>
      </c>
      <c r="AC11" s="133" t="s">
        <v>115</v>
      </c>
      <c r="AD11" s="133"/>
      <c r="AE11" s="133" t="s">
        <v>83</v>
      </c>
      <c r="AF11" s="133" t="s">
        <v>55</v>
      </c>
      <c r="AG11" s="187" t="s">
        <v>82</v>
      </c>
      <c r="AH11" s="187" t="s">
        <v>47</v>
      </c>
      <c r="AI11" s="85">
        <f t="shared" si="0"/>
        <v>210</v>
      </c>
      <c r="AJ11" s="155">
        <v>208</v>
      </c>
      <c r="AK11" s="85">
        <f t="shared" si="1"/>
        <v>2</v>
      </c>
      <c r="AL11" s="85">
        <v>9</v>
      </c>
      <c r="AM11" s="157">
        <v>8</v>
      </c>
      <c r="AN11" s="138">
        <v>1</v>
      </c>
      <c r="AO11" s="138"/>
    </row>
    <row r="12" spans="1:41">
      <c r="A12" s="121" t="s">
        <v>112</v>
      </c>
      <c r="B12" s="120">
        <v>240</v>
      </c>
      <c r="C12" s="177" t="s">
        <v>51</v>
      </c>
      <c r="D12" s="178" t="s">
        <v>52</v>
      </c>
      <c r="E12" s="186" t="s">
        <v>47</v>
      </c>
      <c r="F12" s="186" t="s">
        <v>88</v>
      </c>
      <c r="G12" s="178" t="s">
        <v>55</v>
      </c>
      <c r="H12" s="133" t="s">
        <v>47</v>
      </c>
      <c r="I12" s="178" t="s">
        <v>115</v>
      </c>
      <c r="J12" s="133"/>
      <c r="K12" s="178" t="s">
        <v>82</v>
      </c>
      <c r="L12" s="186" t="s">
        <v>55</v>
      </c>
      <c r="M12" s="186" t="s">
        <v>47</v>
      </c>
      <c r="N12" s="186" t="s">
        <v>83</v>
      </c>
      <c r="O12" s="133" t="s">
        <v>115</v>
      </c>
      <c r="P12" s="178" t="s">
        <v>49</v>
      </c>
      <c r="Q12" s="133" t="s">
        <v>51</v>
      </c>
      <c r="R12" s="133" t="s">
        <v>55</v>
      </c>
      <c r="S12" s="187" t="s">
        <v>52</v>
      </c>
      <c r="T12" s="187" t="s">
        <v>47</v>
      </c>
      <c r="U12" s="133" t="s">
        <v>83</v>
      </c>
      <c r="V12" s="133"/>
      <c r="W12" s="133" t="s">
        <v>51</v>
      </c>
      <c r="X12" s="133" t="s">
        <v>55</v>
      </c>
      <c r="Y12" s="178" t="s">
        <v>47</v>
      </c>
      <c r="Z12" s="187"/>
      <c r="AA12" s="187"/>
      <c r="AB12" s="133" t="s">
        <v>83</v>
      </c>
      <c r="AC12" s="133" t="s">
        <v>82</v>
      </c>
      <c r="AD12" s="133" t="s">
        <v>59</v>
      </c>
      <c r="AE12" s="133" t="s">
        <v>34</v>
      </c>
      <c r="AF12" s="133" t="s">
        <v>34</v>
      </c>
      <c r="AG12" s="187" t="s">
        <v>34</v>
      </c>
      <c r="AH12" s="187"/>
      <c r="AI12" s="85">
        <f t="shared" si="0"/>
        <v>210</v>
      </c>
      <c r="AJ12" s="155">
        <v>208</v>
      </c>
      <c r="AK12" s="85">
        <f t="shared" si="1"/>
        <v>2</v>
      </c>
      <c r="AL12" s="155">
        <v>8</v>
      </c>
      <c r="AM12" s="157">
        <v>9</v>
      </c>
      <c r="AN12" s="130">
        <v>1</v>
      </c>
      <c r="AO12" s="130"/>
    </row>
    <row r="13" spans="1:41">
      <c r="A13" s="78" t="s">
        <v>25</v>
      </c>
      <c r="B13" s="158">
        <v>120</v>
      </c>
      <c r="C13" s="177" t="s">
        <v>55</v>
      </c>
      <c r="D13" s="133"/>
      <c r="E13" s="186" t="s">
        <v>88</v>
      </c>
      <c r="F13" s="186" t="s">
        <v>83</v>
      </c>
      <c r="G13" s="178" t="s">
        <v>82</v>
      </c>
      <c r="H13" s="178" t="s">
        <v>47</v>
      </c>
      <c r="I13" s="178"/>
      <c r="J13" s="133" t="s">
        <v>115</v>
      </c>
      <c r="K13" s="178" t="s">
        <v>51</v>
      </c>
      <c r="L13" s="187" t="s">
        <v>49</v>
      </c>
      <c r="M13" s="186" t="s">
        <v>52</v>
      </c>
      <c r="N13" s="187" t="s">
        <v>47</v>
      </c>
      <c r="O13" s="178" t="s">
        <v>88</v>
      </c>
      <c r="P13" s="178" t="s">
        <v>83</v>
      </c>
      <c r="Q13" s="133"/>
      <c r="R13" s="133" t="s">
        <v>88</v>
      </c>
      <c r="S13" s="187" t="s">
        <v>51</v>
      </c>
      <c r="T13" s="187" t="s">
        <v>34</v>
      </c>
      <c r="U13" s="133" t="s">
        <v>49</v>
      </c>
      <c r="V13" s="133" t="s">
        <v>82</v>
      </c>
      <c r="W13" s="178" t="s">
        <v>47</v>
      </c>
      <c r="X13" s="178"/>
      <c r="Y13" s="133" t="s">
        <v>51</v>
      </c>
      <c r="Z13" s="186" t="s">
        <v>52</v>
      </c>
      <c r="AA13" s="186" t="s">
        <v>82</v>
      </c>
      <c r="AB13" s="133" t="s">
        <v>47</v>
      </c>
      <c r="AC13" s="133"/>
      <c r="AD13" s="133"/>
      <c r="AE13" s="133" t="s">
        <v>82</v>
      </c>
      <c r="AF13" s="133" t="s">
        <v>47</v>
      </c>
      <c r="AG13" s="187"/>
      <c r="AH13" s="187"/>
      <c r="AI13" s="85">
        <f t="shared" si="0"/>
        <v>204</v>
      </c>
      <c r="AJ13" s="155">
        <v>104</v>
      </c>
      <c r="AK13" s="85">
        <f t="shared" si="1"/>
        <v>100</v>
      </c>
      <c r="AL13" s="155">
        <v>7</v>
      </c>
      <c r="AM13" s="157">
        <v>9</v>
      </c>
      <c r="AN13" s="130">
        <v>2</v>
      </c>
      <c r="AO13" s="130"/>
    </row>
    <row r="14" spans="1:41">
      <c r="A14" s="97" t="s">
        <v>119</v>
      </c>
      <c r="B14" s="97">
        <v>140</v>
      </c>
      <c r="C14" s="177" t="s">
        <v>115</v>
      </c>
      <c r="D14" s="133" t="s">
        <v>49</v>
      </c>
      <c r="E14" s="186" t="s">
        <v>34</v>
      </c>
      <c r="F14" s="186" t="s">
        <v>34</v>
      </c>
      <c r="G14" s="178"/>
      <c r="H14" s="178" t="s">
        <v>83</v>
      </c>
      <c r="I14" s="133"/>
      <c r="J14" s="133" t="s">
        <v>49</v>
      </c>
      <c r="K14" s="133"/>
      <c r="L14" s="186" t="s">
        <v>34</v>
      </c>
      <c r="M14" s="186" t="s">
        <v>115</v>
      </c>
      <c r="N14" s="186" t="s">
        <v>115</v>
      </c>
      <c r="O14" s="178"/>
      <c r="P14" s="133" t="s">
        <v>51</v>
      </c>
      <c r="Q14" s="133" t="s">
        <v>55</v>
      </c>
      <c r="R14" s="133" t="s">
        <v>47</v>
      </c>
      <c r="S14" s="187" t="s">
        <v>34</v>
      </c>
      <c r="T14" s="187" t="s">
        <v>51</v>
      </c>
      <c r="U14" s="133"/>
      <c r="V14" s="133" t="s">
        <v>83</v>
      </c>
      <c r="W14" s="133"/>
      <c r="X14" s="178"/>
      <c r="Y14" s="178" t="s">
        <v>115</v>
      </c>
      <c r="Z14" s="186" t="s">
        <v>34</v>
      </c>
      <c r="AA14" s="186"/>
      <c r="AB14" s="133"/>
      <c r="AC14" s="133" t="s">
        <v>49</v>
      </c>
      <c r="AD14" s="133" t="s">
        <v>49</v>
      </c>
      <c r="AE14" s="133"/>
      <c r="AF14" s="133"/>
      <c r="AG14" s="187" t="s">
        <v>34</v>
      </c>
      <c r="AH14" s="187" t="s">
        <v>83</v>
      </c>
      <c r="AI14" s="85">
        <f t="shared" si="0"/>
        <v>132</v>
      </c>
      <c r="AJ14" s="155">
        <v>121</v>
      </c>
      <c r="AK14" s="85">
        <f t="shared" si="1"/>
        <v>11</v>
      </c>
      <c r="AL14" s="155">
        <v>1</v>
      </c>
      <c r="AM14" s="157">
        <v>8</v>
      </c>
      <c r="AN14" s="130">
        <v>4</v>
      </c>
      <c r="AO14" s="130"/>
    </row>
    <row r="15" spans="1:41">
      <c r="A15" s="92" t="s">
        <v>124</v>
      </c>
      <c r="B15" s="92">
        <v>240</v>
      </c>
      <c r="C15" s="177" t="s">
        <v>88</v>
      </c>
      <c r="D15" s="133" t="s">
        <v>55</v>
      </c>
      <c r="E15" s="186" t="s">
        <v>47</v>
      </c>
      <c r="F15" s="186"/>
      <c r="G15" s="178" t="s">
        <v>88</v>
      </c>
      <c r="H15" s="178" t="s">
        <v>82</v>
      </c>
      <c r="I15" s="178" t="s">
        <v>47</v>
      </c>
      <c r="J15" s="133"/>
      <c r="K15" s="178" t="s">
        <v>88</v>
      </c>
      <c r="L15" s="186"/>
      <c r="M15" s="186" t="s">
        <v>55</v>
      </c>
      <c r="N15" s="186" t="s">
        <v>52</v>
      </c>
      <c r="O15" s="178" t="s">
        <v>47</v>
      </c>
      <c r="P15" s="178"/>
      <c r="Q15" s="133" t="s">
        <v>83</v>
      </c>
      <c r="R15" s="133" t="s">
        <v>52</v>
      </c>
      <c r="S15" s="187" t="s">
        <v>47</v>
      </c>
      <c r="T15" s="187" t="s">
        <v>109</v>
      </c>
      <c r="U15" s="133" t="s">
        <v>47</v>
      </c>
      <c r="V15" s="133" t="s">
        <v>115</v>
      </c>
      <c r="W15" s="133" t="s">
        <v>49</v>
      </c>
      <c r="X15" s="178" t="s">
        <v>88</v>
      </c>
      <c r="Y15" s="178" t="s">
        <v>55</v>
      </c>
      <c r="Z15" s="186" t="s">
        <v>47</v>
      </c>
      <c r="AA15" s="186"/>
      <c r="AB15" s="133" t="s">
        <v>55</v>
      </c>
      <c r="AC15" s="133" t="s">
        <v>47</v>
      </c>
      <c r="AD15" s="133" t="s">
        <v>83</v>
      </c>
      <c r="AE15" s="133" t="s">
        <v>88</v>
      </c>
      <c r="AF15" s="133" t="s">
        <v>52</v>
      </c>
      <c r="AG15" s="187" t="s">
        <v>47</v>
      </c>
      <c r="AH15" s="187"/>
      <c r="AI15" s="85">
        <f t="shared" si="0"/>
        <v>210</v>
      </c>
      <c r="AJ15" s="155">
        <v>208</v>
      </c>
      <c r="AK15" s="85">
        <f t="shared" si="1"/>
        <v>2</v>
      </c>
      <c r="AL15" s="155">
        <v>9</v>
      </c>
      <c r="AM15" s="157">
        <v>8</v>
      </c>
      <c r="AN15" s="130">
        <v>1</v>
      </c>
      <c r="AO15" s="130"/>
    </row>
    <row r="16" spans="1:41">
      <c r="A16" s="98" t="s">
        <v>126</v>
      </c>
      <c r="B16" s="98">
        <v>200</v>
      </c>
      <c r="C16" s="123" t="s">
        <v>87</v>
      </c>
      <c r="D16" s="123" t="s">
        <v>87</v>
      </c>
      <c r="E16" s="100" t="s">
        <v>87</v>
      </c>
      <c r="F16" s="100"/>
      <c r="G16" s="99"/>
      <c r="H16" s="99" t="s">
        <v>88</v>
      </c>
      <c r="I16" s="99" t="s">
        <v>49</v>
      </c>
      <c r="J16" s="123" t="s">
        <v>82</v>
      </c>
      <c r="K16" s="99" t="s">
        <v>47</v>
      </c>
      <c r="L16" s="100" t="s">
        <v>88</v>
      </c>
      <c r="M16" s="100" t="s">
        <v>83</v>
      </c>
      <c r="N16" s="100"/>
      <c r="O16" s="99" t="s">
        <v>49</v>
      </c>
      <c r="P16" s="99"/>
      <c r="Q16" s="123" t="s">
        <v>49</v>
      </c>
      <c r="R16" s="123" t="s">
        <v>82</v>
      </c>
      <c r="S16" s="111" t="s">
        <v>55</v>
      </c>
      <c r="T16" s="111" t="s">
        <v>47</v>
      </c>
      <c r="U16" s="123" t="s">
        <v>115</v>
      </c>
      <c r="V16" s="123" t="s">
        <v>49</v>
      </c>
      <c r="W16" s="123"/>
      <c r="X16" s="99" t="s">
        <v>83</v>
      </c>
      <c r="Y16" s="99"/>
      <c r="Z16" s="100" t="s">
        <v>115</v>
      </c>
      <c r="AA16" s="100"/>
      <c r="AB16" s="123" t="s">
        <v>49</v>
      </c>
      <c r="AC16" s="123"/>
      <c r="AD16" s="123"/>
      <c r="AE16" s="123" t="s">
        <v>49</v>
      </c>
      <c r="AF16" s="123"/>
      <c r="AG16" s="111" t="s">
        <v>83</v>
      </c>
      <c r="AH16" s="111" t="s">
        <v>88</v>
      </c>
      <c r="AI16" s="85">
        <f t="shared" si="0"/>
        <v>180</v>
      </c>
      <c r="AJ16" s="101">
        <v>173</v>
      </c>
      <c r="AK16" s="85">
        <f t="shared" si="1"/>
        <v>7</v>
      </c>
      <c r="AL16" s="101">
        <v>3</v>
      </c>
      <c r="AM16" s="86">
        <v>9</v>
      </c>
      <c r="AN16" s="8">
        <v>6</v>
      </c>
      <c r="AO16" s="8"/>
    </row>
    <row r="17" spans="1:41">
      <c r="A17" s="98" t="s">
        <v>127</v>
      </c>
      <c r="B17" s="98">
        <v>200</v>
      </c>
      <c r="C17" s="123" t="s">
        <v>87</v>
      </c>
      <c r="D17" s="123" t="s">
        <v>87</v>
      </c>
      <c r="E17" s="100" t="s">
        <v>87</v>
      </c>
      <c r="F17" s="100"/>
      <c r="G17" s="99" t="s">
        <v>51</v>
      </c>
      <c r="H17" s="99"/>
      <c r="I17" s="99" t="s">
        <v>51</v>
      </c>
      <c r="J17" s="123"/>
      <c r="K17" s="99" t="s">
        <v>55</v>
      </c>
      <c r="L17" s="100" t="s">
        <v>52</v>
      </c>
      <c r="M17" s="100" t="s">
        <v>47</v>
      </c>
      <c r="N17" s="100"/>
      <c r="O17" s="99" t="s">
        <v>55</v>
      </c>
      <c r="P17" s="99" t="s">
        <v>47</v>
      </c>
      <c r="Q17" s="123"/>
      <c r="R17" s="123" t="s">
        <v>115</v>
      </c>
      <c r="S17" s="111" t="s">
        <v>83</v>
      </c>
      <c r="T17" s="111" t="s">
        <v>88</v>
      </c>
      <c r="U17" s="123" t="s">
        <v>52</v>
      </c>
      <c r="V17" s="123" t="s">
        <v>47</v>
      </c>
      <c r="W17" s="123"/>
      <c r="X17" s="99" t="s">
        <v>115</v>
      </c>
      <c r="Y17" s="99" t="s">
        <v>52</v>
      </c>
      <c r="Z17" s="100" t="s">
        <v>47</v>
      </c>
      <c r="AA17" s="100"/>
      <c r="AB17" s="123"/>
      <c r="AC17" s="123" t="s">
        <v>51</v>
      </c>
      <c r="AD17" s="123" t="s">
        <v>55</v>
      </c>
      <c r="AE17" s="123" t="s">
        <v>47</v>
      </c>
      <c r="AF17" s="123" t="s">
        <v>115</v>
      </c>
      <c r="AG17" s="111"/>
      <c r="AH17" s="111" t="s">
        <v>82</v>
      </c>
      <c r="AI17" s="85">
        <f t="shared" si="0"/>
        <v>192</v>
      </c>
      <c r="AJ17" s="101">
        <v>173</v>
      </c>
      <c r="AK17" s="85">
        <f t="shared" si="1"/>
        <v>19</v>
      </c>
      <c r="AL17" s="101">
        <v>6</v>
      </c>
      <c r="AM17" s="86">
        <v>10</v>
      </c>
      <c r="AN17" s="8"/>
      <c r="AO17" s="8"/>
    </row>
    <row r="18" spans="1:4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">
        <v>128</v>
      </c>
      <c r="R18" s="11"/>
      <c r="S18" s="11"/>
      <c r="T18" s="11"/>
      <c r="U18" s="11"/>
      <c r="V18" s="11"/>
      <c r="W18" s="11"/>
      <c r="X18" s="11" t="s">
        <v>128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8">
        <f t="shared" ref="AI18:AK18" si="2">SUM(AI3:AI17)</f>
        <v>2802</v>
      </c>
      <c r="AJ18" s="167">
        <f t="shared" si="2"/>
        <v>2549</v>
      </c>
      <c r="AK18" s="157">
        <f t="shared" si="2"/>
        <v>253</v>
      </c>
      <c r="AL18" s="157">
        <f t="shared" ref="AL18:AO18" si="3">SUM(AL3:AL15)</f>
        <v>84</v>
      </c>
      <c r="AM18" s="157">
        <f t="shared" si="3"/>
        <v>108</v>
      </c>
      <c r="AN18" s="157">
        <f t="shared" si="3"/>
        <v>21</v>
      </c>
      <c r="AO18" s="157">
        <f t="shared" si="3"/>
        <v>0</v>
      </c>
    </row>
    <row r="19" spans="1:41">
      <c r="A19" s="231" t="s">
        <v>69</v>
      </c>
      <c r="B19" s="210"/>
      <c r="C19" s="210"/>
      <c r="D19" s="211"/>
      <c r="E19" s="11"/>
      <c r="F19" s="11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>
      <c r="A20" s="231" t="s">
        <v>70</v>
      </c>
      <c r="B20" s="210"/>
      <c r="C20" s="210"/>
      <c r="D20" s="211"/>
      <c r="E20" s="11"/>
      <c r="F20" s="11"/>
      <c r="G20" s="35"/>
      <c r="W20" s="123">
        <v>2</v>
      </c>
      <c r="X20" s="123">
        <v>1</v>
      </c>
      <c r="Y20" s="123">
        <v>1</v>
      </c>
      <c r="Z20" s="123"/>
      <c r="AA20" s="123">
        <v>1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4">W21+X21+Y21+Z21+AA21</f>
        <v>36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18</v>
      </c>
      <c r="X21" s="8">
        <f>X20*Q21</f>
        <v>9</v>
      </c>
      <c r="Y21" s="8">
        <f>Y20*S21</f>
        <v>9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11"/>
      <c r="AI21" s="11"/>
      <c r="AJ21" s="86">
        <v>240</v>
      </c>
      <c r="AK21" s="168">
        <v>208</v>
      </c>
      <c r="AL21" s="11"/>
      <c r="AM21" s="11"/>
      <c r="AN21" s="11"/>
      <c r="AO21" s="11"/>
    </row>
    <row r="22" spans="1:41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4"/>
        <v>24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7</v>
      </c>
      <c r="Y22" s="8">
        <f>Y20*S22</f>
        <v>5</v>
      </c>
      <c r="Z22" s="8">
        <f>Z20*U22</f>
        <v>0</v>
      </c>
      <c r="AA22" s="8">
        <f>AA20*12</f>
        <v>12</v>
      </c>
      <c r="AB22" s="11"/>
      <c r="AC22" s="11"/>
      <c r="AD22" s="11"/>
      <c r="AE22" s="11"/>
      <c r="AF22" s="11"/>
      <c r="AG22" s="11"/>
      <c r="AH22" s="11"/>
      <c r="AI22" s="8" t="s">
        <v>104</v>
      </c>
      <c r="AJ22" s="169">
        <v>140</v>
      </c>
      <c r="AK22" s="170">
        <f>(AJ22*AK21)/AJ21</f>
        <v>121.33333333333333</v>
      </c>
      <c r="AL22" s="11"/>
      <c r="AM22" s="11"/>
      <c r="AN22" s="11"/>
      <c r="AO22" s="11"/>
    </row>
    <row r="23" spans="1:41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139" priority="1" operator="equal">
      <formula>"X"</formula>
    </cfRule>
  </conditionalFormatting>
  <conditionalFormatting sqref="Q21">
    <cfRule type="cellIs" dxfId="138" priority="2" operator="equal">
      <formula>"X"</formula>
    </cfRule>
  </conditionalFormatting>
  <conditionalFormatting sqref="Z19 H21">
    <cfRule type="cellIs" dxfId="137" priority="3" operator="equal">
      <formula>"X"</formula>
    </cfRule>
  </conditionalFormatting>
  <conditionalFormatting sqref="Z19 H21 Q21">
    <cfRule type="cellIs" dxfId="136" priority="4" operator="equal">
      <formula>"X"</formula>
    </cfRule>
  </conditionalFormatting>
  <conditionalFormatting sqref="Z19 H21 Q21">
    <cfRule type="cellIs" dxfId="135" priority="5" operator="equal">
      <formula>"X"</formula>
    </cfRule>
  </conditionalFormatting>
  <conditionalFormatting sqref="H21">
    <cfRule type="containsText" dxfId="134" priority="6" operator="containsText" text="X">
      <formula>NOT(ISERROR(SEARCH(("X"),(H21))))</formula>
    </cfRule>
  </conditionalFormatting>
  <conditionalFormatting sqref="H21">
    <cfRule type="cellIs" dxfId="133" priority="7" operator="equal">
      <formula>"X"</formula>
    </cfRule>
  </conditionalFormatting>
  <conditionalFormatting sqref="H21">
    <cfRule type="containsText" dxfId="132" priority="8" operator="containsText" text="X">
      <formula>NOT(ISERROR(SEARCH(("X"),(H21))))</formula>
    </cfRule>
  </conditionalFormatting>
  <conditionalFormatting sqref="H21">
    <cfRule type="cellIs" dxfId="131" priority="9" operator="equal">
      <formula>"X"</formula>
    </cfRule>
  </conditionalFormatting>
  <conditionalFormatting sqref="H21">
    <cfRule type="cellIs" dxfId="130" priority="10" operator="equal">
      <formula>"X"</formula>
    </cfRule>
  </conditionalFormatting>
  <conditionalFormatting sqref="H21">
    <cfRule type="cellIs" dxfId="129" priority="11" operator="equal">
      <formula>"X"</formula>
    </cfRule>
  </conditionalFormatting>
  <conditionalFormatting sqref="Q21">
    <cfRule type="cellIs" dxfId="128" priority="12" operator="equal">
      <formula>"X"</formula>
    </cfRule>
  </conditionalFormatting>
  <conditionalFormatting sqref="Q21">
    <cfRule type="cellIs" dxfId="127" priority="13" operator="equal">
      <formula>"X"</formula>
    </cfRule>
  </conditionalFormatting>
  <conditionalFormatting sqref="Q21">
    <cfRule type="cellIs" dxfId="126" priority="14" operator="equal">
      <formula>"X"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M28"/>
  <sheetViews>
    <sheetView workbookViewId="0"/>
  </sheetViews>
  <sheetFormatPr baseColWidth="10" defaultColWidth="12.625" defaultRowHeight="15" customHeight="1"/>
  <cols>
    <col min="1" max="1" width="16.875" customWidth="1"/>
    <col min="2" max="2" width="8.375" customWidth="1"/>
    <col min="3" max="32" width="3.875" customWidth="1"/>
    <col min="33" max="33" width="10.375" customWidth="1"/>
    <col min="34" max="34" width="9.125" customWidth="1"/>
    <col min="35" max="35" width="8.125" customWidth="1"/>
    <col min="36" max="39" width="10.75" customWidth="1"/>
  </cols>
  <sheetData>
    <row r="1" spans="1:39">
      <c r="A1" s="230" t="s">
        <v>129</v>
      </c>
      <c r="B1" s="230" t="s">
        <v>81</v>
      </c>
      <c r="C1" s="182" t="s">
        <v>33</v>
      </c>
      <c r="D1" s="95" t="s">
        <v>34</v>
      </c>
      <c r="E1" s="149" t="s">
        <v>35</v>
      </c>
      <c r="F1" s="149" t="s">
        <v>29</v>
      </c>
      <c r="G1" s="149" t="s">
        <v>30</v>
      </c>
      <c r="H1" s="149" t="s">
        <v>31</v>
      </c>
      <c r="I1" s="95" t="s">
        <v>32</v>
      </c>
      <c r="J1" s="95" t="s">
        <v>33</v>
      </c>
      <c r="K1" s="149" t="s">
        <v>34</v>
      </c>
      <c r="L1" s="149" t="s">
        <v>35</v>
      </c>
      <c r="M1" s="149" t="s">
        <v>29</v>
      </c>
      <c r="N1" s="149" t="s">
        <v>30</v>
      </c>
      <c r="O1" s="149" t="s">
        <v>31</v>
      </c>
      <c r="P1" s="95" t="s">
        <v>32</v>
      </c>
      <c r="Q1" s="95" t="s">
        <v>33</v>
      </c>
      <c r="R1" s="95" t="s">
        <v>34</v>
      </c>
      <c r="S1" s="188" t="s">
        <v>35</v>
      </c>
      <c r="T1" s="149" t="s">
        <v>29</v>
      </c>
      <c r="U1" s="149" t="s">
        <v>30</v>
      </c>
      <c r="V1" s="149" t="s">
        <v>31</v>
      </c>
      <c r="W1" s="95" t="s">
        <v>32</v>
      </c>
      <c r="X1" s="95" t="s">
        <v>33</v>
      </c>
      <c r="Y1" s="149" t="s">
        <v>34</v>
      </c>
      <c r="Z1" s="149" t="s">
        <v>35</v>
      </c>
      <c r="AA1" s="149" t="s">
        <v>29</v>
      </c>
      <c r="AB1" s="149" t="s">
        <v>30</v>
      </c>
      <c r="AC1" s="106" t="s">
        <v>31</v>
      </c>
      <c r="AD1" s="96" t="s">
        <v>32</v>
      </c>
      <c r="AE1" s="182" t="s">
        <v>33</v>
      </c>
      <c r="AF1" s="106" t="s">
        <v>34</v>
      </c>
      <c r="AG1" s="138"/>
      <c r="AH1" s="138"/>
      <c r="AI1" s="138"/>
      <c r="AJ1" s="138"/>
      <c r="AK1" s="11"/>
      <c r="AL1" s="11"/>
      <c r="AM1" s="11"/>
    </row>
    <row r="2" spans="1:39">
      <c r="A2" s="216"/>
      <c r="B2" s="216"/>
      <c r="C2" s="183">
        <v>1</v>
      </c>
      <c r="D2" s="183">
        <v>2</v>
      </c>
      <c r="E2" s="151">
        <v>3</v>
      </c>
      <c r="F2" s="151">
        <v>4</v>
      </c>
      <c r="G2" s="151">
        <v>5</v>
      </c>
      <c r="H2" s="151">
        <v>6</v>
      </c>
      <c r="I2" s="183">
        <v>7</v>
      </c>
      <c r="J2" s="183">
        <v>8</v>
      </c>
      <c r="K2" s="151">
        <v>9</v>
      </c>
      <c r="L2" s="151">
        <v>10</v>
      </c>
      <c r="M2" s="151">
        <v>11</v>
      </c>
      <c r="N2" s="151">
        <v>12</v>
      </c>
      <c r="O2" s="151">
        <v>13</v>
      </c>
      <c r="P2" s="183">
        <v>14</v>
      </c>
      <c r="Q2" s="183">
        <v>15</v>
      </c>
      <c r="R2" s="183">
        <v>16</v>
      </c>
      <c r="S2" s="189">
        <v>17</v>
      </c>
      <c r="T2" s="151">
        <v>18</v>
      </c>
      <c r="U2" s="151">
        <v>19</v>
      </c>
      <c r="V2" s="151">
        <v>20</v>
      </c>
      <c r="W2" s="183">
        <v>21</v>
      </c>
      <c r="X2" s="183">
        <v>22</v>
      </c>
      <c r="Y2" s="151">
        <v>23</v>
      </c>
      <c r="Z2" s="151">
        <v>24</v>
      </c>
      <c r="AA2" s="149">
        <v>25</v>
      </c>
      <c r="AB2" s="149">
        <v>26</v>
      </c>
      <c r="AC2" s="149">
        <v>27</v>
      </c>
      <c r="AD2" s="183">
        <v>28</v>
      </c>
      <c r="AE2" s="183">
        <v>29</v>
      </c>
      <c r="AF2" s="151">
        <v>30</v>
      </c>
      <c r="AG2" s="153" t="s">
        <v>36</v>
      </c>
      <c r="AH2" s="153" t="s">
        <v>37</v>
      </c>
      <c r="AI2" s="153" t="s">
        <v>38</v>
      </c>
      <c r="AJ2" s="153" t="s">
        <v>39</v>
      </c>
      <c r="AK2" s="75" t="s">
        <v>40</v>
      </c>
      <c r="AL2" s="75" t="s">
        <v>114</v>
      </c>
      <c r="AM2" s="75" t="s">
        <v>125</v>
      </c>
    </row>
    <row r="3" spans="1:39">
      <c r="A3" s="121" t="s">
        <v>8</v>
      </c>
      <c r="B3" s="120">
        <v>240</v>
      </c>
      <c r="C3" s="185" t="s">
        <v>55</v>
      </c>
      <c r="D3" s="184" t="s">
        <v>47</v>
      </c>
      <c r="E3" s="175" t="s">
        <v>49</v>
      </c>
      <c r="F3" s="135" t="s">
        <v>82</v>
      </c>
      <c r="G3" s="135" t="s">
        <v>47</v>
      </c>
      <c r="H3" s="135" t="s">
        <v>83</v>
      </c>
      <c r="I3" s="185" t="s">
        <v>52</v>
      </c>
      <c r="J3" s="185" t="s">
        <v>55</v>
      </c>
      <c r="K3" s="175" t="s">
        <v>47</v>
      </c>
      <c r="L3" s="175" t="s">
        <v>88</v>
      </c>
      <c r="M3" s="135" t="s">
        <v>82</v>
      </c>
      <c r="N3" s="135" t="s">
        <v>82</v>
      </c>
      <c r="O3" s="135" t="s">
        <v>34</v>
      </c>
      <c r="P3" s="185" t="s">
        <v>88</v>
      </c>
      <c r="Q3" s="185" t="s">
        <v>82</v>
      </c>
      <c r="R3" s="184" t="s">
        <v>52</v>
      </c>
      <c r="S3" s="190" t="s">
        <v>47</v>
      </c>
      <c r="T3" s="135" t="s">
        <v>115</v>
      </c>
      <c r="U3" s="135"/>
      <c r="V3" s="135" t="s">
        <v>34</v>
      </c>
      <c r="W3" s="185" t="s">
        <v>88</v>
      </c>
      <c r="X3" s="185" t="s">
        <v>83</v>
      </c>
      <c r="Y3" s="175" t="s">
        <v>52</v>
      </c>
      <c r="Z3" s="175" t="s">
        <v>47</v>
      </c>
      <c r="AA3" s="135" t="s">
        <v>51</v>
      </c>
      <c r="AB3" s="135" t="s">
        <v>115</v>
      </c>
      <c r="AC3" s="135" t="s">
        <v>34</v>
      </c>
      <c r="AD3" s="185" t="s">
        <v>34</v>
      </c>
      <c r="AE3" s="185" t="s">
        <v>34</v>
      </c>
      <c r="AF3" s="135" t="s">
        <v>83</v>
      </c>
      <c r="AG3" s="85">
        <f t="shared" ref="AG3:AG17" si="0">((AJ3*12)+(AK3*12)+(AL3*6)+(AM3*12))</f>
        <v>210</v>
      </c>
      <c r="AH3" s="85">
        <v>184</v>
      </c>
      <c r="AI3" s="85">
        <f t="shared" ref="AI3:AI17" si="1">AG3-AH3</f>
        <v>26</v>
      </c>
      <c r="AJ3" s="155">
        <v>8</v>
      </c>
      <c r="AK3" s="157">
        <v>7</v>
      </c>
      <c r="AL3" s="130">
        <v>1</v>
      </c>
      <c r="AM3" s="130">
        <v>2</v>
      </c>
    </row>
    <row r="4" spans="1:39">
      <c r="A4" s="78" t="s">
        <v>10</v>
      </c>
      <c r="B4" s="158">
        <v>160</v>
      </c>
      <c r="C4" s="187"/>
      <c r="D4" s="186" t="s">
        <v>83</v>
      </c>
      <c r="E4" s="178" t="s">
        <v>82</v>
      </c>
      <c r="F4" s="133" t="s">
        <v>47</v>
      </c>
      <c r="G4" s="133"/>
      <c r="H4" s="133" t="s">
        <v>51</v>
      </c>
      <c r="I4" s="187"/>
      <c r="J4" s="187" t="s">
        <v>52</v>
      </c>
      <c r="K4" s="178" t="s">
        <v>82</v>
      </c>
      <c r="L4" s="178"/>
      <c r="M4" s="133" t="s">
        <v>88</v>
      </c>
      <c r="N4" s="133"/>
      <c r="O4" s="133"/>
      <c r="P4" s="187" t="s">
        <v>115</v>
      </c>
      <c r="Q4" s="187" t="s">
        <v>49</v>
      </c>
      <c r="R4" s="187"/>
      <c r="S4" s="191" t="s">
        <v>83</v>
      </c>
      <c r="T4" s="133"/>
      <c r="U4" s="133" t="s">
        <v>115</v>
      </c>
      <c r="V4" s="133" t="s">
        <v>49</v>
      </c>
      <c r="W4" s="187"/>
      <c r="X4" s="187"/>
      <c r="Y4" s="133"/>
      <c r="Z4" s="133" t="s">
        <v>88</v>
      </c>
      <c r="AA4" s="133" t="s">
        <v>108</v>
      </c>
      <c r="AB4" s="133" t="s">
        <v>34</v>
      </c>
      <c r="AC4" s="133" t="s">
        <v>34</v>
      </c>
      <c r="AD4" s="187" t="s">
        <v>34</v>
      </c>
      <c r="AE4" s="187" t="s">
        <v>34</v>
      </c>
      <c r="AF4" s="133" t="s">
        <v>34</v>
      </c>
      <c r="AG4" s="85">
        <f t="shared" si="0"/>
        <v>144</v>
      </c>
      <c r="AH4" s="155">
        <v>123</v>
      </c>
      <c r="AI4" s="85">
        <f t="shared" si="1"/>
        <v>21</v>
      </c>
      <c r="AJ4" s="155">
        <v>3</v>
      </c>
      <c r="AK4" s="157">
        <v>5</v>
      </c>
      <c r="AL4" s="130">
        <v>2</v>
      </c>
      <c r="AM4" s="130">
        <v>3</v>
      </c>
    </row>
    <row r="5" spans="1:39">
      <c r="A5" s="109" t="s">
        <v>12</v>
      </c>
      <c r="B5" s="162">
        <v>200</v>
      </c>
      <c r="C5" s="187"/>
      <c r="D5" s="186"/>
      <c r="E5" s="178"/>
      <c r="F5" s="133" t="s">
        <v>52</v>
      </c>
      <c r="G5" s="133" t="s">
        <v>55</v>
      </c>
      <c r="H5" s="133" t="s">
        <v>59</v>
      </c>
      <c r="I5" s="187" t="s">
        <v>97</v>
      </c>
      <c r="J5" s="187" t="s">
        <v>83</v>
      </c>
      <c r="K5" s="178"/>
      <c r="L5" s="178"/>
      <c r="M5" s="133" t="s">
        <v>49</v>
      </c>
      <c r="N5" s="133" t="s">
        <v>51</v>
      </c>
      <c r="O5" s="178" t="s">
        <v>82</v>
      </c>
      <c r="P5" s="187" t="s">
        <v>47</v>
      </c>
      <c r="Q5" s="187" t="s">
        <v>34</v>
      </c>
      <c r="R5" s="186" t="s">
        <v>34</v>
      </c>
      <c r="S5" s="192" t="s">
        <v>115</v>
      </c>
      <c r="T5" s="133" t="s">
        <v>49</v>
      </c>
      <c r="U5" s="133"/>
      <c r="V5" s="133" t="s">
        <v>83</v>
      </c>
      <c r="W5" s="187"/>
      <c r="X5" s="187"/>
      <c r="Y5" s="178"/>
      <c r="Z5" s="178" t="s">
        <v>55</v>
      </c>
      <c r="AA5" s="178" t="s">
        <v>47</v>
      </c>
      <c r="AB5" s="133" t="s">
        <v>49</v>
      </c>
      <c r="AC5" s="133" t="s">
        <v>83</v>
      </c>
      <c r="AD5" s="187" t="s">
        <v>52</v>
      </c>
      <c r="AE5" s="187" t="s">
        <v>82</v>
      </c>
      <c r="AF5" s="133" t="s">
        <v>47</v>
      </c>
      <c r="AG5" s="85">
        <f t="shared" si="0"/>
        <v>162</v>
      </c>
      <c r="AH5" s="155">
        <v>153</v>
      </c>
      <c r="AI5" s="85">
        <f t="shared" si="1"/>
        <v>9</v>
      </c>
      <c r="AJ5" s="155">
        <v>6</v>
      </c>
      <c r="AK5" s="157">
        <v>4</v>
      </c>
      <c r="AL5" s="130">
        <v>3</v>
      </c>
      <c r="AM5" s="130">
        <v>2</v>
      </c>
    </row>
    <row r="6" spans="1:39">
      <c r="A6" s="121" t="s">
        <v>14</v>
      </c>
      <c r="B6" s="120">
        <v>240</v>
      </c>
      <c r="C6" s="186" t="s">
        <v>115</v>
      </c>
      <c r="D6" s="186" t="s">
        <v>51</v>
      </c>
      <c r="E6" s="178" t="s">
        <v>52</v>
      </c>
      <c r="F6" s="133" t="s">
        <v>47</v>
      </c>
      <c r="G6" s="133" t="s">
        <v>49</v>
      </c>
      <c r="H6" s="133" t="s">
        <v>34</v>
      </c>
      <c r="I6" s="187" t="s">
        <v>34</v>
      </c>
      <c r="J6" s="186" t="s">
        <v>34</v>
      </c>
      <c r="K6" s="178" t="s">
        <v>115</v>
      </c>
      <c r="L6" s="178" t="s">
        <v>82</v>
      </c>
      <c r="M6" s="178" t="s">
        <v>47</v>
      </c>
      <c r="N6" s="178" t="s">
        <v>83</v>
      </c>
      <c r="O6" s="178" t="s">
        <v>49</v>
      </c>
      <c r="P6" s="186" t="s">
        <v>51</v>
      </c>
      <c r="Q6" s="186" t="s">
        <v>51</v>
      </c>
      <c r="R6" s="186" t="s">
        <v>88</v>
      </c>
      <c r="S6" s="191" t="s">
        <v>55</v>
      </c>
      <c r="T6" s="133" t="s">
        <v>47</v>
      </c>
      <c r="U6" s="133" t="s">
        <v>82</v>
      </c>
      <c r="V6" s="133" t="s">
        <v>47</v>
      </c>
      <c r="W6" s="187" t="s">
        <v>52</v>
      </c>
      <c r="X6" s="186" t="s">
        <v>55</v>
      </c>
      <c r="Y6" s="178" t="s">
        <v>47</v>
      </c>
      <c r="Z6" s="178" t="s">
        <v>115</v>
      </c>
      <c r="AA6" s="133" t="s">
        <v>115</v>
      </c>
      <c r="AB6" s="133" t="s">
        <v>83</v>
      </c>
      <c r="AC6" s="133" t="s">
        <v>55</v>
      </c>
      <c r="AD6" s="187" t="s">
        <v>47</v>
      </c>
      <c r="AE6" s="186" t="s">
        <v>51</v>
      </c>
      <c r="AF6" s="178" t="s">
        <v>55</v>
      </c>
      <c r="AG6" s="85">
        <f t="shared" si="0"/>
        <v>216</v>
      </c>
      <c r="AH6" s="155">
        <v>184</v>
      </c>
      <c r="AI6" s="85">
        <f t="shared" si="1"/>
        <v>32</v>
      </c>
      <c r="AJ6" s="155">
        <v>8</v>
      </c>
      <c r="AK6" s="157">
        <v>6</v>
      </c>
      <c r="AL6" s="130">
        <v>2</v>
      </c>
      <c r="AM6" s="130">
        <v>3</v>
      </c>
    </row>
    <row r="7" spans="1:39">
      <c r="A7" s="109" t="s">
        <v>18</v>
      </c>
      <c r="B7" s="163">
        <v>190</v>
      </c>
      <c r="C7" s="187"/>
      <c r="D7" s="186" t="s">
        <v>55</v>
      </c>
      <c r="E7" s="178" t="s">
        <v>59</v>
      </c>
      <c r="F7" s="133"/>
      <c r="G7" s="133" t="s">
        <v>110</v>
      </c>
      <c r="H7" s="133" t="s">
        <v>115</v>
      </c>
      <c r="I7" s="187" t="s">
        <v>34</v>
      </c>
      <c r="J7" s="186" t="s">
        <v>87</v>
      </c>
      <c r="K7" s="178" t="s">
        <v>87</v>
      </c>
      <c r="L7" s="178" t="s">
        <v>87</v>
      </c>
      <c r="M7" s="133" t="s">
        <v>87</v>
      </c>
      <c r="N7" s="133" t="s">
        <v>87</v>
      </c>
      <c r="O7" s="133" t="s">
        <v>87</v>
      </c>
      <c r="P7" s="187"/>
      <c r="Q7" s="186" t="s">
        <v>83</v>
      </c>
      <c r="R7" s="186" t="s">
        <v>51</v>
      </c>
      <c r="S7" s="191" t="s">
        <v>109</v>
      </c>
      <c r="T7" s="133" t="s">
        <v>52</v>
      </c>
      <c r="U7" s="133" t="s">
        <v>59</v>
      </c>
      <c r="V7" s="133"/>
      <c r="W7" s="187" t="s">
        <v>34</v>
      </c>
      <c r="X7" s="186"/>
      <c r="Y7" s="133" t="s">
        <v>115</v>
      </c>
      <c r="Z7" s="133" t="s">
        <v>110</v>
      </c>
      <c r="AA7" s="133" t="s">
        <v>82</v>
      </c>
      <c r="AB7" s="133" t="s">
        <v>59</v>
      </c>
      <c r="AC7" s="133" t="s">
        <v>51</v>
      </c>
      <c r="AD7" s="186" t="s">
        <v>49</v>
      </c>
      <c r="AE7" s="186" t="s">
        <v>55</v>
      </c>
      <c r="AF7" s="133" t="s">
        <v>47</v>
      </c>
      <c r="AG7" s="85">
        <f t="shared" si="0"/>
        <v>168</v>
      </c>
      <c r="AH7" s="155">
        <v>146</v>
      </c>
      <c r="AI7" s="85">
        <f t="shared" si="1"/>
        <v>22</v>
      </c>
      <c r="AJ7" s="155">
        <v>5</v>
      </c>
      <c r="AK7" s="157">
        <v>5</v>
      </c>
      <c r="AL7" s="130">
        <v>2</v>
      </c>
      <c r="AM7" s="130">
        <v>3</v>
      </c>
    </row>
    <row r="8" spans="1:39">
      <c r="A8" s="109" t="s">
        <v>20</v>
      </c>
      <c r="B8" s="163">
        <v>200</v>
      </c>
      <c r="C8" s="186" t="s">
        <v>51</v>
      </c>
      <c r="D8" s="186"/>
      <c r="E8" s="178"/>
      <c r="F8" s="178" t="s">
        <v>88</v>
      </c>
      <c r="G8" s="133" t="s">
        <v>82</v>
      </c>
      <c r="H8" s="133" t="s">
        <v>47</v>
      </c>
      <c r="I8" s="187" t="s">
        <v>83</v>
      </c>
      <c r="J8" s="187" t="s">
        <v>51</v>
      </c>
      <c r="K8" s="178" t="s">
        <v>102</v>
      </c>
      <c r="L8" s="178" t="s">
        <v>102</v>
      </c>
      <c r="M8" s="133" t="s">
        <v>102</v>
      </c>
      <c r="N8" s="133" t="s">
        <v>102</v>
      </c>
      <c r="O8" s="133" t="s">
        <v>102</v>
      </c>
      <c r="P8" s="187" t="s">
        <v>102</v>
      </c>
      <c r="Q8" s="186" t="s">
        <v>102</v>
      </c>
      <c r="R8" s="186" t="s">
        <v>34</v>
      </c>
      <c r="S8" s="191"/>
      <c r="T8" s="133" t="s">
        <v>55</v>
      </c>
      <c r="U8" s="133" t="s">
        <v>47</v>
      </c>
      <c r="V8" s="133"/>
      <c r="W8" s="186" t="s">
        <v>83</v>
      </c>
      <c r="X8" s="186" t="s">
        <v>51</v>
      </c>
      <c r="Y8" s="178" t="s">
        <v>55</v>
      </c>
      <c r="Z8" s="178" t="s">
        <v>47</v>
      </c>
      <c r="AA8" s="178"/>
      <c r="AB8" s="133" t="s">
        <v>51</v>
      </c>
      <c r="AC8" s="133" t="s">
        <v>115</v>
      </c>
      <c r="AD8" s="186" t="s">
        <v>34</v>
      </c>
      <c r="AE8" s="186" t="s">
        <v>34</v>
      </c>
      <c r="AF8" s="178"/>
      <c r="AG8" s="85">
        <f t="shared" si="0"/>
        <v>168</v>
      </c>
      <c r="AH8" s="155">
        <v>153</v>
      </c>
      <c r="AI8" s="85">
        <f t="shared" si="1"/>
        <v>15</v>
      </c>
      <c r="AJ8" s="155">
        <v>4</v>
      </c>
      <c r="AK8" s="157">
        <v>8</v>
      </c>
      <c r="AL8" s="130">
        <v>0</v>
      </c>
      <c r="AM8" s="130">
        <v>2</v>
      </c>
    </row>
    <row r="9" spans="1:39">
      <c r="A9" s="121" t="s">
        <v>21</v>
      </c>
      <c r="B9" s="120">
        <v>240</v>
      </c>
      <c r="C9" s="187" t="s">
        <v>115</v>
      </c>
      <c r="D9" s="186"/>
      <c r="E9" s="178" t="s">
        <v>88</v>
      </c>
      <c r="F9" s="133" t="s">
        <v>57</v>
      </c>
      <c r="G9" s="133" t="s">
        <v>47</v>
      </c>
      <c r="H9" s="133" t="s">
        <v>58</v>
      </c>
      <c r="I9" s="187" t="s">
        <v>47</v>
      </c>
      <c r="J9" s="187"/>
      <c r="K9" s="178" t="s">
        <v>83</v>
      </c>
      <c r="L9" s="178"/>
      <c r="M9" s="133" t="s">
        <v>51</v>
      </c>
      <c r="N9" s="133" t="s">
        <v>34</v>
      </c>
      <c r="O9" s="133" t="s">
        <v>34</v>
      </c>
      <c r="P9" s="187" t="s">
        <v>34</v>
      </c>
      <c r="Q9" s="186" t="s">
        <v>34</v>
      </c>
      <c r="R9" s="186" t="s">
        <v>34</v>
      </c>
      <c r="S9" s="191" t="s">
        <v>51</v>
      </c>
      <c r="T9" s="133" t="s">
        <v>88</v>
      </c>
      <c r="U9" s="133"/>
      <c r="V9" s="178" t="s">
        <v>51</v>
      </c>
      <c r="W9" s="187" t="s">
        <v>82</v>
      </c>
      <c r="X9" s="187" t="s">
        <v>52</v>
      </c>
      <c r="Y9" s="178" t="s">
        <v>47</v>
      </c>
      <c r="Z9" s="133"/>
      <c r="AA9" s="133" t="s">
        <v>88</v>
      </c>
      <c r="AB9" s="133" t="s">
        <v>82</v>
      </c>
      <c r="AC9" s="133" t="s">
        <v>47</v>
      </c>
      <c r="AD9" s="186" t="s">
        <v>88</v>
      </c>
      <c r="AE9" s="187" t="s">
        <v>83</v>
      </c>
      <c r="AF9" s="133" t="s">
        <v>52</v>
      </c>
      <c r="AG9" s="85">
        <f t="shared" si="0"/>
        <v>192</v>
      </c>
      <c r="AH9" s="155">
        <v>184</v>
      </c>
      <c r="AI9" s="85">
        <f t="shared" si="1"/>
        <v>8</v>
      </c>
      <c r="AJ9" s="155">
        <v>6</v>
      </c>
      <c r="AK9" s="157">
        <v>9</v>
      </c>
      <c r="AL9" s="130"/>
      <c r="AM9" s="130">
        <v>1</v>
      </c>
    </row>
    <row r="10" spans="1:39">
      <c r="A10" s="164" t="s">
        <v>22</v>
      </c>
      <c r="B10" s="79">
        <v>240</v>
      </c>
      <c r="C10" s="187" t="s">
        <v>88</v>
      </c>
      <c r="D10" s="186" t="s">
        <v>115</v>
      </c>
      <c r="E10" s="178"/>
      <c r="F10" s="178" t="s">
        <v>51</v>
      </c>
      <c r="G10" s="178" t="s">
        <v>52</v>
      </c>
      <c r="H10" s="133" t="s">
        <v>47</v>
      </c>
      <c r="I10" s="187" t="s">
        <v>34</v>
      </c>
      <c r="J10" s="187" t="s">
        <v>34</v>
      </c>
      <c r="K10" s="133" t="s">
        <v>51</v>
      </c>
      <c r="L10" s="133" t="s">
        <v>52</v>
      </c>
      <c r="M10" s="133" t="s">
        <v>47</v>
      </c>
      <c r="N10" s="133" t="s">
        <v>115</v>
      </c>
      <c r="O10" s="133" t="s">
        <v>88</v>
      </c>
      <c r="P10" s="186"/>
      <c r="Q10" s="186" t="s">
        <v>52</v>
      </c>
      <c r="R10" s="186" t="s">
        <v>82</v>
      </c>
      <c r="S10" s="192" t="s">
        <v>47</v>
      </c>
      <c r="T10" s="178"/>
      <c r="U10" s="133" t="s">
        <v>88</v>
      </c>
      <c r="V10" s="133" t="s">
        <v>55</v>
      </c>
      <c r="W10" s="187" t="s">
        <v>47</v>
      </c>
      <c r="X10" s="186"/>
      <c r="Y10" s="133" t="s">
        <v>88</v>
      </c>
      <c r="Z10" s="178" t="s">
        <v>51</v>
      </c>
      <c r="AA10" s="178" t="s">
        <v>55</v>
      </c>
      <c r="AB10" s="133" t="s">
        <v>47</v>
      </c>
      <c r="AC10" s="133" t="s">
        <v>82</v>
      </c>
      <c r="AD10" s="187" t="s">
        <v>47</v>
      </c>
      <c r="AE10" s="187"/>
      <c r="AF10" s="133" t="s">
        <v>51</v>
      </c>
      <c r="AG10" s="85">
        <f t="shared" si="0"/>
        <v>198</v>
      </c>
      <c r="AH10" s="155">
        <v>184</v>
      </c>
      <c r="AI10" s="85">
        <f t="shared" si="1"/>
        <v>14</v>
      </c>
      <c r="AJ10" s="82">
        <v>7</v>
      </c>
      <c r="AK10" s="157">
        <v>8</v>
      </c>
      <c r="AL10" s="166">
        <v>1</v>
      </c>
      <c r="AM10" s="166">
        <v>1</v>
      </c>
    </row>
    <row r="11" spans="1:39">
      <c r="A11" s="83" t="s">
        <v>86</v>
      </c>
      <c r="B11" s="84">
        <v>240</v>
      </c>
      <c r="C11" s="187" t="s">
        <v>47</v>
      </c>
      <c r="D11" s="186" t="s">
        <v>88</v>
      </c>
      <c r="E11" s="178" t="s">
        <v>55</v>
      </c>
      <c r="F11" s="133" t="s">
        <v>47</v>
      </c>
      <c r="G11" s="133" t="s">
        <v>88</v>
      </c>
      <c r="H11" s="133" t="s">
        <v>88</v>
      </c>
      <c r="I11" s="187" t="s">
        <v>115</v>
      </c>
      <c r="J11" s="187" t="s">
        <v>82</v>
      </c>
      <c r="K11" s="178" t="s">
        <v>55</v>
      </c>
      <c r="L11" s="178" t="s">
        <v>102</v>
      </c>
      <c r="M11" s="133" t="s">
        <v>102</v>
      </c>
      <c r="N11" s="133" t="s">
        <v>102</v>
      </c>
      <c r="O11" s="133" t="s">
        <v>102</v>
      </c>
      <c r="P11" s="187" t="s">
        <v>82</v>
      </c>
      <c r="Q11" s="186" t="s">
        <v>47</v>
      </c>
      <c r="R11" s="186" t="s">
        <v>115</v>
      </c>
      <c r="S11" s="191" t="s">
        <v>88</v>
      </c>
      <c r="T11" s="133" t="s">
        <v>51</v>
      </c>
      <c r="U11" s="133" t="s">
        <v>52</v>
      </c>
      <c r="V11" s="133" t="s">
        <v>47</v>
      </c>
      <c r="W11" s="187"/>
      <c r="X11" s="187" t="s">
        <v>115</v>
      </c>
      <c r="Y11" s="133" t="s">
        <v>51</v>
      </c>
      <c r="Z11" s="178" t="s">
        <v>82</v>
      </c>
      <c r="AA11" s="178" t="s">
        <v>47</v>
      </c>
      <c r="AB11" s="133" t="s">
        <v>34</v>
      </c>
      <c r="AC11" s="133" t="s">
        <v>34</v>
      </c>
      <c r="AD11" s="187" t="s">
        <v>34</v>
      </c>
      <c r="AE11" s="187" t="s">
        <v>34</v>
      </c>
      <c r="AF11" s="133" t="s">
        <v>34</v>
      </c>
      <c r="AG11" s="85">
        <f t="shared" si="0"/>
        <v>204</v>
      </c>
      <c r="AH11" s="155">
        <v>184</v>
      </c>
      <c r="AI11" s="85">
        <f t="shared" si="1"/>
        <v>20</v>
      </c>
      <c r="AJ11" s="85">
        <v>6</v>
      </c>
      <c r="AK11" s="157">
        <v>5</v>
      </c>
      <c r="AL11" s="138">
        <v>2</v>
      </c>
      <c r="AM11" s="138">
        <v>5</v>
      </c>
    </row>
    <row r="12" spans="1:39">
      <c r="A12" s="121" t="s">
        <v>112</v>
      </c>
      <c r="B12" s="120">
        <v>240</v>
      </c>
      <c r="C12" s="187"/>
      <c r="D12" s="186" t="s">
        <v>34</v>
      </c>
      <c r="E12" s="178" t="s">
        <v>51</v>
      </c>
      <c r="F12" s="178"/>
      <c r="G12" s="178" t="s">
        <v>83</v>
      </c>
      <c r="H12" s="133"/>
      <c r="I12" s="186" t="s">
        <v>88</v>
      </c>
      <c r="J12" s="187" t="s">
        <v>88</v>
      </c>
      <c r="K12" s="178" t="s">
        <v>87</v>
      </c>
      <c r="L12" s="178" t="s">
        <v>87</v>
      </c>
      <c r="M12" s="178" t="s">
        <v>87</v>
      </c>
      <c r="N12" s="178" t="s">
        <v>87</v>
      </c>
      <c r="O12" s="133" t="s">
        <v>87</v>
      </c>
      <c r="P12" s="186" t="s">
        <v>87</v>
      </c>
      <c r="Q12" s="187" t="s">
        <v>87</v>
      </c>
      <c r="R12" s="187" t="s">
        <v>87</v>
      </c>
      <c r="S12" s="191" t="s">
        <v>49</v>
      </c>
      <c r="T12" s="133" t="s">
        <v>83</v>
      </c>
      <c r="U12" s="133" t="s">
        <v>55</v>
      </c>
      <c r="V12" s="133" t="s">
        <v>47</v>
      </c>
      <c r="W12" s="187" t="s">
        <v>49</v>
      </c>
      <c r="X12" s="187"/>
      <c r="Y12" s="178" t="s">
        <v>83</v>
      </c>
      <c r="Z12" s="133" t="s">
        <v>52</v>
      </c>
      <c r="AA12" s="133" t="s">
        <v>47</v>
      </c>
      <c r="AB12" s="133" t="s">
        <v>55</v>
      </c>
      <c r="AC12" s="133" t="s">
        <v>47</v>
      </c>
      <c r="AD12" s="187" t="s">
        <v>51</v>
      </c>
      <c r="AE12" s="187" t="s">
        <v>88</v>
      </c>
      <c r="AF12" s="133" t="s">
        <v>82</v>
      </c>
      <c r="AG12" s="85">
        <f t="shared" si="0"/>
        <v>192</v>
      </c>
      <c r="AH12" s="155">
        <v>184</v>
      </c>
      <c r="AI12" s="85">
        <f t="shared" si="1"/>
        <v>8</v>
      </c>
      <c r="AJ12" s="155">
        <v>6</v>
      </c>
      <c r="AK12" s="157">
        <v>9</v>
      </c>
      <c r="AL12" s="130">
        <v>2</v>
      </c>
      <c r="AM12" s="130"/>
    </row>
    <row r="13" spans="1:39">
      <c r="A13" s="78" t="s">
        <v>25</v>
      </c>
      <c r="B13" s="158">
        <v>120</v>
      </c>
      <c r="C13" s="187" t="s">
        <v>52</v>
      </c>
      <c r="D13" s="187" t="s">
        <v>82</v>
      </c>
      <c r="E13" s="178" t="s">
        <v>47</v>
      </c>
      <c r="F13" s="178"/>
      <c r="G13" s="178" t="s">
        <v>51</v>
      </c>
      <c r="H13" s="178" t="s">
        <v>34</v>
      </c>
      <c r="I13" s="186" t="s">
        <v>34</v>
      </c>
      <c r="J13" s="187" t="s">
        <v>34</v>
      </c>
      <c r="K13" s="178" t="s">
        <v>34</v>
      </c>
      <c r="L13" s="133" t="s">
        <v>115</v>
      </c>
      <c r="M13" s="178" t="s">
        <v>115</v>
      </c>
      <c r="N13" s="133" t="s">
        <v>88</v>
      </c>
      <c r="O13" s="178" t="s">
        <v>55</v>
      </c>
      <c r="P13" s="186" t="s">
        <v>52</v>
      </c>
      <c r="Q13" s="187" t="s">
        <v>47</v>
      </c>
      <c r="R13" s="187"/>
      <c r="S13" s="191"/>
      <c r="T13" s="133"/>
      <c r="U13" s="133" t="s">
        <v>49</v>
      </c>
      <c r="V13" s="133"/>
      <c r="W13" s="186" t="s">
        <v>115</v>
      </c>
      <c r="X13" s="186"/>
      <c r="Y13" s="133" t="s">
        <v>49</v>
      </c>
      <c r="Z13" s="178" t="s">
        <v>83</v>
      </c>
      <c r="AA13" s="178" t="s">
        <v>52</v>
      </c>
      <c r="AB13" s="133" t="s">
        <v>47</v>
      </c>
      <c r="AC13" s="133" t="s">
        <v>49</v>
      </c>
      <c r="AD13" s="187" t="s">
        <v>90</v>
      </c>
      <c r="AE13" s="187"/>
      <c r="AF13" s="133" t="s">
        <v>88</v>
      </c>
      <c r="AG13" s="85">
        <f t="shared" si="0"/>
        <v>156</v>
      </c>
      <c r="AH13" s="155">
        <v>92</v>
      </c>
      <c r="AI13" s="85">
        <f t="shared" si="1"/>
        <v>64</v>
      </c>
      <c r="AJ13" s="155">
        <v>4</v>
      </c>
      <c r="AK13" s="157">
        <v>5</v>
      </c>
      <c r="AL13" s="130">
        <v>4</v>
      </c>
      <c r="AM13" s="130">
        <v>2</v>
      </c>
    </row>
    <row r="14" spans="1:39">
      <c r="A14" s="97" t="s">
        <v>119</v>
      </c>
      <c r="B14" s="97">
        <v>140</v>
      </c>
      <c r="C14" s="187" t="s">
        <v>83</v>
      </c>
      <c r="D14" s="187" t="s">
        <v>52</v>
      </c>
      <c r="E14" s="178"/>
      <c r="F14" s="178" t="s">
        <v>49</v>
      </c>
      <c r="G14" s="178"/>
      <c r="H14" s="178"/>
      <c r="I14" s="187" t="s">
        <v>34</v>
      </c>
      <c r="J14" s="187"/>
      <c r="K14" s="133" t="s">
        <v>52</v>
      </c>
      <c r="L14" s="178" t="s">
        <v>47</v>
      </c>
      <c r="M14" s="178" t="s">
        <v>83</v>
      </c>
      <c r="N14" s="178"/>
      <c r="O14" s="178" t="s">
        <v>83</v>
      </c>
      <c r="P14" s="187" t="s">
        <v>34</v>
      </c>
      <c r="Q14" s="187" t="s">
        <v>88</v>
      </c>
      <c r="R14" s="187"/>
      <c r="S14" s="191"/>
      <c r="T14" s="133"/>
      <c r="U14" s="133" t="s">
        <v>51</v>
      </c>
      <c r="V14" s="133" t="s">
        <v>82</v>
      </c>
      <c r="W14" s="187" t="s">
        <v>59</v>
      </c>
      <c r="X14" s="186"/>
      <c r="Y14" s="178"/>
      <c r="Z14" s="178"/>
      <c r="AA14" s="178"/>
      <c r="AB14" s="133"/>
      <c r="AC14" s="133" t="s">
        <v>88</v>
      </c>
      <c r="AD14" s="187" t="s">
        <v>34</v>
      </c>
      <c r="AE14" s="187"/>
      <c r="AF14" s="133" t="s">
        <v>115</v>
      </c>
      <c r="AG14" s="85">
        <f t="shared" si="0"/>
        <v>120</v>
      </c>
      <c r="AH14" s="155">
        <v>107</v>
      </c>
      <c r="AI14" s="85">
        <f t="shared" si="1"/>
        <v>13</v>
      </c>
      <c r="AJ14" s="155">
        <v>4</v>
      </c>
      <c r="AK14" s="157">
        <v>5</v>
      </c>
      <c r="AL14" s="130">
        <v>0</v>
      </c>
      <c r="AM14" s="130">
        <v>1</v>
      </c>
    </row>
    <row r="15" spans="1:39">
      <c r="A15" s="92" t="s">
        <v>124</v>
      </c>
      <c r="B15" s="92">
        <v>240</v>
      </c>
      <c r="C15" s="187"/>
      <c r="D15" s="187"/>
      <c r="E15" s="178" t="s">
        <v>115</v>
      </c>
      <c r="F15" s="178"/>
      <c r="G15" s="178" t="s">
        <v>115</v>
      </c>
      <c r="H15" s="178" t="s">
        <v>82</v>
      </c>
      <c r="I15" s="186" t="s">
        <v>55</v>
      </c>
      <c r="J15" s="187" t="s">
        <v>47</v>
      </c>
      <c r="K15" s="178" t="s">
        <v>88</v>
      </c>
      <c r="L15" s="178" t="s">
        <v>83</v>
      </c>
      <c r="M15" s="178" t="s">
        <v>52</v>
      </c>
      <c r="N15" s="178" t="s">
        <v>52</v>
      </c>
      <c r="O15" s="178"/>
      <c r="P15" s="186" t="s">
        <v>55</v>
      </c>
      <c r="Q15" s="187" t="s">
        <v>47</v>
      </c>
      <c r="R15" s="187" t="s">
        <v>83</v>
      </c>
      <c r="S15" s="191" t="s">
        <v>52</v>
      </c>
      <c r="T15" s="133" t="s">
        <v>47</v>
      </c>
      <c r="U15" s="133"/>
      <c r="V15" s="133" t="s">
        <v>88</v>
      </c>
      <c r="W15" s="187" t="s">
        <v>55</v>
      </c>
      <c r="X15" s="186" t="s">
        <v>82</v>
      </c>
      <c r="Y15" s="178" t="s">
        <v>47</v>
      </c>
      <c r="Z15" s="178"/>
      <c r="AA15" s="178" t="s">
        <v>49</v>
      </c>
      <c r="AB15" s="133" t="s">
        <v>88</v>
      </c>
      <c r="AC15" s="133" t="s">
        <v>52</v>
      </c>
      <c r="AD15" s="187" t="s">
        <v>55</v>
      </c>
      <c r="AE15" s="187" t="s">
        <v>47</v>
      </c>
      <c r="AF15" s="133"/>
      <c r="AG15" s="85">
        <f t="shared" si="0"/>
        <v>186</v>
      </c>
      <c r="AH15" s="155">
        <v>184</v>
      </c>
      <c r="AI15" s="85">
        <f t="shared" si="1"/>
        <v>2</v>
      </c>
      <c r="AJ15" s="155">
        <v>9</v>
      </c>
      <c r="AK15" s="157">
        <v>4</v>
      </c>
      <c r="AL15" s="130">
        <v>1</v>
      </c>
      <c r="AM15" s="130">
        <v>2</v>
      </c>
    </row>
    <row r="16" spans="1:39">
      <c r="A16" s="98" t="s">
        <v>126</v>
      </c>
      <c r="B16" s="98">
        <v>200</v>
      </c>
      <c r="C16" s="111"/>
      <c r="D16" s="111"/>
      <c r="E16" s="99" t="s">
        <v>83</v>
      </c>
      <c r="F16" s="99" t="s">
        <v>55</v>
      </c>
      <c r="G16" s="99" t="s">
        <v>47</v>
      </c>
      <c r="H16" s="99" t="s">
        <v>49</v>
      </c>
      <c r="I16" s="100" t="s">
        <v>51</v>
      </c>
      <c r="J16" s="111"/>
      <c r="K16" s="99" t="s">
        <v>49</v>
      </c>
      <c r="L16" s="99" t="s">
        <v>49</v>
      </c>
      <c r="M16" s="99" t="s">
        <v>51</v>
      </c>
      <c r="N16" s="99" t="s">
        <v>49</v>
      </c>
      <c r="O16" s="99" t="s">
        <v>51</v>
      </c>
      <c r="P16" s="100" t="s">
        <v>49</v>
      </c>
      <c r="Q16" s="111" t="s">
        <v>55</v>
      </c>
      <c r="R16" s="111" t="s">
        <v>55</v>
      </c>
      <c r="S16" s="193" t="s">
        <v>47</v>
      </c>
      <c r="T16" s="123"/>
      <c r="U16" s="123" t="s">
        <v>83</v>
      </c>
      <c r="V16" s="123" t="s">
        <v>52</v>
      </c>
      <c r="W16" s="111" t="s">
        <v>47</v>
      </c>
      <c r="X16" s="100" t="s">
        <v>88</v>
      </c>
      <c r="Y16" s="99"/>
      <c r="Z16" s="99" t="s">
        <v>49</v>
      </c>
      <c r="AA16" s="99" t="s">
        <v>83</v>
      </c>
      <c r="AB16" s="123" t="s">
        <v>52</v>
      </c>
      <c r="AC16" s="123" t="s">
        <v>47</v>
      </c>
      <c r="AD16" s="111" t="s">
        <v>115</v>
      </c>
      <c r="AE16" s="111"/>
      <c r="AF16" s="123" t="s">
        <v>49</v>
      </c>
      <c r="AG16" s="85">
        <f t="shared" si="0"/>
        <v>168</v>
      </c>
      <c r="AH16" s="101">
        <v>153</v>
      </c>
      <c r="AI16" s="85">
        <f t="shared" si="1"/>
        <v>15</v>
      </c>
      <c r="AJ16" s="101">
        <v>6</v>
      </c>
      <c r="AK16" s="86">
        <v>5</v>
      </c>
      <c r="AL16" s="8">
        <v>4</v>
      </c>
      <c r="AM16" s="8">
        <v>1</v>
      </c>
    </row>
    <row r="17" spans="1:39">
      <c r="A17" s="98" t="s">
        <v>127</v>
      </c>
      <c r="B17" s="98">
        <v>200</v>
      </c>
      <c r="C17" s="111" t="s">
        <v>82</v>
      </c>
      <c r="D17" s="111" t="s">
        <v>47</v>
      </c>
      <c r="E17" s="99"/>
      <c r="F17" s="99" t="s">
        <v>83</v>
      </c>
      <c r="G17" s="99"/>
      <c r="H17" s="99" t="s">
        <v>52</v>
      </c>
      <c r="I17" s="100" t="s">
        <v>82</v>
      </c>
      <c r="J17" s="111" t="s">
        <v>47</v>
      </c>
      <c r="K17" s="99"/>
      <c r="L17" s="99" t="s">
        <v>51</v>
      </c>
      <c r="M17" s="99" t="s">
        <v>55</v>
      </c>
      <c r="N17" s="99" t="s">
        <v>47</v>
      </c>
      <c r="O17" s="99" t="s">
        <v>115</v>
      </c>
      <c r="P17" s="100" t="s">
        <v>83</v>
      </c>
      <c r="Q17" s="111" t="s">
        <v>115</v>
      </c>
      <c r="R17" s="111"/>
      <c r="S17" s="193"/>
      <c r="T17" s="123" t="s">
        <v>82</v>
      </c>
      <c r="U17" s="123" t="s">
        <v>47</v>
      </c>
      <c r="V17" s="123" t="s">
        <v>115</v>
      </c>
      <c r="W17" s="111" t="s">
        <v>51</v>
      </c>
      <c r="X17" s="100"/>
      <c r="Y17" s="99" t="s">
        <v>109</v>
      </c>
      <c r="Z17" s="99" t="s">
        <v>47</v>
      </c>
      <c r="AA17" s="99" t="s">
        <v>34</v>
      </c>
      <c r="AB17" s="123" t="s">
        <v>34</v>
      </c>
      <c r="AC17" s="123" t="s">
        <v>34</v>
      </c>
      <c r="AD17" s="111" t="s">
        <v>82</v>
      </c>
      <c r="AE17" s="111" t="s">
        <v>52</v>
      </c>
      <c r="AF17" s="123" t="s">
        <v>47</v>
      </c>
      <c r="AG17" s="85">
        <f t="shared" si="0"/>
        <v>168</v>
      </c>
      <c r="AH17" s="101">
        <v>153</v>
      </c>
      <c r="AI17" s="85">
        <f t="shared" si="1"/>
        <v>15</v>
      </c>
      <c r="AJ17" s="101">
        <v>8</v>
      </c>
      <c r="AK17" s="86">
        <v>5</v>
      </c>
      <c r="AL17" s="8">
        <v>0</v>
      </c>
      <c r="AM17" s="8">
        <v>1</v>
      </c>
    </row>
    <row r="18" spans="1:39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8">
        <f t="shared" ref="AG18:AI18" si="2">SUM(AG3:AG17)</f>
        <v>2652</v>
      </c>
      <c r="AH18" s="167">
        <f t="shared" si="2"/>
        <v>2368</v>
      </c>
      <c r="AI18" s="157">
        <f t="shared" si="2"/>
        <v>284</v>
      </c>
      <c r="AJ18" s="157"/>
      <c r="AK18" s="157"/>
      <c r="AL18" s="157"/>
      <c r="AM18" s="157"/>
    </row>
    <row r="19" spans="1:39">
      <c r="A19" s="231" t="s">
        <v>69</v>
      </c>
      <c r="B19" s="210"/>
      <c r="C19" s="210"/>
      <c r="D19" s="211"/>
      <c r="E19" s="11"/>
      <c r="F19" s="11"/>
      <c r="I19" s="93"/>
      <c r="J19" s="93"/>
      <c r="K19" s="93"/>
      <c r="L19" s="93"/>
      <c r="M19" s="93"/>
      <c r="N19" s="93"/>
      <c r="W19" s="123" t="s">
        <v>64</v>
      </c>
      <c r="X19" s="123" t="s">
        <v>65</v>
      </c>
      <c r="Y19" s="123" t="s">
        <v>66</v>
      </c>
      <c r="Z19" s="23" t="s">
        <v>67</v>
      </c>
      <c r="AA19" s="123" t="s">
        <v>68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>
      <c r="A20" s="231" t="s">
        <v>70</v>
      </c>
      <c r="B20" s="210"/>
      <c r="C20" s="210"/>
      <c r="D20" s="211"/>
      <c r="E20" s="11"/>
      <c r="F20" s="11"/>
      <c r="G20" s="35"/>
      <c r="W20" s="123"/>
      <c r="X20" s="123"/>
      <c r="Y20" s="123"/>
      <c r="Z20" s="123"/>
      <c r="AA20" s="123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>
      <c r="A21" s="231" t="s">
        <v>73</v>
      </c>
      <c r="B21" s="210"/>
      <c r="C21" s="210"/>
      <c r="D21" s="211"/>
      <c r="E21" s="11"/>
      <c r="F21" s="11"/>
      <c r="G21" s="35"/>
      <c r="H21" s="222" t="s">
        <v>71</v>
      </c>
      <c r="I21" s="211"/>
      <c r="J21" s="36" t="s">
        <v>72</v>
      </c>
      <c r="K21" s="8">
        <f t="shared" ref="K21:K22" si="3">W21+X21+Y21+Z21+AA21</f>
        <v>0</v>
      </c>
      <c r="N21" s="37" t="s">
        <v>64</v>
      </c>
      <c r="O21" s="38">
        <v>9</v>
      </c>
      <c r="P21" s="37" t="s">
        <v>65</v>
      </c>
      <c r="Q21" s="39">
        <v>9</v>
      </c>
      <c r="R21" s="37" t="s">
        <v>66</v>
      </c>
      <c r="S21" s="38">
        <v>9</v>
      </c>
      <c r="T21" s="37" t="s">
        <v>67</v>
      </c>
      <c r="U21" s="138">
        <v>9</v>
      </c>
      <c r="W21" s="8">
        <f>W20*O21</f>
        <v>0</v>
      </c>
      <c r="X21" s="8">
        <f>X20*Q21</f>
        <v>0</v>
      </c>
      <c r="Y21" s="8">
        <f>Y20*S21</f>
        <v>0</v>
      </c>
      <c r="Z21" s="8">
        <f>Z20*U21</f>
        <v>0</v>
      </c>
      <c r="AA21" s="8"/>
      <c r="AB21" s="11"/>
      <c r="AC21" s="11"/>
      <c r="AD21" s="11"/>
      <c r="AE21" s="11"/>
      <c r="AF21" s="11"/>
      <c r="AG21" s="11"/>
      <c r="AH21" s="86">
        <v>240</v>
      </c>
      <c r="AI21" s="168">
        <v>184</v>
      </c>
      <c r="AJ21" s="11"/>
      <c r="AK21" s="11"/>
      <c r="AL21" s="11"/>
      <c r="AM21" s="11"/>
    </row>
    <row r="22" spans="1:39">
      <c r="A22" s="231" t="s">
        <v>76</v>
      </c>
      <c r="B22" s="210"/>
      <c r="C22" s="210"/>
      <c r="D22" s="211"/>
      <c r="E22" s="11"/>
      <c r="F22" s="11"/>
      <c r="G22" s="35"/>
      <c r="H22" s="223" t="s">
        <v>74</v>
      </c>
      <c r="I22" s="211"/>
      <c r="J22" s="36" t="s">
        <v>75</v>
      </c>
      <c r="K22" s="8">
        <f t="shared" si="3"/>
        <v>0</v>
      </c>
      <c r="O22" s="8">
        <v>0</v>
      </c>
      <c r="Q22" s="8">
        <v>7</v>
      </c>
      <c r="S22" s="8">
        <v>5</v>
      </c>
      <c r="U22" s="8">
        <v>12</v>
      </c>
      <c r="W22" s="8"/>
      <c r="X22" s="8">
        <f>X20*Q22</f>
        <v>0</v>
      </c>
      <c r="Y22" s="8">
        <f>Y20*S22</f>
        <v>0</v>
      </c>
      <c r="Z22" s="8">
        <f>Z20*U22</f>
        <v>0</v>
      </c>
      <c r="AA22" s="8">
        <f>AA20*12</f>
        <v>0</v>
      </c>
      <c r="AB22" s="11"/>
      <c r="AC22" s="11"/>
      <c r="AD22" s="11"/>
      <c r="AE22" s="11"/>
      <c r="AF22" s="11"/>
      <c r="AG22" s="8" t="s">
        <v>104</v>
      </c>
      <c r="AH22" s="169">
        <v>140</v>
      </c>
      <c r="AI22" s="170">
        <f>(AH22*AI21)/AH21</f>
        <v>107.33333333333333</v>
      </c>
      <c r="AJ22" s="11"/>
      <c r="AK22" s="11"/>
      <c r="AL22" s="11"/>
      <c r="AM22" s="11"/>
    </row>
    <row r="23" spans="1:39">
      <c r="A23" s="231" t="s">
        <v>79</v>
      </c>
      <c r="B23" s="210"/>
      <c r="C23" s="210"/>
      <c r="D23" s="211"/>
      <c r="E23" s="11"/>
      <c r="F23" s="11"/>
      <c r="G23" s="35"/>
      <c r="H23" s="223" t="s">
        <v>77</v>
      </c>
      <c r="I23" s="211"/>
      <c r="J23" s="36" t="s">
        <v>78</v>
      </c>
      <c r="K23" s="8"/>
      <c r="O23" s="8">
        <v>0</v>
      </c>
      <c r="Q23" s="8">
        <v>0</v>
      </c>
      <c r="S23" s="8">
        <v>0</v>
      </c>
      <c r="U23" s="8">
        <v>0</v>
      </c>
      <c r="W23" s="8"/>
      <c r="X23" s="8"/>
      <c r="Y23" s="8"/>
      <c r="Z23" s="8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>
      <c r="A24" s="229" t="s">
        <v>113</v>
      </c>
      <c r="B24" s="210"/>
      <c r="C24" s="210"/>
      <c r="D24" s="211"/>
      <c r="E24" s="11"/>
      <c r="F24" s="11"/>
      <c r="G24" s="35"/>
      <c r="H24" s="35"/>
      <c r="I24" s="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</sheetData>
  <mergeCells count="11">
    <mergeCell ref="H21:I21"/>
    <mergeCell ref="H22:I22"/>
    <mergeCell ref="H23:I23"/>
    <mergeCell ref="A22:D22"/>
    <mergeCell ref="A23:D23"/>
    <mergeCell ref="A24:D24"/>
    <mergeCell ref="A1:A2"/>
    <mergeCell ref="B1:B2"/>
    <mergeCell ref="A19:D19"/>
    <mergeCell ref="A20:D20"/>
    <mergeCell ref="A21:D21"/>
  </mergeCells>
  <conditionalFormatting sqref="Q21">
    <cfRule type="cellIs" dxfId="125" priority="1" operator="equal">
      <formula>"X"</formula>
    </cfRule>
  </conditionalFormatting>
  <conditionalFormatting sqref="Q21">
    <cfRule type="cellIs" dxfId="124" priority="2" operator="equal">
      <formula>"X"</formula>
    </cfRule>
  </conditionalFormatting>
  <conditionalFormatting sqref="Z19 H21">
    <cfRule type="cellIs" dxfId="123" priority="3" operator="equal">
      <formula>"X"</formula>
    </cfRule>
  </conditionalFormatting>
  <conditionalFormatting sqref="Z19 H21 Q21">
    <cfRule type="cellIs" dxfId="122" priority="4" operator="equal">
      <formula>"X"</formula>
    </cfRule>
  </conditionalFormatting>
  <conditionalFormatting sqref="Z19 H21 Q21">
    <cfRule type="cellIs" dxfId="121" priority="5" operator="equal">
      <formula>"X"</formula>
    </cfRule>
  </conditionalFormatting>
  <conditionalFormatting sqref="H21">
    <cfRule type="containsText" dxfId="120" priority="6" operator="containsText" text="X">
      <formula>NOT(ISERROR(SEARCH(("X"),(H21))))</formula>
    </cfRule>
  </conditionalFormatting>
  <conditionalFormatting sqref="H21">
    <cfRule type="cellIs" dxfId="119" priority="7" operator="equal">
      <formula>"X"</formula>
    </cfRule>
  </conditionalFormatting>
  <conditionalFormatting sqref="H21">
    <cfRule type="containsText" dxfId="118" priority="8" operator="containsText" text="X">
      <formula>NOT(ISERROR(SEARCH(("X"),(H21))))</formula>
    </cfRule>
  </conditionalFormatting>
  <conditionalFormatting sqref="H21">
    <cfRule type="cellIs" dxfId="117" priority="9" operator="equal">
      <formula>"X"</formula>
    </cfRule>
  </conditionalFormatting>
  <conditionalFormatting sqref="H21">
    <cfRule type="cellIs" dxfId="116" priority="10" operator="equal">
      <formula>"X"</formula>
    </cfRule>
  </conditionalFormatting>
  <conditionalFormatting sqref="H21">
    <cfRule type="cellIs" dxfId="115" priority="11" operator="equal">
      <formula>"X"</formula>
    </cfRule>
  </conditionalFormatting>
  <conditionalFormatting sqref="Q21">
    <cfRule type="cellIs" dxfId="114" priority="12" operator="equal">
      <formula>"X"</formula>
    </cfRule>
  </conditionalFormatting>
  <conditionalFormatting sqref="Q21">
    <cfRule type="cellIs" dxfId="113" priority="13" operator="equal">
      <formula>"X"</formula>
    </cfRule>
  </conditionalFormatting>
  <conditionalFormatting sqref="Q21">
    <cfRule type="cellIs" dxfId="112" priority="14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BALANCE</vt:lpstr>
      <vt:lpstr>ABRIL 20</vt:lpstr>
      <vt:lpstr>MAYO20</vt:lpstr>
      <vt:lpstr>JUNIO20</vt:lpstr>
      <vt:lpstr>JULIO20</vt:lpstr>
      <vt:lpstr>AGOSTO20</vt:lpstr>
      <vt:lpstr>SEPT20</vt:lpstr>
      <vt:lpstr>OCT2O</vt:lpstr>
      <vt:lpstr>NOV20</vt:lpstr>
      <vt:lpstr>DIC20</vt:lpstr>
      <vt:lpstr>ENE21</vt:lpstr>
      <vt:lpstr>FEB</vt:lpstr>
      <vt:lpstr>MAR21</vt:lpstr>
      <vt:lpstr>ABR21</vt:lpstr>
      <vt:lpstr>MAY21</vt:lpstr>
      <vt:lpstr>JUN21</vt:lpstr>
      <vt:lpstr>JUL21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Melisa</cp:lastModifiedBy>
  <cp:revision/>
  <dcterms:created xsi:type="dcterms:W3CDTF">2020-03-28T01:53:42Z</dcterms:created>
  <dcterms:modified xsi:type="dcterms:W3CDTF">2021-06-29T15:57:43Z</dcterms:modified>
  <cp:category/>
  <cp:contentStatus/>
</cp:coreProperties>
</file>