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1. KTU\1. KTU\2 Semestras\3. Fizik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K8" i="1"/>
  <c r="J8" i="1"/>
  <c r="K7" i="1"/>
  <c r="J7" i="1"/>
  <c r="K6" i="1"/>
  <c r="J6" i="1"/>
  <c r="K5" i="1"/>
  <c r="J5" i="1"/>
  <c r="K4" i="1"/>
  <c r="J4" i="1"/>
  <c r="B25" i="1"/>
  <c r="B24" i="1"/>
  <c r="B23" i="1"/>
  <c r="B22" i="1"/>
  <c r="B21" i="1"/>
  <c r="B20" i="1"/>
  <c r="B19" i="1"/>
  <c r="B18" i="1"/>
  <c r="B12" i="1"/>
  <c r="A18" i="1"/>
  <c r="A19" i="1"/>
  <c r="A25" i="1"/>
  <c r="A24" i="1"/>
  <c r="A23" i="1"/>
  <c r="A22" i="1"/>
  <c r="A21" i="1"/>
  <c r="A20" i="1"/>
  <c r="B16" i="1"/>
  <c r="B15" i="1"/>
  <c r="B14" i="1"/>
  <c r="B13" i="1"/>
  <c r="B4" i="1"/>
  <c r="A16" i="1"/>
  <c r="A15" i="1"/>
  <c r="A14" i="1"/>
  <c r="A13" i="1"/>
  <c r="A12" i="1"/>
  <c r="B5" i="1"/>
  <c r="B6" i="1"/>
  <c r="B10" i="1"/>
  <c r="B9" i="1"/>
  <c r="B8" i="1"/>
  <c r="B7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<sst xmlns="http://schemas.openxmlformats.org/spreadsheetml/2006/main" count="20" uniqueCount="11">
  <si>
    <r>
      <t>Cilindro vienos padalos vertė: 1.13*10</t>
    </r>
    <r>
      <rPr>
        <vertAlign val="superscript"/>
        <sz val="12"/>
        <color theme="1"/>
        <rFont val="Times New Roman"/>
        <family val="1"/>
      </rPr>
      <t xml:space="preserve">-5 </t>
    </r>
    <r>
      <rPr>
        <sz val="12"/>
        <color theme="1"/>
        <rFont val="Times New Roman"/>
        <family val="1"/>
      </rPr>
      <t>m</t>
    </r>
    <r>
      <rPr>
        <vertAlign val="superscript"/>
        <sz val="12"/>
        <color theme="1"/>
        <rFont val="Times New Roman"/>
        <family val="1"/>
      </rPr>
      <t>3</t>
    </r>
  </si>
  <si>
    <r>
      <t>V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= 5.65*10</t>
    </r>
    <r>
      <rPr>
        <vertAlign val="superscript"/>
        <sz val="12"/>
        <color theme="1"/>
        <rFont val="Times New Roman"/>
        <family val="1"/>
      </rPr>
      <t xml:space="preserve">-5 </t>
    </r>
    <r>
      <rPr>
        <sz val="12"/>
        <color theme="1"/>
        <rFont val="Times New Roman"/>
        <family val="1"/>
      </rPr>
      <t>m</t>
    </r>
    <r>
      <rPr>
        <vertAlign val="superscript"/>
        <sz val="12"/>
        <color theme="1"/>
        <rFont val="Times New Roman"/>
        <family val="1"/>
      </rPr>
      <t>3</t>
    </r>
  </si>
  <si>
    <r>
      <t>V, m</t>
    </r>
    <r>
      <rPr>
        <vertAlign val="superscript"/>
        <sz val="12"/>
        <color theme="1"/>
        <rFont val="Times New Roman"/>
        <family val="1"/>
      </rPr>
      <t>3</t>
    </r>
  </si>
  <si>
    <t>p, Pa</t>
  </si>
  <si>
    <t>ν, mol</t>
  </si>
  <si>
    <t>A, J</t>
  </si>
  <si>
    <r>
      <t>2.4*10</t>
    </r>
    <r>
      <rPr>
        <vertAlign val="superscript"/>
        <sz val="12"/>
        <color theme="1"/>
        <rFont val="Times New Roman"/>
        <family val="1"/>
      </rPr>
      <t>-3</t>
    </r>
  </si>
  <si>
    <r>
      <t>V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= 4.5*10</t>
    </r>
    <r>
      <rPr>
        <vertAlign val="superscript"/>
        <sz val="12"/>
        <color theme="1"/>
        <rFont val="Times New Roman"/>
        <family val="1"/>
      </rPr>
      <t>-5</t>
    </r>
    <r>
      <rPr>
        <sz val="12"/>
        <color theme="1"/>
        <rFont val="Times New Roman"/>
        <family val="1"/>
      </rPr>
      <t xml:space="preserve"> m</t>
    </r>
    <r>
      <rPr>
        <vertAlign val="superscript"/>
        <sz val="12"/>
        <color theme="1"/>
        <rFont val="Times New Roman"/>
        <family val="1"/>
      </rPr>
      <t>3</t>
    </r>
  </si>
  <si>
    <r>
      <t>1.94*10</t>
    </r>
    <r>
      <rPr>
        <vertAlign val="superscript"/>
        <sz val="12"/>
        <color theme="1"/>
        <rFont val="Times New Roman"/>
        <family val="1"/>
      </rPr>
      <t>-3</t>
    </r>
  </si>
  <si>
    <r>
      <t>V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= 6.8*10-5 m</t>
    </r>
    <r>
      <rPr>
        <vertAlign val="superscript"/>
        <sz val="12"/>
        <color theme="1"/>
        <rFont val="Times New Roman"/>
        <family val="1"/>
      </rPr>
      <t>3</t>
    </r>
  </si>
  <si>
    <r>
      <t>2.94*10</t>
    </r>
    <r>
      <rPr>
        <vertAlign val="superscript"/>
        <sz val="12"/>
        <color theme="1"/>
        <rFont val="Times New Roman"/>
        <family val="1"/>
      </rPr>
      <t>-3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</si>
</sst>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4759405074366"/>
          <c:y val="5.0925925925925923E-2"/>
          <c:w val="0.8249330708661417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V0 = 5.65*10-5 m3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5.1E-5</c:v>
                </c:pt>
                <c:pt idx="1">
                  <c:v>4.5000000000000003E-5</c:v>
                </c:pt>
                <c:pt idx="2">
                  <c:v>4.0000000000000003E-5</c:v>
                </c:pt>
                <c:pt idx="3">
                  <c:v>3.4E-5</c:v>
                </c:pt>
                <c:pt idx="4">
                  <c:v>2.8E-5</c:v>
                </c:pt>
                <c:pt idx="5">
                  <c:v>2.3E-5</c:v>
                </c:pt>
                <c:pt idx="6">
                  <c:v>1.7E-5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114999.99999999999</c:v>
                </c:pt>
                <c:pt idx="1">
                  <c:v>130000</c:v>
                </c:pt>
                <c:pt idx="2">
                  <c:v>143000</c:v>
                </c:pt>
                <c:pt idx="3">
                  <c:v>180000</c:v>
                </c:pt>
                <c:pt idx="4">
                  <c:v>218000.00000000003</c:v>
                </c:pt>
                <c:pt idx="5">
                  <c:v>268000</c:v>
                </c:pt>
                <c:pt idx="6">
                  <c:v>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1-4420-9B49-473F97A92CD8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V0 = 4.5*10-5 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4.0000000000000003E-5</c:v>
                </c:pt>
                <c:pt idx="1">
                  <c:v>3.4E-5</c:v>
                </c:pt>
                <c:pt idx="2">
                  <c:v>2.8E-5</c:v>
                </c:pt>
                <c:pt idx="3">
                  <c:v>2.3E-5</c:v>
                </c:pt>
                <c:pt idx="4">
                  <c:v>1.7E-5</c:v>
                </c:pt>
              </c:numCache>
            </c:numRef>
          </c:xVal>
          <c:yVal>
            <c:numRef>
              <c:f>Sheet1!$B$12:$B$16</c:f>
              <c:numCache>
                <c:formatCode>General</c:formatCode>
                <c:ptCount val="5"/>
                <c:pt idx="0">
                  <c:v>120000</c:v>
                </c:pt>
                <c:pt idx="1">
                  <c:v>141000</c:v>
                </c:pt>
                <c:pt idx="2">
                  <c:v>171000</c:v>
                </c:pt>
                <c:pt idx="3">
                  <c:v>217000</c:v>
                </c:pt>
                <c:pt idx="4">
                  <c:v>290000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91-4420-9B49-473F97A92CD8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V0 = 6.8*10-5 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Sheet1!$A$18:$A$25</c:f>
              <c:numCache>
                <c:formatCode>General</c:formatCode>
                <c:ptCount val="8"/>
                <c:pt idx="0">
                  <c:v>6.2000000000000003E-5</c:v>
                </c:pt>
                <c:pt idx="1">
                  <c:v>5.6500000000000011E-5</c:v>
                </c:pt>
                <c:pt idx="2">
                  <c:v>5.1E-5</c:v>
                </c:pt>
                <c:pt idx="3">
                  <c:v>4.5000000000000003E-5</c:v>
                </c:pt>
                <c:pt idx="4">
                  <c:v>4.0000000000000003E-5</c:v>
                </c:pt>
                <c:pt idx="5">
                  <c:v>3.4E-5</c:v>
                </c:pt>
                <c:pt idx="6">
                  <c:v>2.8E-5</c:v>
                </c:pt>
                <c:pt idx="7">
                  <c:v>2.3E-5</c:v>
                </c:pt>
              </c:numCache>
            </c:numRef>
          </c:xVal>
          <c:yVal>
            <c:numRef>
              <c:f>Sheet1!$B$18:$B$25</c:f>
              <c:numCache>
                <c:formatCode>General</c:formatCode>
                <c:ptCount val="8"/>
                <c:pt idx="0">
                  <c:v>170000</c:v>
                </c:pt>
                <c:pt idx="1">
                  <c:v>129000</c:v>
                </c:pt>
                <c:pt idx="2">
                  <c:v>140000</c:v>
                </c:pt>
                <c:pt idx="3">
                  <c:v>160000</c:v>
                </c:pt>
                <c:pt idx="4">
                  <c:v>182000</c:v>
                </c:pt>
                <c:pt idx="5">
                  <c:v>216000</c:v>
                </c:pt>
                <c:pt idx="6">
                  <c:v>258000</c:v>
                </c:pt>
                <c:pt idx="7">
                  <c:v>328000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91-4420-9B49-473F97A9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142992"/>
        <c:axId val="1858132592"/>
      </c:scatterChart>
      <c:valAx>
        <c:axId val="185814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</a:t>
                </a:r>
                <a:r>
                  <a:rPr lang="en-US" baseline="0"/>
                  <a:t> Pa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32592"/>
        <c:crosses val="autoZero"/>
        <c:crossBetween val="midCat"/>
      </c:valAx>
      <c:valAx>
        <c:axId val="18581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</a:t>
                </a:r>
                <a:r>
                  <a:rPr lang="en-US" baseline="0"/>
                  <a:t> m3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4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15223097112856"/>
          <c:y val="4.021908719743366E-2"/>
          <c:w val="0.23013313978210825"/>
          <c:h val="0.20409515946094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11</xdr:row>
      <xdr:rowOff>163830</xdr:rowOff>
    </xdr:from>
    <xdr:to>
      <xdr:col>17</xdr:col>
      <xdr:colOff>129540</xdr:colOff>
      <xdr:row>27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B9" zoomScale="115" zoomScaleNormal="115" workbookViewId="0">
      <selection activeCell="R30" sqref="R30"/>
    </sheetView>
  </sheetViews>
  <sheetFormatPr defaultRowHeight="14.4" x14ac:dyDescent="0.3"/>
  <cols>
    <col min="1" max="1" width="31.109375" customWidth="1"/>
    <col min="2" max="2" width="18" customWidth="1"/>
  </cols>
  <sheetData>
    <row r="1" spans="1:14" ht="37.200000000000003" customHeight="1" thickBot="1" x14ac:dyDescent="0.35">
      <c r="A1" s="3" t="s">
        <v>0</v>
      </c>
      <c r="B1" s="4"/>
      <c r="C1" s="4"/>
      <c r="D1" s="5"/>
    </row>
    <row r="2" spans="1:14" ht="19.8" customHeight="1" thickBot="1" x14ac:dyDescent="0.35">
      <c r="A2" s="3" t="s">
        <v>1</v>
      </c>
      <c r="B2" s="4"/>
      <c r="C2" s="4"/>
      <c r="D2" s="5"/>
      <c r="E2" s="3" t="s">
        <v>1</v>
      </c>
      <c r="F2" s="4"/>
      <c r="G2" s="4"/>
      <c r="H2" s="5"/>
    </row>
    <row r="3" spans="1:14" ht="19.2" thickBot="1" x14ac:dyDescent="0.35">
      <c r="A3" s="1" t="s">
        <v>2</v>
      </c>
      <c r="B3" s="2" t="s">
        <v>3</v>
      </c>
      <c r="C3" s="2" t="s">
        <v>4</v>
      </c>
      <c r="D3" s="2" t="s">
        <v>5</v>
      </c>
      <c r="J3" s="1" t="s">
        <v>2</v>
      </c>
      <c r="K3" s="2" t="s">
        <v>3</v>
      </c>
      <c r="M3" s="1" t="s">
        <v>2</v>
      </c>
      <c r="N3" s="2" t="s">
        <v>3</v>
      </c>
    </row>
    <row r="4" spans="1:14" ht="16.2" thickBot="1" x14ac:dyDescent="0.35">
      <c r="A4" s="1">
        <f>5.1*10^-5</f>
        <v>5.1E-5</v>
      </c>
      <c r="B4" s="2">
        <f>1.15*10^5</f>
        <v>114999.99999999999</v>
      </c>
      <c r="C4" s="6" t="s">
        <v>6</v>
      </c>
      <c r="D4" s="6">
        <v>6.69</v>
      </c>
      <c r="J4" s="1">
        <f>4*10^-5</f>
        <v>4.0000000000000003E-5</v>
      </c>
      <c r="K4" s="2">
        <f>1.2*10^5</f>
        <v>120000</v>
      </c>
      <c r="M4" s="1">
        <f>6.2*10^-5</f>
        <v>6.2000000000000003E-5</v>
      </c>
      <c r="N4" s="2">
        <f>1.7*10^5</f>
        <v>170000</v>
      </c>
    </row>
    <row r="5" spans="1:14" ht="16.2" thickBot="1" x14ac:dyDescent="0.35">
      <c r="A5" s="1">
        <f>4.5*10^-5</f>
        <v>4.5000000000000003E-5</v>
      </c>
      <c r="B5" s="2">
        <f>1.3*10^5</f>
        <v>130000</v>
      </c>
      <c r="C5" s="7"/>
      <c r="D5" s="7"/>
      <c r="J5" s="1">
        <f>3.4*10^-5</f>
        <v>3.4E-5</v>
      </c>
      <c r="K5" s="2">
        <f>1.41*10^5</f>
        <v>141000</v>
      </c>
      <c r="M5" s="1">
        <f>5.65*10^-5</f>
        <v>5.6500000000000011E-5</v>
      </c>
      <c r="N5" s="2">
        <f>1.29*10^5</f>
        <v>129000</v>
      </c>
    </row>
    <row r="6" spans="1:14" ht="16.2" thickBot="1" x14ac:dyDescent="0.35">
      <c r="A6" s="1">
        <f>4*10^-5</f>
        <v>4.0000000000000003E-5</v>
      </c>
      <c r="B6" s="2">
        <f>1.43*10^5</f>
        <v>143000</v>
      </c>
      <c r="C6" s="7"/>
      <c r="D6" s="7"/>
      <c r="J6" s="1">
        <f>2.8*10^-5</f>
        <v>2.8E-5</v>
      </c>
      <c r="K6" s="2">
        <f>1.71*10^5</f>
        <v>171000</v>
      </c>
      <c r="M6" s="1">
        <f>5.1*10^-5</f>
        <v>5.1E-5</v>
      </c>
      <c r="N6" s="2">
        <f>1.4*10^5</f>
        <v>140000</v>
      </c>
    </row>
    <row r="7" spans="1:14" ht="16.2" thickBot="1" x14ac:dyDescent="0.35">
      <c r="A7" s="1">
        <f>3.4*10^-5</f>
        <v>3.4E-5</v>
      </c>
      <c r="B7" s="2">
        <f>1.8*10^5</f>
        <v>180000</v>
      </c>
      <c r="C7" s="7"/>
      <c r="D7" s="7"/>
      <c r="J7" s="1">
        <f>2.3*10^-5</f>
        <v>2.3E-5</v>
      </c>
      <c r="K7" s="2">
        <f>2.17*10^5</f>
        <v>217000</v>
      </c>
      <c r="M7" s="1">
        <f>4.5*10^-5</f>
        <v>4.5000000000000003E-5</v>
      </c>
      <c r="N7" s="2">
        <f>1.6*10^5</f>
        <v>160000</v>
      </c>
    </row>
    <row r="8" spans="1:14" ht="16.2" thickBot="1" x14ac:dyDescent="0.35">
      <c r="A8" s="1">
        <f>2.8*10^-5</f>
        <v>2.8E-5</v>
      </c>
      <c r="B8" s="2">
        <f>2.18*10^5</f>
        <v>218000.00000000003</v>
      </c>
      <c r="C8" s="7"/>
      <c r="D8" s="7"/>
      <c r="J8" s="1">
        <f>1.7*10^-5</f>
        <v>1.7E-5</v>
      </c>
      <c r="K8" s="2">
        <f>2.9*10^5</f>
        <v>290000</v>
      </c>
      <c r="M8" s="1">
        <f>4*10^-5</f>
        <v>4.0000000000000003E-5</v>
      </c>
      <c r="N8" s="2">
        <f>1.82*10^5</f>
        <v>182000</v>
      </c>
    </row>
    <row r="9" spans="1:14" ht="16.2" thickBot="1" x14ac:dyDescent="0.35">
      <c r="A9" s="1">
        <f>2.3*10^-5</f>
        <v>2.3E-5</v>
      </c>
      <c r="B9" s="2">
        <f>2.68*10^5</f>
        <v>268000</v>
      </c>
      <c r="C9" s="7"/>
      <c r="D9" s="7"/>
      <c r="M9" s="1">
        <f>3.4*10^-5</f>
        <v>3.4E-5</v>
      </c>
      <c r="N9" s="2">
        <f>2.16*10^5</f>
        <v>216000</v>
      </c>
    </row>
    <row r="10" spans="1:14" ht="16.2" thickBot="1" x14ac:dyDescent="0.35">
      <c r="A10" s="1">
        <f>1.7*10^-5</f>
        <v>1.7E-5</v>
      </c>
      <c r="B10" s="2">
        <f>3.6*10^5</f>
        <v>360000</v>
      </c>
      <c r="C10" s="8"/>
      <c r="D10" s="8"/>
      <c r="M10" s="1">
        <f>2.8*10^-5</f>
        <v>2.8E-5</v>
      </c>
      <c r="N10" s="2">
        <f>2.58*10^5</f>
        <v>258000</v>
      </c>
    </row>
    <row r="11" spans="1:14" ht="19.8" customHeight="1" thickBot="1" x14ac:dyDescent="0.35">
      <c r="A11" s="3" t="s">
        <v>7</v>
      </c>
      <c r="B11" s="4"/>
      <c r="C11" s="4"/>
      <c r="D11" s="5"/>
      <c r="E11" s="3" t="s">
        <v>7</v>
      </c>
      <c r="F11" s="4"/>
      <c r="G11" s="4"/>
      <c r="H11" s="5"/>
      <c r="M11" s="1">
        <f>2.3*10^-5</f>
        <v>2.3E-5</v>
      </c>
      <c r="N11" s="2">
        <f>3.28*10^5</f>
        <v>328000</v>
      </c>
    </row>
    <row r="12" spans="1:14" ht="16.2" thickBot="1" x14ac:dyDescent="0.35">
      <c r="A12" s="1">
        <f>4*10^-5</f>
        <v>4.0000000000000003E-5</v>
      </c>
      <c r="B12" s="2">
        <f>1.2*10^5</f>
        <v>120000</v>
      </c>
      <c r="C12" s="6" t="s">
        <v>8</v>
      </c>
      <c r="D12" s="6">
        <v>4.2350000000000003</v>
      </c>
      <c r="E12" s="3" t="s">
        <v>7</v>
      </c>
      <c r="F12" s="4"/>
      <c r="G12" s="4"/>
      <c r="H12" s="5"/>
    </row>
    <row r="13" spans="1:14" ht="16.2" thickBot="1" x14ac:dyDescent="0.35">
      <c r="A13" s="1">
        <f>3.4*10^-5</f>
        <v>3.4E-5</v>
      </c>
      <c r="B13" s="2">
        <f>1.41*10^5</f>
        <v>141000</v>
      </c>
      <c r="C13" s="7"/>
      <c r="D13" s="7"/>
    </row>
    <row r="14" spans="1:14" ht="16.2" thickBot="1" x14ac:dyDescent="0.35">
      <c r="A14" s="1">
        <f>2.8*10^-5</f>
        <v>2.8E-5</v>
      </c>
      <c r="B14" s="2">
        <f>1.71*10^5</f>
        <v>171000</v>
      </c>
      <c r="C14" s="7"/>
      <c r="D14" s="7"/>
    </row>
    <row r="15" spans="1:14" ht="16.2" thickBot="1" x14ac:dyDescent="0.35">
      <c r="A15" s="1">
        <f>2.3*10^-5</f>
        <v>2.3E-5</v>
      </c>
      <c r="B15" s="2">
        <f>2.17*10^5</f>
        <v>217000</v>
      </c>
      <c r="C15" s="7"/>
      <c r="D15" s="7"/>
    </row>
    <row r="16" spans="1:14" ht="16.2" thickBot="1" x14ac:dyDescent="0.35">
      <c r="A16" s="1">
        <f>1.7*10^-5</f>
        <v>1.7E-5</v>
      </c>
      <c r="B16" s="2">
        <f>2.9*10^5</f>
        <v>290000</v>
      </c>
      <c r="C16" s="8"/>
      <c r="D16" s="8"/>
    </row>
    <row r="17" spans="1:8" ht="19.8" customHeight="1" thickBot="1" x14ac:dyDescent="0.35">
      <c r="A17" s="3" t="s">
        <v>9</v>
      </c>
      <c r="B17" s="4"/>
      <c r="C17" s="4"/>
      <c r="D17" s="5"/>
      <c r="E17" s="3" t="s">
        <v>9</v>
      </c>
      <c r="F17" s="4"/>
      <c r="G17" s="4"/>
      <c r="H17" s="5"/>
    </row>
    <row r="18" spans="1:8" ht="16.2" thickBot="1" x14ac:dyDescent="0.35">
      <c r="A18" s="1">
        <f>6.2*10^-5</f>
        <v>6.2000000000000003E-5</v>
      </c>
      <c r="B18" s="2">
        <f>1.7*10^5</f>
        <v>170000</v>
      </c>
      <c r="C18" s="6" t="s">
        <v>10</v>
      </c>
      <c r="D18" s="6">
        <v>7.4770000000000003</v>
      </c>
      <c r="E18" s="3" t="s">
        <v>9</v>
      </c>
      <c r="F18" s="4"/>
      <c r="G18" s="4"/>
      <c r="H18" s="5"/>
    </row>
    <row r="19" spans="1:8" ht="16.2" thickBot="1" x14ac:dyDescent="0.35">
      <c r="A19" s="1">
        <f>5.65*10^-5</f>
        <v>5.6500000000000011E-5</v>
      </c>
      <c r="B19" s="2">
        <f>1.29*10^5</f>
        <v>129000</v>
      </c>
      <c r="C19" s="7"/>
      <c r="D19" s="7"/>
    </row>
    <row r="20" spans="1:8" ht="16.2" thickBot="1" x14ac:dyDescent="0.35">
      <c r="A20" s="1">
        <f>5.1*10^-5</f>
        <v>5.1E-5</v>
      </c>
      <c r="B20" s="2">
        <f>1.4*10^5</f>
        <v>140000</v>
      </c>
      <c r="C20" s="7"/>
      <c r="D20" s="7"/>
    </row>
    <row r="21" spans="1:8" ht="16.2" thickBot="1" x14ac:dyDescent="0.35">
      <c r="A21" s="1">
        <f>4.5*10^-5</f>
        <v>4.5000000000000003E-5</v>
      </c>
      <c r="B21" s="2">
        <f>1.6*10^5</f>
        <v>160000</v>
      </c>
      <c r="C21" s="7"/>
      <c r="D21" s="7"/>
    </row>
    <row r="22" spans="1:8" ht="16.2" thickBot="1" x14ac:dyDescent="0.35">
      <c r="A22" s="1">
        <f>4*10^-5</f>
        <v>4.0000000000000003E-5</v>
      </c>
      <c r="B22" s="2">
        <f>1.82*10^5</f>
        <v>182000</v>
      </c>
      <c r="C22" s="7"/>
      <c r="D22" s="7"/>
    </row>
    <row r="23" spans="1:8" ht="16.2" thickBot="1" x14ac:dyDescent="0.35">
      <c r="A23" s="1">
        <f>3.4*10^-5</f>
        <v>3.4E-5</v>
      </c>
      <c r="B23" s="2">
        <f>2.16*10^5</f>
        <v>216000</v>
      </c>
      <c r="C23" s="7"/>
      <c r="D23" s="7"/>
    </row>
    <row r="24" spans="1:8" ht="16.2" thickBot="1" x14ac:dyDescent="0.35">
      <c r="A24" s="1">
        <f>2.8*10^-5</f>
        <v>2.8E-5</v>
      </c>
      <c r="B24" s="2">
        <f>2.58*10^5</f>
        <v>258000</v>
      </c>
      <c r="C24" s="7"/>
      <c r="D24" s="7"/>
    </row>
    <row r="25" spans="1:8" ht="16.2" thickBot="1" x14ac:dyDescent="0.35">
      <c r="A25" s="1">
        <f>2.3*10^-5</f>
        <v>2.3E-5</v>
      </c>
      <c r="B25" s="2">
        <f>3.28*10^5</f>
        <v>328000</v>
      </c>
      <c r="C25" s="8"/>
      <c r="D25" s="8"/>
    </row>
    <row r="26" spans="1:8" ht="15.6" x14ac:dyDescent="0.3">
      <c r="A26" s="9"/>
    </row>
  </sheetData>
  <mergeCells count="15">
    <mergeCell ref="A17:D17"/>
    <mergeCell ref="C18:C25"/>
    <mergeCell ref="D18:D25"/>
    <mergeCell ref="E11:H11"/>
    <mergeCell ref="E17:H17"/>
    <mergeCell ref="E2:H2"/>
    <mergeCell ref="E12:H12"/>
    <mergeCell ref="E18:H18"/>
    <mergeCell ref="A1:D1"/>
    <mergeCell ref="A2:D2"/>
    <mergeCell ref="C4:C10"/>
    <mergeCell ref="D4:D10"/>
    <mergeCell ref="A11:D11"/>
    <mergeCell ref="C12:C16"/>
    <mergeCell ref="D12:D1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2019-04-27T10:22:12Z</dcterms:created>
  <dcterms:modified xsi:type="dcterms:W3CDTF">2019-04-27T10:50:41Z</dcterms:modified>
</cp:coreProperties>
</file>