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90e0bb1ed0961c/Desktop/"/>
    </mc:Choice>
  </mc:AlternateContent>
  <xr:revisionPtr revIDLastSave="0" documentId="8_{086520A0-9C98-491A-B953-001C16E831D4}" xr6:coauthVersionLast="47" xr6:coauthVersionMax="47" xr10:uidLastSave="{00000000-0000-0000-0000-000000000000}"/>
  <bookViews>
    <workbookView xWindow="-108" yWindow="-108" windowWidth="23256" windowHeight="12456" xr2:uid="{210D3670-B023-498F-A182-2FF776A74F1B}"/>
  </bookViews>
  <sheets>
    <sheet name="Sheet4" sheetId="4" r:id="rId1"/>
    <sheet name="Sheet2" sheetId="2" r:id="rId2"/>
    <sheet name="Sheet7" sheetId="7" r:id="rId3"/>
    <sheet name="Sheet3" sheetId="3" r:id="rId4"/>
  </sheet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C33" i="7"/>
  <c r="C40" i="7"/>
  <c r="C34" i="7"/>
  <c r="C39" i="7"/>
  <c r="C35" i="7"/>
  <c r="C36" i="7"/>
  <c r="C37" i="7"/>
  <c r="C38" i="7"/>
  <c r="D38" i="7"/>
  <c r="D39" i="7"/>
  <c r="D37" i="7"/>
  <c r="D34" i="7"/>
  <c r="E40" i="7"/>
  <c r="D33" i="7"/>
  <c r="E35" i="7"/>
  <c r="E38" i="7"/>
  <c r="E37" i="7"/>
  <c r="E34" i="7"/>
  <c r="D36" i="7"/>
  <c r="D40" i="7"/>
  <c r="E36" i="7"/>
  <c r="D35" i="7"/>
  <c r="E33" i="7"/>
  <c r="E39" i="7"/>
</calcChain>
</file>

<file path=xl/sharedStrings.xml><?xml version="1.0" encoding="utf-8"?>
<sst xmlns="http://schemas.openxmlformats.org/spreadsheetml/2006/main" count="26" uniqueCount="17">
  <si>
    <t>Year</t>
  </si>
  <si>
    <t>Aircraft Movements</t>
  </si>
  <si>
    <t>Cargo (Tonnes)</t>
  </si>
  <si>
    <t>Total Passengers</t>
  </si>
  <si>
    <t>Domestic Passengers</t>
  </si>
  <si>
    <t>International Passengers</t>
  </si>
  <si>
    <t>Row Labels</t>
  </si>
  <si>
    <t>Grand Total</t>
  </si>
  <si>
    <t>Sum of Total Passengers</t>
  </si>
  <si>
    <t>Sum of Domestic Passengers</t>
  </si>
  <si>
    <t>Sum of International Passengers</t>
  </si>
  <si>
    <t>Sum of Cargo (Tonnes)</t>
  </si>
  <si>
    <t>Forecast(Sum of Total Passengers)</t>
  </si>
  <si>
    <t>Lower Confidence Bound(Sum of Total Passengers)</t>
  </si>
  <si>
    <t>Upper Confidence Bound(Sum of Total Passengers)</t>
  </si>
  <si>
    <t>Growth</t>
  </si>
  <si>
    <t>Sum of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</si>
</sst>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</dxfs>
  <tableStyles count="1" defaultTableStyle="TableStyleMedium2" defaultPivotStyle="PivotStyleLight16">
    <tableStyle name="Slicer Style 1" pivot="0" table="0" count="1" xr9:uid="{F0B87AF5-CCC4-4216-AD42-4D1AF7A69864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 forecasting.xlsx]Sheet3!PivotTable2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Sum of Domestic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Sheet3!$D$2:$D$33</c:f>
              <c:strCach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strCache>
            </c:strRef>
          </c:cat>
          <c:val>
            <c:numRef>
              <c:f>Sheet3!$E$2:$E$33</c:f>
              <c:numCache>
                <c:formatCode>General</c:formatCode>
                <c:ptCount val="31"/>
                <c:pt idx="0">
                  <c:v>2800000</c:v>
                </c:pt>
                <c:pt idx="1">
                  <c:v>2900000</c:v>
                </c:pt>
                <c:pt idx="2">
                  <c:v>3000000</c:v>
                </c:pt>
                <c:pt idx="3">
                  <c:v>3150000</c:v>
                </c:pt>
                <c:pt idx="4">
                  <c:v>3300000</c:v>
                </c:pt>
                <c:pt idx="5">
                  <c:v>3463122</c:v>
                </c:pt>
                <c:pt idx="6">
                  <c:v>3341803</c:v>
                </c:pt>
                <c:pt idx="7">
                  <c:v>3371315</c:v>
                </c:pt>
                <c:pt idx="8">
                  <c:v>3892623</c:v>
                </c:pt>
                <c:pt idx="9">
                  <c:v>4437291</c:v>
                </c:pt>
                <c:pt idx="10">
                  <c:v>4754672</c:v>
                </c:pt>
                <c:pt idx="11">
                  <c:v>5429870</c:v>
                </c:pt>
                <c:pt idx="12">
                  <c:v>6105246</c:v>
                </c:pt>
                <c:pt idx="13">
                  <c:v>6705180</c:v>
                </c:pt>
                <c:pt idx="14">
                  <c:v>6841037</c:v>
                </c:pt>
                <c:pt idx="15">
                  <c:v>7319853</c:v>
                </c:pt>
                <c:pt idx="16">
                  <c:v>8016032</c:v>
                </c:pt>
                <c:pt idx="17">
                  <c:v>8999571</c:v>
                </c:pt>
                <c:pt idx="18">
                  <c:v>8981872</c:v>
                </c:pt>
                <c:pt idx="19">
                  <c:v>8758519</c:v>
                </c:pt>
                <c:pt idx="20">
                  <c:v>8401532</c:v>
                </c:pt>
                <c:pt idx="21">
                  <c:v>8125486</c:v>
                </c:pt>
                <c:pt idx="22">
                  <c:v>9867000</c:v>
                </c:pt>
                <c:pt idx="23">
                  <c:v>10000000</c:v>
                </c:pt>
                <c:pt idx="24">
                  <c:v>10100000</c:v>
                </c:pt>
                <c:pt idx="25">
                  <c:v>4500000</c:v>
                </c:pt>
                <c:pt idx="26">
                  <c:v>5000000</c:v>
                </c:pt>
                <c:pt idx="27">
                  <c:v>9000000</c:v>
                </c:pt>
                <c:pt idx="28">
                  <c:v>10600000</c:v>
                </c:pt>
                <c:pt idx="29">
                  <c:v>11760000</c:v>
                </c:pt>
                <c:pt idx="30">
                  <c:v>12341942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4E68-98AC-3DBEA12B2B09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Sum of International Passengers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Sheet3!$D$2:$D$33</c:f>
              <c:strCach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strCache>
            </c:strRef>
          </c:cat>
          <c:val>
            <c:numRef>
              <c:f>Sheet3!$F$2:$F$33</c:f>
              <c:numCache>
                <c:formatCode>General</c:formatCode>
                <c:ptCount val="31"/>
                <c:pt idx="0">
                  <c:v>1000000</c:v>
                </c:pt>
                <c:pt idx="1">
                  <c:v>1050000</c:v>
                </c:pt>
                <c:pt idx="2">
                  <c:v>1100000</c:v>
                </c:pt>
                <c:pt idx="3">
                  <c:v>1150000</c:v>
                </c:pt>
                <c:pt idx="4">
                  <c:v>1200000</c:v>
                </c:pt>
                <c:pt idx="5">
                  <c:v>1580622</c:v>
                </c:pt>
                <c:pt idx="6">
                  <c:v>1587379</c:v>
                </c:pt>
                <c:pt idx="7">
                  <c:v>1636422</c:v>
                </c:pt>
                <c:pt idx="8">
                  <c:v>1586622</c:v>
                </c:pt>
                <c:pt idx="9">
                  <c:v>1827389</c:v>
                </c:pt>
                <c:pt idx="10">
                  <c:v>2007025</c:v>
                </c:pt>
                <c:pt idx="11">
                  <c:v>2034877</c:v>
                </c:pt>
                <c:pt idx="12">
                  <c:v>2373568</c:v>
                </c:pt>
                <c:pt idx="13">
                  <c:v>2533022</c:v>
                </c:pt>
                <c:pt idx="14">
                  <c:v>2774737</c:v>
                </c:pt>
                <c:pt idx="15">
                  <c:v>3133709</c:v>
                </c:pt>
                <c:pt idx="16">
                  <c:v>3349468</c:v>
                </c:pt>
                <c:pt idx="17">
                  <c:v>3618768</c:v>
                </c:pt>
                <c:pt idx="18">
                  <c:v>3919840</c:v>
                </c:pt>
                <c:pt idx="19">
                  <c:v>4180407</c:v>
                </c:pt>
                <c:pt idx="20">
                  <c:v>4192833</c:v>
                </c:pt>
                <c:pt idx="21">
                  <c:v>4379175</c:v>
                </c:pt>
                <c:pt idx="22">
                  <c:v>4433000</c:v>
                </c:pt>
                <c:pt idx="23">
                  <c:v>4700000</c:v>
                </c:pt>
                <c:pt idx="24">
                  <c:v>4800000</c:v>
                </c:pt>
                <c:pt idx="25">
                  <c:v>1000000</c:v>
                </c:pt>
                <c:pt idx="26">
                  <c:v>1000000</c:v>
                </c:pt>
                <c:pt idx="27">
                  <c:v>4000000</c:v>
                </c:pt>
                <c:pt idx="28">
                  <c:v>4700000</c:v>
                </c:pt>
                <c:pt idx="29">
                  <c:v>4349512</c:v>
                </c:pt>
                <c:pt idx="30">
                  <c:v>5140035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A-4E68-98AC-3DBEA12B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61695"/>
        <c:axId val="468659775"/>
      </c:areaChart>
      <c:catAx>
        <c:axId val="46866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59775"/>
        <c:crosses val="autoZero"/>
        <c:auto val="1"/>
        <c:lblAlgn val="ctr"/>
        <c:lblOffset val="100"/>
        <c:noMultiLvlLbl val="0"/>
      </c:catAx>
      <c:valAx>
        <c:axId val="4686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 forecasting.xlsx]Sheet3!PivotTable4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Sheet3!$L$2:$L$33</c:f>
              <c:strCach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strCache>
            </c:strRef>
          </c:cat>
          <c:val>
            <c:numRef>
              <c:f>Sheet3!$M$2:$M$33</c:f>
              <c:numCache>
                <c:formatCode>General</c:formatCode>
                <c:ptCount val="31"/>
                <c:pt idx="0">
                  <c:v>3.9473684210526314E-2</c:v>
                </c:pt>
                <c:pt idx="1">
                  <c:v>3.7974683544303799E-2</c:v>
                </c:pt>
                <c:pt idx="2">
                  <c:v>4.878048780487805E-2</c:v>
                </c:pt>
                <c:pt idx="3">
                  <c:v>4.6511627906976744E-2</c:v>
                </c:pt>
                <c:pt idx="4">
                  <c:v>0.12083199999999999</c:v>
                </c:pt>
                <c:pt idx="5">
                  <c:v>-2.2713682534244401E-2</c:v>
                </c:pt>
                <c:pt idx="6">
                  <c:v>1.5936721346462759E-2</c:v>
                </c:pt>
                <c:pt idx="7">
                  <c:v>9.4155903155457243E-2</c:v>
                </c:pt>
                <c:pt idx="8">
                  <c:v>0.14334730423625883</c:v>
                </c:pt>
                <c:pt idx="9">
                  <c:v>7.9336374723050496E-2</c:v>
                </c:pt>
                <c:pt idx="10">
                  <c:v>0.10397537777868485</c:v>
                </c:pt>
                <c:pt idx="11">
                  <c:v>0.13584747078501119</c:v>
                </c:pt>
                <c:pt idx="12">
                  <c:v>8.9562997843802214E-2</c:v>
                </c:pt>
                <c:pt idx="13">
                  <c:v>4.0870723545555723E-2</c:v>
                </c:pt>
                <c:pt idx="14">
                  <c:v>8.7126423728344699E-2</c:v>
                </c:pt>
                <c:pt idx="15">
                  <c:v>8.7237058526079436E-2</c:v>
                </c:pt>
                <c:pt idx="16">
                  <c:v>0.11023175399234525</c:v>
                </c:pt>
                <c:pt idx="17">
                  <c:v>2.2457234664562429E-2</c:v>
                </c:pt>
                <c:pt idx="18">
                  <c:v>2.8844234005533527E-3</c:v>
                </c:pt>
                <c:pt idx="19">
                  <c:v>-2.6629799103882346E-2</c:v>
                </c:pt>
                <c:pt idx="20">
                  <c:v>-7.122550442201731E-3</c:v>
                </c:pt>
                <c:pt idx="21">
                  <c:v>0.14357358428189296</c:v>
                </c:pt>
                <c:pt idx="22">
                  <c:v>2.7972027972027972E-2</c:v>
                </c:pt>
                <c:pt idx="23">
                  <c:v>1.3605442176870748E-2</c:v>
                </c:pt>
                <c:pt idx="24">
                  <c:v>-0.63087248322147649</c:v>
                </c:pt>
                <c:pt idx="25">
                  <c:v>9.0909090909090912E-2</c:v>
                </c:pt>
                <c:pt idx="26">
                  <c:v>1.1666666666666667</c:v>
                </c:pt>
                <c:pt idx="27">
                  <c:v>0.17692307692307693</c:v>
                </c:pt>
                <c:pt idx="28">
                  <c:v>5.2909281045751634E-2</c:v>
                </c:pt>
                <c:pt idx="29">
                  <c:v>8.5195938896224788E-2</c:v>
                </c:pt>
                <c:pt idx="3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C-400E-BBA0-13D53275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8657855"/>
        <c:axId val="468662175"/>
      </c:barChart>
      <c:catAx>
        <c:axId val="46865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2175"/>
        <c:crosses val="autoZero"/>
        <c:auto val="1"/>
        <c:lblAlgn val="ctr"/>
        <c:lblOffset val="100"/>
        <c:noMultiLvlLbl val="0"/>
      </c:catAx>
      <c:valAx>
        <c:axId val="46866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5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3733933664798"/>
          <c:y val="9.3289334527906664E-2"/>
          <c:w val="0.85126361237365655"/>
          <c:h val="0.46096796266225476"/>
        </c:manualLayout>
      </c:layout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Sum of Total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Sheet7!$B$2:$B$40</c:f>
              <c:numCache>
                <c:formatCode>General</c:formatCode>
                <c:ptCount val="39"/>
                <c:pt idx="0">
                  <c:v>3800000</c:v>
                </c:pt>
                <c:pt idx="1">
                  <c:v>3950000</c:v>
                </c:pt>
                <c:pt idx="2">
                  <c:v>4100000</c:v>
                </c:pt>
                <c:pt idx="3">
                  <c:v>4300000</c:v>
                </c:pt>
                <c:pt idx="4">
                  <c:v>4500000</c:v>
                </c:pt>
                <c:pt idx="5">
                  <c:v>5043744</c:v>
                </c:pt>
                <c:pt idx="6">
                  <c:v>4929182</c:v>
                </c:pt>
                <c:pt idx="7">
                  <c:v>5007737</c:v>
                </c:pt>
                <c:pt idx="8">
                  <c:v>5479245</c:v>
                </c:pt>
                <c:pt idx="9">
                  <c:v>6264680</c:v>
                </c:pt>
                <c:pt idx="10">
                  <c:v>6761697</c:v>
                </c:pt>
                <c:pt idx="11">
                  <c:v>7464747</c:v>
                </c:pt>
                <c:pt idx="12">
                  <c:v>8478814</c:v>
                </c:pt>
                <c:pt idx="13">
                  <c:v>9238202</c:v>
                </c:pt>
                <c:pt idx="14">
                  <c:v>9615774</c:v>
                </c:pt>
                <c:pt idx="15">
                  <c:v>10453562</c:v>
                </c:pt>
                <c:pt idx="16">
                  <c:v>11365500</c:v>
                </c:pt>
                <c:pt idx="17">
                  <c:v>12618339</c:v>
                </c:pt>
                <c:pt idx="18">
                  <c:v>12901712</c:v>
                </c:pt>
                <c:pt idx="19">
                  <c:v>12938926</c:v>
                </c:pt>
                <c:pt idx="20">
                  <c:v>12594365</c:v>
                </c:pt>
                <c:pt idx="21">
                  <c:v>12504661</c:v>
                </c:pt>
                <c:pt idx="22">
                  <c:v>14300000</c:v>
                </c:pt>
                <c:pt idx="23">
                  <c:v>14700000</c:v>
                </c:pt>
                <c:pt idx="24">
                  <c:v>14900000</c:v>
                </c:pt>
                <c:pt idx="25">
                  <c:v>5500000</c:v>
                </c:pt>
                <c:pt idx="26">
                  <c:v>6000000</c:v>
                </c:pt>
                <c:pt idx="27">
                  <c:v>13000000</c:v>
                </c:pt>
                <c:pt idx="28">
                  <c:v>15300000</c:v>
                </c:pt>
                <c:pt idx="29">
                  <c:v>16109512</c:v>
                </c:pt>
                <c:pt idx="30">
                  <c:v>17481977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2-4C21-94BC-2CCE24E9E545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Forecast(Sum of Total Passengers)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Sheet7!$A$2:$A$40</c:f>
              <c:numCache>
                <c:formatCode>General</c:formatCode>
                <c:ptCount val="3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</c:numCache>
            </c:numRef>
          </c:cat>
          <c:val>
            <c:numRef>
              <c:f>Sheet7!$C$2:$C$40</c:f>
              <c:numCache>
                <c:formatCode>General</c:formatCode>
                <c:ptCount val="39"/>
                <c:pt idx="30">
                  <c:v>17481977</c:v>
                </c:pt>
                <c:pt idx="31">
                  <c:v>17879486.987903226</c:v>
                </c:pt>
                <c:pt idx="32">
                  <c:v>18276996.975806452</c:v>
                </c:pt>
                <c:pt idx="33">
                  <c:v>18674506.963709679</c:v>
                </c:pt>
                <c:pt idx="34">
                  <c:v>19072016.951612905</c:v>
                </c:pt>
                <c:pt idx="35">
                  <c:v>19469526.939516127</c:v>
                </c:pt>
                <c:pt idx="36">
                  <c:v>19867036.927419357</c:v>
                </c:pt>
                <c:pt idx="37">
                  <c:v>20264546.915322579</c:v>
                </c:pt>
                <c:pt idx="38">
                  <c:v>20662056.903225806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2-4C21-94BC-2CCE24E9E545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Bound(Sum of Total Passengers)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Sheet7!$A$2:$A$40</c:f>
              <c:numCache>
                <c:formatCode>General</c:formatCode>
                <c:ptCount val="3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</c:numCache>
            </c:numRef>
          </c:cat>
          <c:val>
            <c:numRef>
              <c:f>Sheet7!$D$2:$D$40</c:f>
              <c:numCache>
                <c:formatCode>General</c:formatCode>
                <c:ptCount val="39"/>
                <c:pt idx="30" formatCode="0.00">
                  <c:v>17481977</c:v>
                </c:pt>
                <c:pt idx="31" formatCode="0.00">
                  <c:v>12757782.603594832</c:v>
                </c:pt>
                <c:pt idx="32" formatCode="0.00">
                  <c:v>11037433.859102312</c:v>
                </c:pt>
                <c:pt idx="33" formatCode="0.00">
                  <c:v>9806410.7801431753</c:v>
                </c:pt>
                <c:pt idx="34" formatCode="0.00">
                  <c:v>8828605.6221442446</c:v>
                </c:pt>
                <c:pt idx="35" formatCode="0.00">
                  <c:v>8012460.8309718072</c:v>
                </c:pt>
                <c:pt idx="36" formatCode="0.00">
                  <c:v>7311008.6207730882</c:v>
                </c:pt>
                <c:pt idx="37" formatCode="0.00">
                  <c:v>6696349.6439957451</c:v>
                </c:pt>
                <c:pt idx="38" formatCode="0.00">
                  <c:v>6150309.6842213962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2-4C21-94BC-2CCE24E9E545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Bound(Sum of Total Passengers)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EA2-4C21-94BC-2CCE24E9E545}"/>
              </c:ext>
            </c:extLst>
          </c:dPt>
          <c:cat>
            <c:numRef>
              <c:f>Sheet7!$A$2:$A$40</c:f>
              <c:numCache>
                <c:formatCode>General</c:formatCode>
                <c:ptCount val="3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</c:numCache>
            </c:numRef>
          </c:cat>
          <c:val>
            <c:numRef>
              <c:f>Sheet7!$E$2:$E$40</c:f>
              <c:numCache>
                <c:formatCode>General</c:formatCode>
                <c:ptCount val="39"/>
                <c:pt idx="30" formatCode="0.00">
                  <c:v>17481977</c:v>
                </c:pt>
                <c:pt idx="31" formatCode="0.00">
                  <c:v>23001191.37221162</c:v>
                </c:pt>
                <c:pt idx="32" formatCode="0.00">
                  <c:v>25516560.092510592</c:v>
                </c:pt>
                <c:pt idx="33" formatCode="0.00">
                  <c:v>27542603.147276182</c:v>
                </c:pt>
                <c:pt idx="34" formatCode="0.00">
                  <c:v>29315428.281081565</c:v>
                </c:pt>
                <c:pt idx="35" formatCode="0.00">
                  <c:v>30926593.048060447</c:v>
                </c:pt>
                <c:pt idx="36" formatCode="0.00">
                  <c:v>32423065.234065626</c:v>
                </c:pt>
                <c:pt idx="37" formatCode="0.00">
                  <c:v>33832744.186649412</c:v>
                </c:pt>
                <c:pt idx="38" formatCode="0.00">
                  <c:v>35173804.122230217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2-4C21-94BC-2CCE24E9E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984559"/>
        <c:axId val="1979977839"/>
      </c:lineChart>
      <c:catAx>
        <c:axId val="19799845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77839"/>
        <c:crosses val="autoZero"/>
        <c:auto val="1"/>
        <c:lblAlgn val="ctr"/>
        <c:lblOffset val="100"/>
        <c:noMultiLvlLbl val="0"/>
      </c:catAx>
      <c:valAx>
        <c:axId val="19799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630824602209273E-2"/>
          <c:y val="0.73042308044324977"/>
          <c:w val="0.88312136795908647"/>
          <c:h val="0.26756677050741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 forecasting.xlsx]Sheet3!PivotTable3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Sum of Total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Sheet3!$H$2:$H$33</c:f>
              <c:strCach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strCache>
            </c:strRef>
          </c:cat>
          <c:val>
            <c:numRef>
              <c:f>Sheet3!$I$2:$I$33</c:f>
              <c:numCache>
                <c:formatCode>General</c:formatCode>
                <c:ptCount val="31"/>
                <c:pt idx="0">
                  <c:v>3800000</c:v>
                </c:pt>
                <c:pt idx="1">
                  <c:v>3950000</c:v>
                </c:pt>
                <c:pt idx="2">
                  <c:v>4100000</c:v>
                </c:pt>
                <c:pt idx="3">
                  <c:v>4300000</c:v>
                </c:pt>
                <c:pt idx="4">
                  <c:v>4500000</c:v>
                </c:pt>
                <c:pt idx="5">
                  <c:v>5043744</c:v>
                </c:pt>
                <c:pt idx="6">
                  <c:v>4929182</c:v>
                </c:pt>
                <c:pt idx="7">
                  <c:v>5007737</c:v>
                </c:pt>
                <c:pt idx="8">
                  <c:v>5479245</c:v>
                </c:pt>
                <c:pt idx="9">
                  <c:v>6264680</c:v>
                </c:pt>
                <c:pt idx="10">
                  <c:v>6761697</c:v>
                </c:pt>
                <c:pt idx="11">
                  <c:v>7464747</c:v>
                </c:pt>
                <c:pt idx="12">
                  <c:v>8478814</c:v>
                </c:pt>
                <c:pt idx="13">
                  <c:v>9238202</c:v>
                </c:pt>
                <c:pt idx="14">
                  <c:v>9615774</c:v>
                </c:pt>
                <c:pt idx="15">
                  <c:v>10453562</c:v>
                </c:pt>
                <c:pt idx="16">
                  <c:v>11365500</c:v>
                </c:pt>
                <c:pt idx="17">
                  <c:v>12618339</c:v>
                </c:pt>
                <c:pt idx="18">
                  <c:v>12901712</c:v>
                </c:pt>
                <c:pt idx="19">
                  <c:v>12938926</c:v>
                </c:pt>
                <c:pt idx="20">
                  <c:v>12594365</c:v>
                </c:pt>
                <c:pt idx="21">
                  <c:v>12504661</c:v>
                </c:pt>
                <c:pt idx="22">
                  <c:v>14300000</c:v>
                </c:pt>
                <c:pt idx="23">
                  <c:v>14700000</c:v>
                </c:pt>
                <c:pt idx="24">
                  <c:v>14900000</c:v>
                </c:pt>
                <c:pt idx="25">
                  <c:v>5500000</c:v>
                </c:pt>
                <c:pt idx="26">
                  <c:v>6000000</c:v>
                </c:pt>
                <c:pt idx="27">
                  <c:v>13000000</c:v>
                </c:pt>
                <c:pt idx="28">
                  <c:v>15300000</c:v>
                </c:pt>
                <c:pt idx="29">
                  <c:v>16109512</c:v>
                </c:pt>
                <c:pt idx="30">
                  <c:v>17481977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3-4BF2-B2CA-2A2C081EB1B7}"/>
            </c:ext>
          </c:extLst>
        </c:ser>
        <c:ser>
          <c:idx val="1"/>
          <c:order val="1"/>
          <c:tx>
            <c:strRef>
              <c:f>Sheet3!$J$1</c:f>
              <c:strCache>
                <c:ptCount val="1"/>
                <c:pt idx="0">
                  <c:v>Sum of Cargo (Tonnes)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Sheet3!$H$2:$H$33</c:f>
              <c:strCach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strCache>
            </c:strRef>
          </c:cat>
          <c:val>
            <c:numRef>
              <c:f>Sheet3!$J$2:$J$33</c:f>
              <c:numCache>
                <c:formatCode>General</c:formatCode>
                <c:ptCount val="31"/>
                <c:pt idx="0">
                  <c:v>450000</c:v>
                </c:pt>
                <c:pt idx="1">
                  <c:v>470000</c:v>
                </c:pt>
                <c:pt idx="2">
                  <c:v>490000</c:v>
                </c:pt>
                <c:pt idx="3">
                  <c:v>510000</c:v>
                </c:pt>
                <c:pt idx="4">
                  <c:v>530000</c:v>
                </c:pt>
                <c:pt idx="5">
                  <c:v>600000</c:v>
                </c:pt>
                <c:pt idx="6">
                  <c:v>590000</c:v>
                </c:pt>
                <c:pt idx="7">
                  <c:v>610000</c:v>
                </c:pt>
                <c:pt idx="8">
                  <c:v>630000</c:v>
                </c:pt>
                <c:pt idx="9">
                  <c:v>660000</c:v>
                </c:pt>
                <c:pt idx="10">
                  <c:v>690000</c:v>
                </c:pt>
                <c:pt idx="11">
                  <c:v>720000</c:v>
                </c:pt>
                <c:pt idx="12">
                  <c:v>750000</c:v>
                </c:pt>
                <c:pt idx="13">
                  <c:v>780000</c:v>
                </c:pt>
                <c:pt idx="14">
                  <c:v>800000</c:v>
                </c:pt>
                <c:pt idx="15">
                  <c:v>840000</c:v>
                </c:pt>
                <c:pt idx="16">
                  <c:v>880000</c:v>
                </c:pt>
                <c:pt idx="17">
                  <c:v>920000</c:v>
                </c:pt>
                <c:pt idx="18">
                  <c:v>950000</c:v>
                </c:pt>
                <c:pt idx="19">
                  <c:v>980000</c:v>
                </c:pt>
                <c:pt idx="20">
                  <c:v>970000</c:v>
                </c:pt>
                <c:pt idx="21">
                  <c:v>960000</c:v>
                </c:pt>
                <c:pt idx="22">
                  <c:v>1000000</c:v>
                </c:pt>
                <c:pt idx="23">
                  <c:v>1050000</c:v>
                </c:pt>
                <c:pt idx="24">
                  <c:v>966000</c:v>
                </c:pt>
                <c:pt idx="25">
                  <c:v>400000</c:v>
                </c:pt>
                <c:pt idx="26">
                  <c:v>500000</c:v>
                </c:pt>
                <c:pt idx="27">
                  <c:v>700000</c:v>
                </c:pt>
                <c:pt idx="28">
                  <c:v>850000</c:v>
                </c:pt>
                <c:pt idx="29">
                  <c:v>900000</c:v>
                </c:pt>
                <c:pt idx="30">
                  <c:v>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3-4BF2-B2CA-2A2C081E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019119"/>
        <c:axId val="1980011439"/>
      </c:lineChart>
      <c:catAx>
        <c:axId val="19800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11439"/>
        <c:crosses val="autoZero"/>
        <c:auto val="1"/>
        <c:lblAlgn val="ctr"/>
        <c:lblOffset val="100"/>
        <c:noMultiLvlLbl val="0"/>
      </c:catAx>
      <c:valAx>
        <c:axId val="19800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2</xdr:row>
      <xdr:rowOff>99060</xdr:rowOff>
    </xdr:from>
    <xdr:to>
      <xdr:col>19</xdr:col>
      <xdr:colOff>312420</xdr:colOff>
      <xdr:row>13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51E76-15F3-4F00-9F8A-3D7DFB99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14</xdr:row>
      <xdr:rowOff>60960</xdr:rowOff>
    </xdr:from>
    <xdr:to>
      <xdr:col>10</xdr:col>
      <xdr:colOff>358140</xdr:colOff>
      <xdr:row>26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A32D9-BF70-4808-B69A-5A4BF1E75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426719</xdr:colOff>
      <xdr:row>2</xdr:row>
      <xdr:rowOff>83820</xdr:rowOff>
    </xdr:from>
    <xdr:to>
      <xdr:col>10</xdr:col>
      <xdr:colOff>358140</xdr:colOff>
      <xdr:row>13</xdr:row>
      <xdr:rowOff>137161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DCEEC-D56C-4602-A683-6F9E8746E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510540</xdr:colOff>
      <xdr:row>14</xdr:row>
      <xdr:rowOff>76200</xdr:rowOff>
    </xdr:from>
    <xdr:to>
      <xdr:col>19</xdr:col>
      <xdr:colOff>335280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8D70BF-D981-40BD-96AC-40E8FD66A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502920</xdr:colOff>
      <xdr:row>0</xdr:row>
      <xdr:rowOff>0</xdr:rowOff>
    </xdr:from>
    <xdr:to>
      <xdr:col>12</xdr:col>
      <xdr:colOff>381000</xdr:colOff>
      <xdr:row>1</xdr:row>
      <xdr:rowOff>99060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1C261BA-2398-467A-B423-8F9CB80C476D}"/>
            </a:ext>
          </a:extLst>
        </xdr:cNvPr>
        <xdr:cNvSpPr/>
      </xdr:nvSpPr>
      <xdr:spPr>
        <a:xfrm>
          <a:off x="4770120" y="0"/>
          <a:ext cx="2926080" cy="281940"/>
        </a:xfrm>
        <a:prstGeom prst="roundRect">
          <a:avLst/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200">
              <a:solidFill>
                <a:schemeClr val="bg1"/>
              </a:solidFill>
            </a:rPr>
            <a:t>Perth</a:t>
          </a:r>
          <a:r>
            <a:rPr lang="en-AU" sz="1200" baseline="0">
              <a:solidFill>
                <a:schemeClr val="bg1"/>
              </a:solidFill>
            </a:rPr>
            <a:t> Airplane Year Over Year  Estimate Growth</a:t>
          </a:r>
          <a:endParaRPr lang="en-AU" sz="12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n acharya" refreshedDate="45866.851604745367" createdVersion="8" refreshedVersion="8" minRefreshableVersion="3" recordCount="31" xr:uid="{D93F13A4-0279-4997-A9A7-D19A80D0F9FC}">
  <cacheSource type="worksheet">
    <worksheetSource name="Table1"/>
  </cacheSource>
  <cacheFields count="7">
    <cacheField name="Year" numFmtId="0">
      <sharedItems containsSemiMixedTypes="0" containsString="0" containsNumber="1" containsInteger="1" minValue="1995" maxValue="2025" count="31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Total Passengers" numFmtId="0">
      <sharedItems containsSemiMixedTypes="0" containsString="0" containsNumber="1" containsInteger="1" minValue="3800000" maxValue="17481977"/>
    </cacheField>
    <cacheField name="Domestic Passengers" numFmtId="0">
      <sharedItems containsSemiMixedTypes="0" containsString="0" containsNumber="1" containsInteger="1" minValue="2800000" maxValue="12341942"/>
    </cacheField>
    <cacheField name="International Passengers" numFmtId="0">
      <sharedItems containsSemiMixedTypes="0" containsString="0" containsNumber="1" containsInteger="1" minValue="1000000" maxValue="5140035"/>
    </cacheField>
    <cacheField name="Aircraft Movements" numFmtId="0">
      <sharedItems containsSemiMixedTypes="0" containsString="0" containsNumber="1" containsInteger="1" minValue="60000" maxValue="160851"/>
    </cacheField>
    <cacheField name="Cargo (Tonnes)" numFmtId="0">
      <sharedItems containsSemiMixedTypes="0" containsString="0" containsNumber="1" containsInteger="1" minValue="400000" maxValue="1050000"/>
    </cacheField>
    <cacheField name="Growth" numFmtId="0">
      <sharedItems containsSemiMixedTypes="0" containsString="0" containsNumber="1" minValue="-1" maxValue="1.1666666666666667"/>
    </cacheField>
  </cacheFields>
  <extLst>
    <ext xmlns:x14="http://schemas.microsoft.com/office/spreadsheetml/2009/9/main" uri="{725AE2AE-9491-48be-B2B4-4EB974FC3084}">
      <x14:pivotCacheDefinition pivotCacheId="742619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800000"/>
    <n v="2800000"/>
    <n v="1000000"/>
    <n v="60000"/>
    <n v="450000"/>
    <n v="3.9473684210526314E-2"/>
  </r>
  <r>
    <x v="1"/>
    <n v="3950000"/>
    <n v="2900000"/>
    <n v="1050000"/>
    <n v="62000"/>
    <n v="470000"/>
    <n v="3.7974683544303799E-2"/>
  </r>
  <r>
    <x v="2"/>
    <n v="4100000"/>
    <n v="3000000"/>
    <n v="1100000"/>
    <n v="64000"/>
    <n v="490000"/>
    <n v="4.878048780487805E-2"/>
  </r>
  <r>
    <x v="3"/>
    <n v="4300000"/>
    <n v="3150000"/>
    <n v="1150000"/>
    <n v="66000"/>
    <n v="510000"/>
    <n v="4.6511627906976744E-2"/>
  </r>
  <r>
    <x v="4"/>
    <n v="4500000"/>
    <n v="3300000"/>
    <n v="1200000"/>
    <n v="68000"/>
    <n v="530000"/>
    <n v="0.12083199999999999"/>
  </r>
  <r>
    <x v="5"/>
    <n v="5043744"/>
    <n v="3463122"/>
    <n v="1580622"/>
    <n v="70000"/>
    <n v="600000"/>
    <n v="-2.2713682534244401E-2"/>
  </r>
  <r>
    <x v="6"/>
    <n v="4929182"/>
    <n v="3341803"/>
    <n v="1587379"/>
    <n v="68000"/>
    <n v="590000"/>
    <n v="1.5936721346462759E-2"/>
  </r>
  <r>
    <x v="7"/>
    <n v="5007737"/>
    <n v="3371315"/>
    <n v="1636422"/>
    <n v="69000"/>
    <n v="610000"/>
    <n v="9.4155903155457243E-2"/>
  </r>
  <r>
    <x v="8"/>
    <n v="5479245"/>
    <n v="3892623"/>
    <n v="1586622"/>
    <n v="72000"/>
    <n v="630000"/>
    <n v="0.14334730423625883"/>
  </r>
  <r>
    <x v="9"/>
    <n v="6264680"/>
    <n v="4437291"/>
    <n v="1827389"/>
    <n v="78000"/>
    <n v="660000"/>
    <n v="7.9336374723050496E-2"/>
  </r>
  <r>
    <x v="10"/>
    <n v="6761697"/>
    <n v="4754672"/>
    <n v="2007025"/>
    <n v="82000"/>
    <n v="690000"/>
    <n v="0.10397537777868485"/>
  </r>
  <r>
    <x v="11"/>
    <n v="7464747"/>
    <n v="5429870"/>
    <n v="2034877"/>
    <n v="88000"/>
    <n v="720000"/>
    <n v="0.13584747078501119"/>
  </r>
  <r>
    <x v="12"/>
    <n v="8478814"/>
    <n v="6105246"/>
    <n v="2373568"/>
    <n v="95000"/>
    <n v="750000"/>
    <n v="8.9562997843802214E-2"/>
  </r>
  <r>
    <x v="13"/>
    <n v="9238202"/>
    <n v="6705180"/>
    <n v="2533022"/>
    <n v="100000"/>
    <n v="780000"/>
    <n v="4.0870723545555723E-2"/>
  </r>
  <r>
    <x v="14"/>
    <n v="9615774"/>
    <n v="6841037"/>
    <n v="2774737"/>
    <n v="102000"/>
    <n v="800000"/>
    <n v="8.7126423728344699E-2"/>
  </r>
  <r>
    <x v="15"/>
    <n v="10453562"/>
    <n v="7319853"/>
    <n v="3133709"/>
    <n v="108000"/>
    <n v="840000"/>
    <n v="8.7237058526079436E-2"/>
  </r>
  <r>
    <x v="16"/>
    <n v="11365500"/>
    <n v="8016032"/>
    <n v="3349468"/>
    <n v="115000"/>
    <n v="880000"/>
    <n v="0.11023175399234525"/>
  </r>
  <r>
    <x v="17"/>
    <n v="12618339"/>
    <n v="8999571"/>
    <n v="3618768"/>
    <n v="125000"/>
    <n v="920000"/>
    <n v="2.2457234664562429E-2"/>
  </r>
  <r>
    <x v="18"/>
    <n v="12901712"/>
    <n v="8981872"/>
    <n v="3919840"/>
    <n v="128000"/>
    <n v="950000"/>
    <n v="2.8844234005533527E-3"/>
  </r>
  <r>
    <x v="19"/>
    <n v="12938926"/>
    <n v="8758519"/>
    <n v="4180407"/>
    <n v="129000"/>
    <n v="980000"/>
    <n v="-2.6629799103882346E-2"/>
  </r>
  <r>
    <x v="20"/>
    <n v="12594365"/>
    <n v="8401532"/>
    <n v="4192833"/>
    <n v="127000"/>
    <n v="970000"/>
    <n v="-7.122550442201731E-3"/>
  </r>
  <r>
    <x v="21"/>
    <n v="12504661"/>
    <n v="8125486"/>
    <n v="4379175"/>
    <n v="126000"/>
    <n v="960000"/>
    <n v="0.14357358428189296"/>
  </r>
  <r>
    <x v="22"/>
    <n v="14300000"/>
    <n v="9867000"/>
    <n v="4433000"/>
    <n v="130115"/>
    <n v="1000000"/>
    <n v="2.7972027972027972E-2"/>
  </r>
  <r>
    <x v="23"/>
    <n v="14700000"/>
    <n v="10000000"/>
    <n v="4700000"/>
    <n v="135000"/>
    <n v="1050000"/>
    <n v="1.3605442176870748E-2"/>
  </r>
  <r>
    <x v="24"/>
    <n v="14900000"/>
    <n v="10100000"/>
    <n v="4800000"/>
    <n v="140000"/>
    <n v="966000"/>
    <n v="-0.63087248322147649"/>
  </r>
  <r>
    <x v="25"/>
    <n v="5500000"/>
    <n v="4500000"/>
    <n v="1000000"/>
    <n v="97759"/>
    <n v="400000"/>
    <n v="9.0909090909090912E-2"/>
  </r>
  <r>
    <x v="26"/>
    <n v="6000000"/>
    <n v="5000000"/>
    <n v="1000000"/>
    <n v="102414"/>
    <n v="500000"/>
    <n v="1.1666666666666667"/>
  </r>
  <r>
    <x v="27"/>
    <n v="13000000"/>
    <n v="9000000"/>
    <n v="4000000"/>
    <n v="139861"/>
    <n v="700000"/>
    <n v="0.17692307692307693"/>
  </r>
  <r>
    <x v="28"/>
    <n v="15300000"/>
    <n v="10600000"/>
    <n v="4700000"/>
    <n v="148000"/>
    <n v="850000"/>
    <n v="5.2909281045751634E-2"/>
  </r>
  <r>
    <x v="29"/>
    <n v="16109512"/>
    <n v="11760000"/>
    <n v="4349512"/>
    <n v="156759"/>
    <n v="900000"/>
    <n v="8.5195938896224788E-2"/>
  </r>
  <r>
    <x v="30"/>
    <n v="17481977"/>
    <n v="12341942"/>
    <n v="5140035"/>
    <n v="160851"/>
    <n v="980000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D0FCC-C87F-4B92-B92F-6F2ED1204B36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1:M33" firstHeaderRow="1" firstDataRow="1" firstDataCol="1"/>
  <pivotFields count="7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Growth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57925-22CE-4BEE-9497-76630EB83658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1:J33" firstHeaderRow="0" firstDataRow="1" firstDataCol="1"/>
  <pivotFields count="7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assengers" fld="1" baseField="0" baseItem="0"/>
    <dataField name="Sum of Cargo (Tonnes)" fld="5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94A90-7EE3-4661-81DA-D50657958DC0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:F33" firstHeaderRow="0" firstDataRow="1" firstDataCol="1"/>
  <pivotFields count="7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mestic Passengers" fld="2" baseField="0" baseItem="0"/>
    <dataField name="Sum of International Passengers" fld="3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687FA-5FFC-432C-8ECB-0FE611473591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3" firstHeaderRow="1" firstDataRow="1" firstDataCol="1"/>
  <pivotFields count="7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Passenger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C3D96-B021-4091-9AE5-00AB48C5523A}" name="Table1" displayName="Table1" ref="A1:G32" totalsRowShown="0">
  <autoFilter ref="A1:G32" xr:uid="{912C3D96-B021-4091-9AE5-00AB48C5523A}"/>
  <tableColumns count="7">
    <tableColumn id="1" xr3:uid="{B9AC9138-6812-42E1-8613-B9E1E0E8B5C9}" name="Year"/>
    <tableColumn id="2" xr3:uid="{A68A6B83-89A2-405D-969B-1F6B64EAC06A}" name="Total Passengers"/>
    <tableColumn id="3" xr3:uid="{0B7EB5A7-0705-4C37-8CF8-F051243E82D3}" name="Domestic Passengers"/>
    <tableColumn id="4" xr3:uid="{18B62E35-2A94-4AAF-BF0B-82D440EAB145}" name="International Passengers"/>
    <tableColumn id="5" xr3:uid="{94F935B5-5469-4F8C-9959-16D2059185F2}" name="Aircraft Movements"/>
    <tableColumn id="6" xr3:uid="{B5CF4A50-5ECF-4C7F-BE3B-780E5ED7184F}" name="Cargo (Tonnes)"/>
    <tableColumn id="7" xr3:uid="{9A2CA9C8-7AD1-4ECE-B45F-8191FC75CCBF}" name="Growth" dataDxfId="3">
      <calculatedColumnFormula>(B3-B2)/B2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87F94A-5AAD-42DC-9F86-51A0A2E9F551}" name="Table3" displayName="Table3" ref="A1:E40" totalsRowShown="0">
  <autoFilter ref="A1:E40" xr:uid="{B587F94A-5AAD-42DC-9F86-51A0A2E9F551}"/>
  <tableColumns count="5">
    <tableColumn id="1" xr3:uid="{47F8A9AA-3309-45D1-9678-604DCDB24D41}" name="Row Labels"/>
    <tableColumn id="2" xr3:uid="{21CF9B1C-94FC-43C8-A685-55BB08E22490}" name="Sum of Total Passengers"/>
    <tableColumn id="3" xr3:uid="{F49A05D0-6900-4E40-83F2-F4DB5C982DDA}" name="Forecast(Sum of Total Passengers)">
      <calculatedColumnFormula>_xlfn.FORECAST.ETS(A2,$B$2:$B$32,$A$2:$A$32,1,1)</calculatedColumnFormula>
    </tableColumn>
    <tableColumn id="4" xr3:uid="{E7D1569E-3853-4945-AE47-D1CD9C994EAC}" name="Lower Confidence Bound(Sum of Total Passengers)" dataDxfId="2">
      <calculatedColumnFormula>C2-_xlfn.FORECAST.ETS.CONFINT(A2,$B$2:$B$32,$A$2:$A$32,0.95,1,1)</calculatedColumnFormula>
    </tableColumn>
    <tableColumn id="5" xr3:uid="{D295FDD3-3A7F-49E8-9FCE-F9E6EB472DFE}" name="Upper Confidence Bound(Sum of Total Passengers)" dataDxfId="1">
      <calculatedColumnFormula>C2+_xlfn.FORECAST.ETS.CONFINT(A2,$B$2:$B$32,$A$2:$A$32,0.95,1,1)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A530-C655-41AE-9FE8-ECCB5FE45D87}">
  <dimension ref="A1"/>
  <sheetViews>
    <sheetView showGridLines="0" tabSelected="1" workbookViewId="0">
      <selection activeCell="L15" sqref="L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1906-69CE-4D66-AEE5-8104E6AB89B0}">
  <dimension ref="A1:G32"/>
  <sheetViews>
    <sheetView workbookViewId="0">
      <selection activeCell="J15" sqref="J15"/>
    </sheetView>
  </sheetViews>
  <sheetFormatPr defaultRowHeight="14.4" x14ac:dyDescent="0.3"/>
  <cols>
    <col min="1" max="1" width="14.5546875" customWidth="1"/>
    <col min="2" max="2" width="16.6640625" customWidth="1"/>
    <col min="3" max="3" width="20.5546875" customWidth="1"/>
    <col min="4" max="4" width="23.21875" customWidth="1"/>
    <col min="5" max="5" width="19" customWidth="1"/>
    <col min="6" max="6" width="18.21875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15</v>
      </c>
    </row>
    <row r="2" spans="1:7" x14ac:dyDescent="0.3">
      <c r="A2">
        <v>1995</v>
      </c>
      <c r="B2">
        <v>3800000</v>
      </c>
      <c r="C2">
        <v>2800000</v>
      </c>
      <c r="D2">
        <v>1000000</v>
      </c>
      <c r="E2">
        <v>60000</v>
      </c>
      <c r="F2">
        <v>450000</v>
      </c>
      <c r="G2">
        <f t="shared" ref="G2:G32" si="0">(B3-B2)/B2</f>
        <v>3.9473684210526314E-2</v>
      </c>
    </row>
    <row r="3" spans="1:7" x14ac:dyDescent="0.3">
      <c r="A3">
        <v>1996</v>
      </c>
      <c r="B3">
        <v>3950000</v>
      </c>
      <c r="C3">
        <v>2900000</v>
      </c>
      <c r="D3">
        <v>1050000</v>
      </c>
      <c r="E3">
        <v>62000</v>
      </c>
      <c r="F3">
        <v>470000</v>
      </c>
      <c r="G3">
        <f t="shared" si="0"/>
        <v>3.7974683544303799E-2</v>
      </c>
    </row>
    <row r="4" spans="1:7" x14ac:dyDescent="0.3">
      <c r="A4">
        <v>1997</v>
      </c>
      <c r="B4">
        <v>4100000</v>
      </c>
      <c r="C4">
        <v>3000000</v>
      </c>
      <c r="D4">
        <v>1100000</v>
      </c>
      <c r="E4">
        <v>64000</v>
      </c>
      <c r="F4">
        <v>490000</v>
      </c>
      <c r="G4">
        <f t="shared" si="0"/>
        <v>4.878048780487805E-2</v>
      </c>
    </row>
    <row r="5" spans="1:7" x14ac:dyDescent="0.3">
      <c r="A5">
        <v>1998</v>
      </c>
      <c r="B5">
        <v>4300000</v>
      </c>
      <c r="C5">
        <v>3150000</v>
      </c>
      <c r="D5">
        <v>1150000</v>
      </c>
      <c r="E5">
        <v>66000</v>
      </c>
      <c r="F5">
        <v>510000</v>
      </c>
      <c r="G5">
        <f t="shared" si="0"/>
        <v>4.6511627906976744E-2</v>
      </c>
    </row>
    <row r="6" spans="1:7" x14ac:dyDescent="0.3">
      <c r="A6">
        <v>1999</v>
      </c>
      <c r="B6">
        <v>4500000</v>
      </c>
      <c r="C6">
        <v>3300000</v>
      </c>
      <c r="D6">
        <v>1200000</v>
      </c>
      <c r="E6">
        <v>68000</v>
      </c>
      <c r="F6">
        <v>530000</v>
      </c>
      <c r="G6">
        <f t="shared" si="0"/>
        <v>0.12083199999999999</v>
      </c>
    </row>
    <row r="7" spans="1:7" x14ac:dyDescent="0.3">
      <c r="A7">
        <v>2000</v>
      </c>
      <c r="B7">
        <v>5043744</v>
      </c>
      <c r="C7">
        <v>3463122</v>
      </c>
      <c r="D7">
        <v>1580622</v>
      </c>
      <c r="E7">
        <v>70000</v>
      </c>
      <c r="F7">
        <v>600000</v>
      </c>
      <c r="G7">
        <f t="shared" si="0"/>
        <v>-2.2713682534244401E-2</v>
      </c>
    </row>
    <row r="8" spans="1:7" x14ac:dyDescent="0.3">
      <c r="A8">
        <v>2001</v>
      </c>
      <c r="B8">
        <v>4929182</v>
      </c>
      <c r="C8">
        <v>3341803</v>
      </c>
      <c r="D8">
        <v>1587379</v>
      </c>
      <c r="E8">
        <v>68000</v>
      </c>
      <c r="F8">
        <v>590000</v>
      </c>
      <c r="G8">
        <f t="shared" si="0"/>
        <v>1.5936721346462759E-2</v>
      </c>
    </row>
    <row r="9" spans="1:7" x14ac:dyDescent="0.3">
      <c r="A9">
        <v>2002</v>
      </c>
      <c r="B9">
        <v>5007737</v>
      </c>
      <c r="C9">
        <v>3371315</v>
      </c>
      <c r="D9">
        <v>1636422</v>
      </c>
      <c r="E9">
        <v>69000</v>
      </c>
      <c r="F9">
        <v>610000</v>
      </c>
      <c r="G9">
        <f t="shared" si="0"/>
        <v>9.4155903155457243E-2</v>
      </c>
    </row>
    <row r="10" spans="1:7" x14ac:dyDescent="0.3">
      <c r="A10">
        <v>2003</v>
      </c>
      <c r="B10">
        <v>5479245</v>
      </c>
      <c r="C10">
        <v>3892623</v>
      </c>
      <c r="D10">
        <v>1586622</v>
      </c>
      <c r="E10">
        <v>72000</v>
      </c>
      <c r="F10">
        <v>630000</v>
      </c>
      <c r="G10">
        <f t="shared" si="0"/>
        <v>0.14334730423625883</v>
      </c>
    </row>
    <row r="11" spans="1:7" x14ac:dyDescent="0.3">
      <c r="A11">
        <v>2004</v>
      </c>
      <c r="B11">
        <v>6264680</v>
      </c>
      <c r="C11">
        <v>4437291</v>
      </c>
      <c r="D11">
        <v>1827389</v>
      </c>
      <c r="E11">
        <v>78000</v>
      </c>
      <c r="F11">
        <v>660000</v>
      </c>
      <c r="G11">
        <f t="shared" si="0"/>
        <v>7.9336374723050496E-2</v>
      </c>
    </row>
    <row r="12" spans="1:7" x14ac:dyDescent="0.3">
      <c r="A12">
        <v>2005</v>
      </c>
      <c r="B12">
        <v>6761697</v>
      </c>
      <c r="C12">
        <v>4754672</v>
      </c>
      <c r="D12">
        <v>2007025</v>
      </c>
      <c r="E12">
        <v>82000</v>
      </c>
      <c r="F12">
        <v>690000</v>
      </c>
      <c r="G12">
        <f t="shared" si="0"/>
        <v>0.10397537777868485</v>
      </c>
    </row>
    <row r="13" spans="1:7" x14ac:dyDescent="0.3">
      <c r="A13">
        <v>2006</v>
      </c>
      <c r="B13">
        <v>7464747</v>
      </c>
      <c r="C13">
        <v>5429870</v>
      </c>
      <c r="D13">
        <v>2034877</v>
      </c>
      <c r="E13">
        <v>88000</v>
      </c>
      <c r="F13">
        <v>720000</v>
      </c>
      <c r="G13">
        <f t="shared" si="0"/>
        <v>0.13584747078501119</v>
      </c>
    </row>
    <row r="14" spans="1:7" x14ac:dyDescent="0.3">
      <c r="A14">
        <v>2007</v>
      </c>
      <c r="B14">
        <v>8478814</v>
      </c>
      <c r="C14">
        <v>6105246</v>
      </c>
      <c r="D14">
        <v>2373568</v>
      </c>
      <c r="E14">
        <v>95000</v>
      </c>
      <c r="F14">
        <v>750000</v>
      </c>
      <c r="G14">
        <f t="shared" si="0"/>
        <v>8.9562997843802214E-2</v>
      </c>
    </row>
    <row r="15" spans="1:7" x14ac:dyDescent="0.3">
      <c r="A15">
        <v>2008</v>
      </c>
      <c r="B15">
        <v>9238202</v>
      </c>
      <c r="C15">
        <v>6705180</v>
      </c>
      <c r="D15">
        <v>2533022</v>
      </c>
      <c r="E15">
        <v>100000</v>
      </c>
      <c r="F15">
        <v>780000</v>
      </c>
      <c r="G15">
        <f t="shared" si="0"/>
        <v>4.0870723545555723E-2</v>
      </c>
    </row>
    <row r="16" spans="1:7" x14ac:dyDescent="0.3">
      <c r="A16">
        <v>2009</v>
      </c>
      <c r="B16">
        <v>9615774</v>
      </c>
      <c r="C16">
        <v>6841037</v>
      </c>
      <c r="D16">
        <v>2774737</v>
      </c>
      <c r="E16">
        <v>102000</v>
      </c>
      <c r="F16">
        <v>800000</v>
      </c>
      <c r="G16">
        <f t="shared" si="0"/>
        <v>8.7126423728344699E-2</v>
      </c>
    </row>
    <row r="17" spans="1:7" x14ac:dyDescent="0.3">
      <c r="A17">
        <v>2010</v>
      </c>
      <c r="B17">
        <v>10453562</v>
      </c>
      <c r="C17">
        <v>7319853</v>
      </c>
      <c r="D17">
        <v>3133709</v>
      </c>
      <c r="E17">
        <v>108000</v>
      </c>
      <c r="F17">
        <v>840000</v>
      </c>
      <c r="G17">
        <f t="shared" si="0"/>
        <v>8.7237058526079436E-2</v>
      </c>
    </row>
    <row r="18" spans="1:7" x14ac:dyDescent="0.3">
      <c r="A18">
        <v>2011</v>
      </c>
      <c r="B18">
        <v>11365500</v>
      </c>
      <c r="C18">
        <v>8016032</v>
      </c>
      <c r="D18">
        <v>3349468</v>
      </c>
      <c r="E18">
        <v>115000</v>
      </c>
      <c r="F18">
        <v>880000</v>
      </c>
      <c r="G18">
        <f t="shared" si="0"/>
        <v>0.11023175399234525</v>
      </c>
    </row>
    <row r="19" spans="1:7" x14ac:dyDescent="0.3">
      <c r="A19">
        <v>2012</v>
      </c>
      <c r="B19">
        <v>12618339</v>
      </c>
      <c r="C19">
        <v>8999571</v>
      </c>
      <c r="D19">
        <v>3618768</v>
      </c>
      <c r="E19">
        <v>125000</v>
      </c>
      <c r="F19">
        <v>920000</v>
      </c>
      <c r="G19">
        <f t="shared" si="0"/>
        <v>2.2457234664562429E-2</v>
      </c>
    </row>
    <row r="20" spans="1:7" x14ac:dyDescent="0.3">
      <c r="A20">
        <v>2013</v>
      </c>
      <c r="B20">
        <v>12901712</v>
      </c>
      <c r="C20">
        <v>8981872</v>
      </c>
      <c r="D20">
        <v>3919840</v>
      </c>
      <c r="E20">
        <v>128000</v>
      </c>
      <c r="F20">
        <v>950000</v>
      </c>
      <c r="G20">
        <f t="shared" si="0"/>
        <v>2.8844234005533527E-3</v>
      </c>
    </row>
    <row r="21" spans="1:7" x14ac:dyDescent="0.3">
      <c r="A21">
        <v>2014</v>
      </c>
      <c r="B21">
        <v>12938926</v>
      </c>
      <c r="C21">
        <v>8758519</v>
      </c>
      <c r="D21">
        <v>4180407</v>
      </c>
      <c r="E21">
        <v>129000</v>
      </c>
      <c r="F21">
        <v>980000</v>
      </c>
      <c r="G21">
        <f t="shared" si="0"/>
        <v>-2.6629799103882346E-2</v>
      </c>
    </row>
    <row r="22" spans="1:7" x14ac:dyDescent="0.3">
      <c r="A22">
        <v>2015</v>
      </c>
      <c r="B22">
        <v>12594365</v>
      </c>
      <c r="C22">
        <v>8401532</v>
      </c>
      <c r="D22">
        <v>4192833</v>
      </c>
      <c r="E22">
        <v>127000</v>
      </c>
      <c r="F22">
        <v>970000</v>
      </c>
      <c r="G22">
        <f t="shared" si="0"/>
        <v>-7.122550442201731E-3</v>
      </c>
    </row>
    <row r="23" spans="1:7" x14ac:dyDescent="0.3">
      <c r="A23">
        <v>2016</v>
      </c>
      <c r="B23">
        <v>12504661</v>
      </c>
      <c r="C23">
        <v>8125486</v>
      </c>
      <c r="D23">
        <v>4379175</v>
      </c>
      <c r="E23">
        <v>126000</v>
      </c>
      <c r="F23">
        <v>960000</v>
      </c>
      <c r="G23">
        <f t="shared" si="0"/>
        <v>0.14357358428189296</v>
      </c>
    </row>
    <row r="24" spans="1:7" x14ac:dyDescent="0.3">
      <c r="A24">
        <v>2017</v>
      </c>
      <c r="B24">
        <v>14300000</v>
      </c>
      <c r="C24">
        <v>9867000</v>
      </c>
      <c r="D24">
        <v>4433000</v>
      </c>
      <c r="E24">
        <v>130115</v>
      </c>
      <c r="F24">
        <v>1000000</v>
      </c>
      <c r="G24">
        <f t="shared" si="0"/>
        <v>2.7972027972027972E-2</v>
      </c>
    </row>
    <row r="25" spans="1:7" x14ac:dyDescent="0.3">
      <c r="A25">
        <v>2018</v>
      </c>
      <c r="B25">
        <v>14700000</v>
      </c>
      <c r="C25">
        <v>10000000</v>
      </c>
      <c r="D25">
        <v>4700000</v>
      </c>
      <c r="E25">
        <v>135000</v>
      </c>
      <c r="F25">
        <v>1050000</v>
      </c>
      <c r="G25">
        <f t="shared" si="0"/>
        <v>1.3605442176870748E-2</v>
      </c>
    </row>
    <row r="26" spans="1:7" x14ac:dyDescent="0.3">
      <c r="A26">
        <v>2019</v>
      </c>
      <c r="B26">
        <v>14900000</v>
      </c>
      <c r="C26">
        <v>10100000</v>
      </c>
      <c r="D26">
        <v>4800000</v>
      </c>
      <c r="E26">
        <v>140000</v>
      </c>
      <c r="F26">
        <v>966000</v>
      </c>
      <c r="G26">
        <f t="shared" si="0"/>
        <v>-0.63087248322147649</v>
      </c>
    </row>
    <row r="27" spans="1:7" x14ac:dyDescent="0.3">
      <c r="A27">
        <v>2020</v>
      </c>
      <c r="B27">
        <v>5500000</v>
      </c>
      <c r="C27">
        <v>4500000</v>
      </c>
      <c r="D27">
        <v>1000000</v>
      </c>
      <c r="E27">
        <v>97759</v>
      </c>
      <c r="F27">
        <v>400000</v>
      </c>
      <c r="G27">
        <f t="shared" si="0"/>
        <v>9.0909090909090912E-2</v>
      </c>
    </row>
    <row r="28" spans="1:7" x14ac:dyDescent="0.3">
      <c r="A28">
        <v>2021</v>
      </c>
      <c r="B28">
        <v>6000000</v>
      </c>
      <c r="C28">
        <v>5000000</v>
      </c>
      <c r="D28">
        <v>1000000</v>
      </c>
      <c r="E28">
        <v>102414</v>
      </c>
      <c r="F28">
        <v>500000</v>
      </c>
      <c r="G28">
        <f t="shared" si="0"/>
        <v>1.1666666666666667</v>
      </c>
    </row>
    <row r="29" spans="1:7" x14ac:dyDescent="0.3">
      <c r="A29">
        <v>2022</v>
      </c>
      <c r="B29">
        <v>13000000</v>
      </c>
      <c r="C29">
        <v>9000000</v>
      </c>
      <c r="D29">
        <v>4000000</v>
      </c>
      <c r="E29">
        <v>139861</v>
      </c>
      <c r="F29">
        <v>700000</v>
      </c>
      <c r="G29">
        <f t="shared" si="0"/>
        <v>0.17692307692307693</v>
      </c>
    </row>
    <row r="30" spans="1:7" x14ac:dyDescent="0.3">
      <c r="A30">
        <v>2023</v>
      </c>
      <c r="B30">
        <v>15300000</v>
      </c>
      <c r="C30">
        <v>10600000</v>
      </c>
      <c r="D30">
        <v>4700000</v>
      </c>
      <c r="E30">
        <v>148000</v>
      </c>
      <c r="F30">
        <v>850000</v>
      </c>
      <c r="G30">
        <f t="shared" si="0"/>
        <v>5.2909281045751634E-2</v>
      </c>
    </row>
    <row r="31" spans="1:7" x14ac:dyDescent="0.3">
      <c r="A31">
        <v>2024</v>
      </c>
      <c r="B31">
        <v>16109512</v>
      </c>
      <c r="C31">
        <v>11760000</v>
      </c>
      <c r="D31">
        <v>4349512</v>
      </c>
      <c r="E31">
        <v>156759</v>
      </c>
      <c r="F31">
        <v>900000</v>
      </c>
      <c r="G31">
        <f t="shared" si="0"/>
        <v>8.5195938896224788E-2</v>
      </c>
    </row>
    <row r="32" spans="1:7" x14ac:dyDescent="0.3">
      <c r="A32">
        <v>2025</v>
      </c>
      <c r="B32">
        <v>17481977</v>
      </c>
      <c r="C32">
        <v>12341942</v>
      </c>
      <c r="D32">
        <v>5140035</v>
      </c>
      <c r="E32">
        <v>160851</v>
      </c>
      <c r="F32">
        <v>980000</v>
      </c>
      <c r="G32">
        <f t="shared" si="0"/>
        <v>-1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E2EB-0062-416E-8A78-C517CBB80467}">
  <dimension ref="A1:E40"/>
  <sheetViews>
    <sheetView workbookViewId="0"/>
  </sheetViews>
  <sheetFormatPr defaultRowHeight="14.4" x14ac:dyDescent="0.3"/>
  <cols>
    <col min="1" max="1" width="12.109375" customWidth="1"/>
    <col min="2" max="2" width="22.6640625" customWidth="1"/>
    <col min="3" max="3" width="31.21875" customWidth="1"/>
    <col min="4" max="4" width="44.21875" customWidth="1"/>
    <col min="5" max="5" width="44.44140625" customWidth="1"/>
  </cols>
  <sheetData>
    <row r="1" spans="1:5" x14ac:dyDescent="0.3">
      <c r="A1" t="s">
        <v>6</v>
      </c>
      <c r="B1" t="s">
        <v>8</v>
      </c>
      <c r="C1" t="s">
        <v>12</v>
      </c>
      <c r="D1" t="s">
        <v>13</v>
      </c>
      <c r="E1" t="s">
        <v>14</v>
      </c>
    </row>
    <row r="2" spans="1:5" x14ac:dyDescent="0.3">
      <c r="A2">
        <v>1995</v>
      </c>
      <c r="B2">
        <v>3800000</v>
      </c>
    </row>
    <row r="3" spans="1:5" x14ac:dyDescent="0.3">
      <c r="A3">
        <v>1996</v>
      </c>
      <c r="B3">
        <v>3950000</v>
      </c>
    </row>
    <row r="4" spans="1:5" x14ac:dyDescent="0.3">
      <c r="A4">
        <v>1997</v>
      </c>
      <c r="B4">
        <v>4100000</v>
      </c>
    </row>
    <row r="5" spans="1:5" x14ac:dyDescent="0.3">
      <c r="A5">
        <v>1998</v>
      </c>
      <c r="B5">
        <v>4300000</v>
      </c>
    </row>
    <row r="6" spans="1:5" x14ac:dyDescent="0.3">
      <c r="A6">
        <v>1999</v>
      </c>
      <c r="B6">
        <v>4500000</v>
      </c>
    </row>
    <row r="7" spans="1:5" x14ac:dyDescent="0.3">
      <c r="A7">
        <v>2000</v>
      </c>
      <c r="B7">
        <v>5043744</v>
      </c>
    </row>
    <row r="8" spans="1:5" x14ac:dyDescent="0.3">
      <c r="A8">
        <v>2001</v>
      </c>
      <c r="B8">
        <v>4929182</v>
      </c>
    </row>
    <row r="9" spans="1:5" x14ac:dyDescent="0.3">
      <c r="A9">
        <v>2002</v>
      </c>
      <c r="B9">
        <v>5007737</v>
      </c>
    </row>
    <row r="10" spans="1:5" x14ac:dyDescent="0.3">
      <c r="A10">
        <v>2003</v>
      </c>
      <c r="B10">
        <v>5479245</v>
      </c>
    </row>
    <row r="11" spans="1:5" x14ac:dyDescent="0.3">
      <c r="A11">
        <v>2004</v>
      </c>
      <c r="B11">
        <v>6264680</v>
      </c>
    </row>
    <row r="12" spans="1:5" x14ac:dyDescent="0.3">
      <c r="A12">
        <v>2005</v>
      </c>
      <c r="B12">
        <v>6761697</v>
      </c>
    </row>
    <row r="13" spans="1:5" x14ac:dyDescent="0.3">
      <c r="A13">
        <v>2006</v>
      </c>
      <c r="B13">
        <v>7464747</v>
      </c>
    </row>
    <row r="14" spans="1:5" x14ac:dyDescent="0.3">
      <c r="A14">
        <v>2007</v>
      </c>
      <c r="B14">
        <v>8478814</v>
      </c>
    </row>
    <row r="15" spans="1:5" x14ac:dyDescent="0.3">
      <c r="A15">
        <v>2008</v>
      </c>
      <c r="B15">
        <v>9238202</v>
      </c>
    </row>
    <row r="16" spans="1:5" x14ac:dyDescent="0.3">
      <c r="A16">
        <v>2009</v>
      </c>
      <c r="B16">
        <v>9615774</v>
      </c>
    </row>
    <row r="17" spans="1:5" x14ac:dyDescent="0.3">
      <c r="A17">
        <v>2010</v>
      </c>
      <c r="B17">
        <v>10453562</v>
      </c>
    </row>
    <row r="18" spans="1:5" x14ac:dyDescent="0.3">
      <c r="A18">
        <v>2011</v>
      </c>
      <c r="B18">
        <v>11365500</v>
      </c>
    </row>
    <row r="19" spans="1:5" x14ac:dyDescent="0.3">
      <c r="A19">
        <v>2012</v>
      </c>
      <c r="B19">
        <v>12618339</v>
      </c>
    </row>
    <row r="20" spans="1:5" x14ac:dyDescent="0.3">
      <c r="A20">
        <v>2013</v>
      </c>
      <c r="B20">
        <v>12901712</v>
      </c>
    </row>
    <row r="21" spans="1:5" x14ac:dyDescent="0.3">
      <c r="A21">
        <v>2014</v>
      </c>
      <c r="B21">
        <v>12938926</v>
      </c>
    </row>
    <row r="22" spans="1:5" x14ac:dyDescent="0.3">
      <c r="A22">
        <v>2015</v>
      </c>
      <c r="B22">
        <v>12594365</v>
      </c>
    </row>
    <row r="23" spans="1:5" x14ac:dyDescent="0.3">
      <c r="A23">
        <v>2016</v>
      </c>
      <c r="B23">
        <v>12504661</v>
      </c>
    </row>
    <row r="24" spans="1:5" x14ac:dyDescent="0.3">
      <c r="A24">
        <v>2017</v>
      </c>
      <c r="B24">
        <v>14300000</v>
      </c>
    </row>
    <row r="25" spans="1:5" x14ac:dyDescent="0.3">
      <c r="A25">
        <v>2018</v>
      </c>
      <c r="B25">
        <v>14700000</v>
      </c>
    </row>
    <row r="26" spans="1:5" x14ac:dyDescent="0.3">
      <c r="A26">
        <v>2019</v>
      </c>
      <c r="B26">
        <v>14900000</v>
      </c>
    </row>
    <row r="27" spans="1:5" x14ac:dyDescent="0.3">
      <c r="A27">
        <v>2020</v>
      </c>
      <c r="B27">
        <v>5500000</v>
      </c>
    </row>
    <row r="28" spans="1:5" x14ac:dyDescent="0.3">
      <c r="A28">
        <v>2021</v>
      </c>
      <c r="B28">
        <v>6000000</v>
      </c>
    </row>
    <row r="29" spans="1:5" x14ac:dyDescent="0.3">
      <c r="A29">
        <v>2022</v>
      </c>
      <c r="B29">
        <v>13000000</v>
      </c>
    </row>
    <row r="30" spans="1:5" x14ac:dyDescent="0.3">
      <c r="A30">
        <v>2023</v>
      </c>
      <c r="B30">
        <v>15300000</v>
      </c>
    </row>
    <row r="31" spans="1:5" x14ac:dyDescent="0.3">
      <c r="A31">
        <v>2024</v>
      </c>
      <c r="B31">
        <v>16109512</v>
      </c>
    </row>
    <row r="32" spans="1:5" x14ac:dyDescent="0.3">
      <c r="A32">
        <v>2025</v>
      </c>
      <c r="B32">
        <v>17481977</v>
      </c>
      <c r="C32">
        <v>17481977</v>
      </c>
      <c r="D32" s="4">
        <v>17481977</v>
      </c>
      <c r="E32" s="4">
        <v>17481977</v>
      </c>
    </row>
    <row r="33" spans="1:5" x14ac:dyDescent="0.3">
      <c r="A33">
        <v>2026</v>
      </c>
      <c r="C33">
        <f>_xlfn.FORECAST.ETS(A33,$B$2:$B$32,$A$2:$A$32,1,1)</f>
        <v>17879486.987903226</v>
      </c>
      <c r="D33" s="4">
        <f>C33-_xlfn.FORECAST.ETS.CONFINT(A33,$B$2:$B$32,$A$2:$A$32,0.95,1,1)</f>
        <v>12757782.603594832</v>
      </c>
      <c r="E33" s="4">
        <f>C33+_xlfn.FORECAST.ETS.CONFINT(A33,$B$2:$B$32,$A$2:$A$32,0.95,1,1)</f>
        <v>23001191.37221162</v>
      </c>
    </row>
    <row r="34" spans="1:5" x14ac:dyDescent="0.3">
      <c r="A34">
        <v>2027</v>
      </c>
      <c r="C34">
        <f>_xlfn.FORECAST.ETS(A34,$B$2:$B$32,$A$2:$A$32,1,1)</f>
        <v>18276996.975806452</v>
      </c>
      <c r="D34" s="4">
        <f>C34-_xlfn.FORECAST.ETS.CONFINT(A34,$B$2:$B$32,$A$2:$A$32,0.95,1,1)</f>
        <v>11037433.859102312</v>
      </c>
      <c r="E34" s="4">
        <f>C34+_xlfn.FORECAST.ETS.CONFINT(A34,$B$2:$B$32,$A$2:$A$32,0.95,1,1)</f>
        <v>25516560.092510592</v>
      </c>
    </row>
    <row r="35" spans="1:5" x14ac:dyDescent="0.3">
      <c r="A35">
        <v>2028</v>
      </c>
      <c r="C35">
        <f>_xlfn.FORECAST.ETS(A35,$B$2:$B$32,$A$2:$A$32,1,1)</f>
        <v>18674506.963709679</v>
      </c>
      <c r="D35" s="4">
        <f>C35-_xlfn.FORECAST.ETS.CONFINT(A35,$B$2:$B$32,$A$2:$A$32,0.95,1,1)</f>
        <v>9806410.7801431753</v>
      </c>
      <c r="E35" s="4">
        <f>C35+_xlfn.FORECAST.ETS.CONFINT(A35,$B$2:$B$32,$A$2:$A$32,0.95,1,1)</f>
        <v>27542603.147276182</v>
      </c>
    </row>
    <row r="36" spans="1:5" x14ac:dyDescent="0.3">
      <c r="A36">
        <v>2029</v>
      </c>
      <c r="C36">
        <f>_xlfn.FORECAST.ETS(A36,$B$2:$B$32,$A$2:$A$32,1,1)</f>
        <v>19072016.951612905</v>
      </c>
      <c r="D36" s="4">
        <f>C36-_xlfn.FORECAST.ETS.CONFINT(A36,$B$2:$B$32,$A$2:$A$32,0.95,1,1)</f>
        <v>8828605.6221442446</v>
      </c>
      <c r="E36" s="4">
        <f>C36+_xlfn.FORECAST.ETS.CONFINT(A36,$B$2:$B$32,$A$2:$A$32,0.95,1,1)</f>
        <v>29315428.281081565</v>
      </c>
    </row>
    <row r="37" spans="1:5" x14ac:dyDescent="0.3">
      <c r="A37">
        <v>2030</v>
      </c>
      <c r="C37">
        <f>_xlfn.FORECAST.ETS(A37,$B$2:$B$32,$A$2:$A$32,1,1)</f>
        <v>19469526.939516127</v>
      </c>
      <c r="D37" s="4">
        <f>C37-_xlfn.FORECAST.ETS.CONFINT(A37,$B$2:$B$32,$A$2:$A$32,0.95,1,1)</f>
        <v>8012460.8309718072</v>
      </c>
      <c r="E37" s="4">
        <f>C37+_xlfn.FORECAST.ETS.CONFINT(A37,$B$2:$B$32,$A$2:$A$32,0.95,1,1)</f>
        <v>30926593.048060447</v>
      </c>
    </row>
    <row r="38" spans="1:5" x14ac:dyDescent="0.3">
      <c r="A38">
        <v>2031</v>
      </c>
      <c r="C38">
        <f>_xlfn.FORECAST.ETS(A38,$B$2:$B$32,$A$2:$A$32,1,1)</f>
        <v>19867036.927419357</v>
      </c>
      <c r="D38" s="4">
        <f>C38-_xlfn.FORECAST.ETS.CONFINT(A38,$B$2:$B$32,$A$2:$A$32,0.95,1,1)</f>
        <v>7311008.6207730882</v>
      </c>
      <c r="E38" s="4">
        <f>C38+_xlfn.FORECAST.ETS.CONFINT(A38,$B$2:$B$32,$A$2:$A$32,0.95,1,1)</f>
        <v>32423065.234065626</v>
      </c>
    </row>
    <row r="39" spans="1:5" x14ac:dyDescent="0.3">
      <c r="A39">
        <v>2032</v>
      </c>
      <c r="C39">
        <f>_xlfn.FORECAST.ETS(A39,$B$2:$B$32,$A$2:$A$32,1,1)</f>
        <v>20264546.915322579</v>
      </c>
      <c r="D39" s="4">
        <f>C39-_xlfn.FORECAST.ETS.CONFINT(A39,$B$2:$B$32,$A$2:$A$32,0.95,1,1)</f>
        <v>6696349.6439957451</v>
      </c>
      <c r="E39" s="4">
        <f>C39+_xlfn.FORECAST.ETS.CONFINT(A39,$B$2:$B$32,$A$2:$A$32,0.95,1,1)</f>
        <v>33832744.186649412</v>
      </c>
    </row>
    <row r="40" spans="1:5" x14ac:dyDescent="0.3">
      <c r="A40">
        <v>2033</v>
      </c>
      <c r="C40">
        <f>_xlfn.FORECAST.ETS(A40,$B$2:$B$32,$A$2:$A$32,1,1)</f>
        <v>20662056.903225806</v>
      </c>
      <c r="D40" s="4">
        <f>C40-_xlfn.FORECAST.ETS.CONFINT(A40,$B$2:$B$32,$A$2:$A$32,0.95,1,1)</f>
        <v>6150309.6842213962</v>
      </c>
      <c r="E40" s="4">
        <f>C40+_xlfn.FORECAST.ETS.CONFINT(A40,$B$2:$B$32,$A$2:$A$32,0.95,1,1)</f>
        <v>35173804.122230217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52AD-A676-4040-AA93-38DBB4679B1F}">
  <dimension ref="A1:M33"/>
  <sheetViews>
    <sheetView workbookViewId="0">
      <selection activeCell="I1" sqref="I1"/>
    </sheetView>
  </sheetViews>
  <sheetFormatPr defaultRowHeight="14.4" x14ac:dyDescent="0.3"/>
  <cols>
    <col min="1" max="1" width="12.44140625" bestFit="1" customWidth="1"/>
    <col min="2" max="2" width="21" bestFit="1" customWidth="1"/>
    <col min="4" max="4" width="12.44140625" bestFit="1" customWidth="1"/>
    <col min="5" max="5" width="25" bestFit="1" customWidth="1"/>
    <col min="6" max="6" width="27.77734375" bestFit="1" customWidth="1"/>
    <col min="8" max="8" width="12.44140625" bestFit="1" customWidth="1"/>
    <col min="9" max="9" width="21" bestFit="1" customWidth="1"/>
    <col min="10" max="10" width="19.44140625" bestFit="1" customWidth="1"/>
    <col min="11" max="11" width="21" customWidth="1"/>
    <col min="12" max="12" width="12.44140625" bestFit="1" customWidth="1"/>
    <col min="13" max="13" width="13.109375" bestFit="1" customWidth="1"/>
  </cols>
  <sheetData>
    <row r="1" spans="1:13" x14ac:dyDescent="0.3">
      <c r="A1" s="1" t="s">
        <v>6</v>
      </c>
      <c r="B1" t="s">
        <v>8</v>
      </c>
      <c r="D1" s="1" t="s">
        <v>6</v>
      </c>
      <c r="E1" t="s">
        <v>9</v>
      </c>
      <c r="F1" t="s">
        <v>10</v>
      </c>
      <c r="H1" s="1" t="s">
        <v>6</v>
      </c>
      <c r="I1" t="s">
        <v>8</v>
      </c>
      <c r="J1" t="s">
        <v>11</v>
      </c>
      <c r="L1" s="1" t="s">
        <v>6</v>
      </c>
      <c r="M1" t="s">
        <v>16</v>
      </c>
    </row>
    <row r="2" spans="1:13" x14ac:dyDescent="0.3">
      <c r="A2" s="2">
        <v>1995</v>
      </c>
      <c r="B2" s="3">
        <v>3800000</v>
      </c>
      <c r="D2" s="2">
        <v>1995</v>
      </c>
      <c r="E2" s="3">
        <v>2800000</v>
      </c>
      <c r="F2" s="3">
        <v>1000000</v>
      </c>
      <c r="H2" s="2">
        <v>1995</v>
      </c>
      <c r="I2" s="3">
        <v>3800000</v>
      </c>
      <c r="J2" s="3">
        <v>450000</v>
      </c>
      <c r="K2" s="3"/>
      <c r="L2" s="2">
        <v>1995</v>
      </c>
      <c r="M2" s="3">
        <v>3.9473684210526314E-2</v>
      </c>
    </row>
    <row r="3" spans="1:13" x14ac:dyDescent="0.3">
      <c r="A3" s="2">
        <v>1996</v>
      </c>
      <c r="B3" s="3">
        <v>3950000</v>
      </c>
      <c r="D3" s="2">
        <v>1996</v>
      </c>
      <c r="E3" s="3">
        <v>2900000</v>
      </c>
      <c r="F3" s="3">
        <v>1050000</v>
      </c>
      <c r="H3" s="2">
        <v>1996</v>
      </c>
      <c r="I3" s="3">
        <v>3950000</v>
      </c>
      <c r="J3" s="3">
        <v>470000</v>
      </c>
      <c r="K3" s="3"/>
      <c r="L3" s="2">
        <v>1996</v>
      </c>
      <c r="M3" s="3">
        <v>3.7974683544303799E-2</v>
      </c>
    </row>
    <row r="4" spans="1:13" x14ac:dyDescent="0.3">
      <c r="A4" s="2">
        <v>1997</v>
      </c>
      <c r="B4" s="3">
        <v>4100000</v>
      </c>
      <c r="D4" s="2">
        <v>1997</v>
      </c>
      <c r="E4" s="3">
        <v>3000000</v>
      </c>
      <c r="F4" s="3">
        <v>1100000</v>
      </c>
      <c r="H4" s="2">
        <v>1997</v>
      </c>
      <c r="I4" s="3">
        <v>4100000</v>
      </c>
      <c r="J4" s="3">
        <v>490000</v>
      </c>
      <c r="K4" s="3"/>
      <c r="L4" s="2">
        <v>1997</v>
      </c>
      <c r="M4" s="3">
        <v>4.878048780487805E-2</v>
      </c>
    </row>
    <row r="5" spans="1:13" x14ac:dyDescent="0.3">
      <c r="A5" s="2">
        <v>1998</v>
      </c>
      <c r="B5" s="3">
        <v>4300000</v>
      </c>
      <c r="D5" s="2">
        <v>1998</v>
      </c>
      <c r="E5" s="3">
        <v>3150000</v>
      </c>
      <c r="F5" s="3">
        <v>1150000</v>
      </c>
      <c r="H5" s="2">
        <v>1998</v>
      </c>
      <c r="I5" s="3">
        <v>4300000</v>
      </c>
      <c r="J5" s="3">
        <v>510000</v>
      </c>
      <c r="K5" s="3"/>
      <c r="L5" s="2">
        <v>1998</v>
      </c>
      <c r="M5" s="3">
        <v>4.6511627906976744E-2</v>
      </c>
    </row>
    <row r="6" spans="1:13" x14ac:dyDescent="0.3">
      <c r="A6" s="2">
        <v>1999</v>
      </c>
      <c r="B6" s="3">
        <v>4500000</v>
      </c>
      <c r="D6" s="2">
        <v>1999</v>
      </c>
      <c r="E6" s="3">
        <v>3300000</v>
      </c>
      <c r="F6" s="3">
        <v>1200000</v>
      </c>
      <c r="H6" s="2">
        <v>1999</v>
      </c>
      <c r="I6" s="3">
        <v>4500000</v>
      </c>
      <c r="J6" s="3">
        <v>530000</v>
      </c>
      <c r="K6" s="3"/>
      <c r="L6" s="2">
        <v>1999</v>
      </c>
      <c r="M6" s="3">
        <v>0.12083199999999999</v>
      </c>
    </row>
    <row r="7" spans="1:13" x14ac:dyDescent="0.3">
      <c r="A7" s="2">
        <v>2000</v>
      </c>
      <c r="B7" s="3">
        <v>5043744</v>
      </c>
      <c r="D7" s="2">
        <v>2000</v>
      </c>
      <c r="E7" s="3">
        <v>3463122</v>
      </c>
      <c r="F7" s="3">
        <v>1580622</v>
      </c>
      <c r="H7" s="2">
        <v>2000</v>
      </c>
      <c r="I7" s="3">
        <v>5043744</v>
      </c>
      <c r="J7" s="3">
        <v>600000</v>
      </c>
      <c r="K7" s="3"/>
      <c r="L7" s="2">
        <v>2000</v>
      </c>
      <c r="M7" s="3">
        <v>-2.2713682534244401E-2</v>
      </c>
    </row>
    <row r="8" spans="1:13" x14ac:dyDescent="0.3">
      <c r="A8" s="2">
        <v>2001</v>
      </c>
      <c r="B8" s="3">
        <v>4929182</v>
      </c>
      <c r="D8" s="2">
        <v>2001</v>
      </c>
      <c r="E8" s="3">
        <v>3341803</v>
      </c>
      <c r="F8" s="3">
        <v>1587379</v>
      </c>
      <c r="H8" s="2">
        <v>2001</v>
      </c>
      <c r="I8" s="3">
        <v>4929182</v>
      </c>
      <c r="J8" s="3">
        <v>590000</v>
      </c>
      <c r="K8" s="3"/>
      <c r="L8" s="2">
        <v>2001</v>
      </c>
      <c r="M8" s="3">
        <v>1.5936721346462759E-2</v>
      </c>
    </row>
    <row r="9" spans="1:13" x14ac:dyDescent="0.3">
      <c r="A9" s="2">
        <v>2002</v>
      </c>
      <c r="B9" s="3">
        <v>5007737</v>
      </c>
      <c r="D9" s="2">
        <v>2002</v>
      </c>
      <c r="E9" s="3">
        <v>3371315</v>
      </c>
      <c r="F9" s="3">
        <v>1636422</v>
      </c>
      <c r="H9" s="2">
        <v>2002</v>
      </c>
      <c r="I9" s="3">
        <v>5007737</v>
      </c>
      <c r="J9" s="3">
        <v>610000</v>
      </c>
      <c r="K9" s="3"/>
      <c r="L9" s="2">
        <v>2002</v>
      </c>
      <c r="M9" s="3">
        <v>9.4155903155457243E-2</v>
      </c>
    </row>
    <row r="10" spans="1:13" x14ac:dyDescent="0.3">
      <c r="A10" s="2">
        <v>2003</v>
      </c>
      <c r="B10" s="3">
        <v>5479245</v>
      </c>
      <c r="D10" s="2">
        <v>2003</v>
      </c>
      <c r="E10" s="3">
        <v>3892623</v>
      </c>
      <c r="F10" s="3">
        <v>1586622</v>
      </c>
      <c r="H10" s="2">
        <v>2003</v>
      </c>
      <c r="I10" s="3">
        <v>5479245</v>
      </c>
      <c r="J10" s="3">
        <v>630000</v>
      </c>
      <c r="K10" s="3"/>
      <c r="L10" s="2">
        <v>2003</v>
      </c>
      <c r="M10" s="3">
        <v>0.14334730423625883</v>
      </c>
    </row>
    <row r="11" spans="1:13" x14ac:dyDescent="0.3">
      <c r="A11" s="2">
        <v>2004</v>
      </c>
      <c r="B11" s="3">
        <v>6264680</v>
      </c>
      <c r="D11" s="2">
        <v>2004</v>
      </c>
      <c r="E11" s="3">
        <v>4437291</v>
      </c>
      <c r="F11" s="3">
        <v>1827389</v>
      </c>
      <c r="H11" s="2">
        <v>2004</v>
      </c>
      <c r="I11" s="3">
        <v>6264680</v>
      </c>
      <c r="J11" s="3">
        <v>660000</v>
      </c>
      <c r="K11" s="3"/>
      <c r="L11" s="2">
        <v>2004</v>
      </c>
      <c r="M11" s="3">
        <v>7.9336374723050496E-2</v>
      </c>
    </row>
    <row r="12" spans="1:13" x14ac:dyDescent="0.3">
      <c r="A12" s="2">
        <v>2005</v>
      </c>
      <c r="B12" s="3">
        <v>6761697</v>
      </c>
      <c r="D12" s="2">
        <v>2005</v>
      </c>
      <c r="E12" s="3">
        <v>4754672</v>
      </c>
      <c r="F12" s="3">
        <v>2007025</v>
      </c>
      <c r="H12" s="2">
        <v>2005</v>
      </c>
      <c r="I12" s="3">
        <v>6761697</v>
      </c>
      <c r="J12" s="3">
        <v>690000</v>
      </c>
      <c r="K12" s="3"/>
      <c r="L12" s="2">
        <v>2005</v>
      </c>
      <c r="M12" s="3">
        <v>0.10397537777868485</v>
      </c>
    </row>
    <row r="13" spans="1:13" x14ac:dyDescent="0.3">
      <c r="A13" s="2">
        <v>2006</v>
      </c>
      <c r="B13" s="3">
        <v>7464747</v>
      </c>
      <c r="D13" s="2">
        <v>2006</v>
      </c>
      <c r="E13" s="3">
        <v>5429870</v>
      </c>
      <c r="F13" s="3">
        <v>2034877</v>
      </c>
      <c r="H13" s="2">
        <v>2006</v>
      </c>
      <c r="I13" s="3">
        <v>7464747</v>
      </c>
      <c r="J13" s="3">
        <v>720000</v>
      </c>
      <c r="K13" s="3"/>
      <c r="L13" s="2">
        <v>2006</v>
      </c>
      <c r="M13" s="3">
        <v>0.13584747078501119</v>
      </c>
    </row>
    <row r="14" spans="1:13" x14ac:dyDescent="0.3">
      <c r="A14" s="2">
        <v>2007</v>
      </c>
      <c r="B14" s="3">
        <v>8478814</v>
      </c>
      <c r="D14" s="2">
        <v>2007</v>
      </c>
      <c r="E14" s="3">
        <v>6105246</v>
      </c>
      <c r="F14" s="3">
        <v>2373568</v>
      </c>
      <c r="H14" s="2">
        <v>2007</v>
      </c>
      <c r="I14" s="3">
        <v>8478814</v>
      </c>
      <c r="J14" s="3">
        <v>750000</v>
      </c>
      <c r="K14" s="3"/>
      <c r="L14" s="2">
        <v>2007</v>
      </c>
      <c r="M14" s="3">
        <v>8.9562997843802214E-2</v>
      </c>
    </row>
    <row r="15" spans="1:13" x14ac:dyDescent="0.3">
      <c r="A15" s="2">
        <v>2008</v>
      </c>
      <c r="B15" s="3">
        <v>9238202</v>
      </c>
      <c r="D15" s="2">
        <v>2008</v>
      </c>
      <c r="E15" s="3">
        <v>6705180</v>
      </c>
      <c r="F15" s="3">
        <v>2533022</v>
      </c>
      <c r="H15" s="2">
        <v>2008</v>
      </c>
      <c r="I15" s="3">
        <v>9238202</v>
      </c>
      <c r="J15" s="3">
        <v>780000</v>
      </c>
      <c r="K15" s="3"/>
      <c r="L15" s="2">
        <v>2008</v>
      </c>
      <c r="M15" s="3">
        <v>4.0870723545555723E-2</v>
      </c>
    </row>
    <row r="16" spans="1:13" x14ac:dyDescent="0.3">
      <c r="A16" s="2">
        <v>2009</v>
      </c>
      <c r="B16" s="3">
        <v>9615774</v>
      </c>
      <c r="D16" s="2">
        <v>2009</v>
      </c>
      <c r="E16" s="3">
        <v>6841037</v>
      </c>
      <c r="F16" s="3">
        <v>2774737</v>
      </c>
      <c r="H16" s="2">
        <v>2009</v>
      </c>
      <c r="I16" s="3">
        <v>9615774</v>
      </c>
      <c r="J16" s="3">
        <v>800000</v>
      </c>
      <c r="K16" s="3"/>
      <c r="L16" s="2">
        <v>2009</v>
      </c>
      <c r="M16" s="3">
        <v>8.7126423728344699E-2</v>
      </c>
    </row>
    <row r="17" spans="1:13" x14ac:dyDescent="0.3">
      <c r="A17" s="2">
        <v>2010</v>
      </c>
      <c r="B17" s="3">
        <v>10453562</v>
      </c>
      <c r="D17" s="2">
        <v>2010</v>
      </c>
      <c r="E17" s="3">
        <v>7319853</v>
      </c>
      <c r="F17" s="3">
        <v>3133709</v>
      </c>
      <c r="H17" s="2">
        <v>2010</v>
      </c>
      <c r="I17" s="3">
        <v>10453562</v>
      </c>
      <c r="J17" s="3">
        <v>840000</v>
      </c>
      <c r="K17" s="3"/>
      <c r="L17" s="2">
        <v>2010</v>
      </c>
      <c r="M17" s="3">
        <v>8.7237058526079436E-2</v>
      </c>
    </row>
    <row r="18" spans="1:13" x14ac:dyDescent="0.3">
      <c r="A18" s="2">
        <v>2011</v>
      </c>
      <c r="B18" s="3">
        <v>11365500</v>
      </c>
      <c r="D18" s="2">
        <v>2011</v>
      </c>
      <c r="E18" s="3">
        <v>8016032</v>
      </c>
      <c r="F18" s="3">
        <v>3349468</v>
      </c>
      <c r="H18" s="2">
        <v>2011</v>
      </c>
      <c r="I18" s="3">
        <v>11365500</v>
      </c>
      <c r="J18" s="3">
        <v>880000</v>
      </c>
      <c r="K18" s="3"/>
      <c r="L18" s="2">
        <v>2011</v>
      </c>
      <c r="M18" s="3">
        <v>0.11023175399234525</v>
      </c>
    </row>
    <row r="19" spans="1:13" x14ac:dyDescent="0.3">
      <c r="A19" s="2">
        <v>2012</v>
      </c>
      <c r="B19" s="3">
        <v>12618339</v>
      </c>
      <c r="D19" s="2">
        <v>2012</v>
      </c>
      <c r="E19" s="3">
        <v>8999571</v>
      </c>
      <c r="F19" s="3">
        <v>3618768</v>
      </c>
      <c r="H19" s="2">
        <v>2012</v>
      </c>
      <c r="I19" s="3">
        <v>12618339</v>
      </c>
      <c r="J19" s="3">
        <v>920000</v>
      </c>
      <c r="K19" s="3"/>
      <c r="L19" s="2">
        <v>2012</v>
      </c>
      <c r="M19" s="3">
        <v>2.2457234664562429E-2</v>
      </c>
    </row>
    <row r="20" spans="1:13" x14ac:dyDescent="0.3">
      <c r="A20" s="2">
        <v>2013</v>
      </c>
      <c r="B20" s="3">
        <v>12901712</v>
      </c>
      <c r="D20" s="2">
        <v>2013</v>
      </c>
      <c r="E20" s="3">
        <v>8981872</v>
      </c>
      <c r="F20" s="3">
        <v>3919840</v>
      </c>
      <c r="H20" s="2">
        <v>2013</v>
      </c>
      <c r="I20" s="3">
        <v>12901712</v>
      </c>
      <c r="J20" s="3">
        <v>950000</v>
      </c>
      <c r="K20" s="3"/>
      <c r="L20" s="2">
        <v>2013</v>
      </c>
      <c r="M20" s="3">
        <v>2.8844234005533527E-3</v>
      </c>
    </row>
    <row r="21" spans="1:13" x14ac:dyDescent="0.3">
      <c r="A21" s="2">
        <v>2014</v>
      </c>
      <c r="B21" s="3">
        <v>12938926</v>
      </c>
      <c r="D21" s="2">
        <v>2014</v>
      </c>
      <c r="E21" s="3">
        <v>8758519</v>
      </c>
      <c r="F21" s="3">
        <v>4180407</v>
      </c>
      <c r="H21" s="2">
        <v>2014</v>
      </c>
      <c r="I21" s="3">
        <v>12938926</v>
      </c>
      <c r="J21" s="3">
        <v>980000</v>
      </c>
      <c r="K21" s="3"/>
      <c r="L21" s="2">
        <v>2014</v>
      </c>
      <c r="M21" s="3">
        <v>-2.6629799103882346E-2</v>
      </c>
    </row>
    <row r="22" spans="1:13" x14ac:dyDescent="0.3">
      <c r="A22" s="2">
        <v>2015</v>
      </c>
      <c r="B22" s="3">
        <v>12594365</v>
      </c>
      <c r="D22" s="2">
        <v>2015</v>
      </c>
      <c r="E22" s="3">
        <v>8401532</v>
      </c>
      <c r="F22" s="3">
        <v>4192833</v>
      </c>
      <c r="H22" s="2">
        <v>2015</v>
      </c>
      <c r="I22" s="3">
        <v>12594365</v>
      </c>
      <c r="J22" s="3">
        <v>970000</v>
      </c>
      <c r="K22" s="3"/>
      <c r="L22" s="2">
        <v>2015</v>
      </c>
      <c r="M22" s="3">
        <v>-7.122550442201731E-3</v>
      </c>
    </row>
    <row r="23" spans="1:13" x14ac:dyDescent="0.3">
      <c r="A23" s="2">
        <v>2016</v>
      </c>
      <c r="B23" s="3">
        <v>12504661</v>
      </c>
      <c r="D23" s="2">
        <v>2016</v>
      </c>
      <c r="E23" s="3">
        <v>8125486</v>
      </c>
      <c r="F23" s="3">
        <v>4379175</v>
      </c>
      <c r="H23" s="2">
        <v>2016</v>
      </c>
      <c r="I23" s="3">
        <v>12504661</v>
      </c>
      <c r="J23" s="3">
        <v>960000</v>
      </c>
      <c r="K23" s="3"/>
      <c r="L23" s="2">
        <v>2016</v>
      </c>
      <c r="M23" s="3">
        <v>0.14357358428189296</v>
      </c>
    </row>
    <row r="24" spans="1:13" x14ac:dyDescent="0.3">
      <c r="A24" s="2">
        <v>2017</v>
      </c>
      <c r="B24" s="3">
        <v>14300000</v>
      </c>
      <c r="D24" s="2">
        <v>2017</v>
      </c>
      <c r="E24" s="3">
        <v>9867000</v>
      </c>
      <c r="F24" s="3">
        <v>4433000</v>
      </c>
      <c r="H24" s="2">
        <v>2017</v>
      </c>
      <c r="I24" s="3">
        <v>14300000</v>
      </c>
      <c r="J24" s="3">
        <v>1000000</v>
      </c>
      <c r="K24" s="3"/>
      <c r="L24" s="2">
        <v>2017</v>
      </c>
      <c r="M24" s="3">
        <v>2.7972027972027972E-2</v>
      </c>
    </row>
    <row r="25" spans="1:13" x14ac:dyDescent="0.3">
      <c r="A25" s="2">
        <v>2018</v>
      </c>
      <c r="B25" s="3">
        <v>14700000</v>
      </c>
      <c r="D25" s="2">
        <v>2018</v>
      </c>
      <c r="E25" s="3">
        <v>10000000</v>
      </c>
      <c r="F25" s="3">
        <v>4700000</v>
      </c>
      <c r="H25" s="2">
        <v>2018</v>
      </c>
      <c r="I25" s="3">
        <v>14700000</v>
      </c>
      <c r="J25" s="3">
        <v>1050000</v>
      </c>
      <c r="K25" s="3"/>
      <c r="L25" s="2">
        <v>2018</v>
      </c>
      <c r="M25" s="3">
        <v>1.3605442176870748E-2</v>
      </c>
    </row>
    <row r="26" spans="1:13" x14ac:dyDescent="0.3">
      <c r="A26" s="2">
        <v>2019</v>
      </c>
      <c r="B26" s="3">
        <v>14900000</v>
      </c>
      <c r="D26" s="2">
        <v>2019</v>
      </c>
      <c r="E26" s="3">
        <v>10100000</v>
      </c>
      <c r="F26" s="3">
        <v>4800000</v>
      </c>
      <c r="H26" s="2">
        <v>2019</v>
      </c>
      <c r="I26" s="3">
        <v>14900000</v>
      </c>
      <c r="J26" s="3">
        <v>966000</v>
      </c>
      <c r="K26" s="3"/>
      <c r="L26" s="2">
        <v>2019</v>
      </c>
      <c r="M26" s="3">
        <v>-0.63087248322147649</v>
      </c>
    </row>
    <row r="27" spans="1:13" x14ac:dyDescent="0.3">
      <c r="A27" s="2">
        <v>2020</v>
      </c>
      <c r="B27" s="3">
        <v>5500000</v>
      </c>
      <c r="D27" s="2">
        <v>2020</v>
      </c>
      <c r="E27" s="3">
        <v>4500000</v>
      </c>
      <c r="F27" s="3">
        <v>1000000</v>
      </c>
      <c r="H27" s="2">
        <v>2020</v>
      </c>
      <c r="I27" s="3">
        <v>5500000</v>
      </c>
      <c r="J27" s="3">
        <v>400000</v>
      </c>
      <c r="K27" s="3"/>
      <c r="L27" s="2">
        <v>2020</v>
      </c>
      <c r="M27" s="3">
        <v>9.0909090909090912E-2</v>
      </c>
    </row>
    <row r="28" spans="1:13" x14ac:dyDescent="0.3">
      <c r="A28" s="2">
        <v>2021</v>
      </c>
      <c r="B28" s="3">
        <v>6000000</v>
      </c>
      <c r="D28" s="2">
        <v>2021</v>
      </c>
      <c r="E28" s="3">
        <v>5000000</v>
      </c>
      <c r="F28" s="3">
        <v>1000000</v>
      </c>
      <c r="H28" s="2">
        <v>2021</v>
      </c>
      <c r="I28" s="3">
        <v>6000000</v>
      </c>
      <c r="J28" s="3">
        <v>500000</v>
      </c>
      <c r="K28" s="3"/>
      <c r="L28" s="2">
        <v>2021</v>
      </c>
      <c r="M28" s="3">
        <v>1.1666666666666667</v>
      </c>
    </row>
    <row r="29" spans="1:13" x14ac:dyDescent="0.3">
      <c r="A29" s="2">
        <v>2022</v>
      </c>
      <c r="B29" s="3">
        <v>13000000</v>
      </c>
      <c r="D29" s="2">
        <v>2022</v>
      </c>
      <c r="E29" s="3">
        <v>9000000</v>
      </c>
      <c r="F29" s="3">
        <v>4000000</v>
      </c>
      <c r="H29" s="2">
        <v>2022</v>
      </c>
      <c r="I29" s="3">
        <v>13000000</v>
      </c>
      <c r="J29" s="3">
        <v>700000</v>
      </c>
      <c r="K29" s="3"/>
      <c r="L29" s="2">
        <v>2022</v>
      </c>
      <c r="M29" s="3">
        <v>0.17692307692307693</v>
      </c>
    </row>
    <row r="30" spans="1:13" x14ac:dyDescent="0.3">
      <c r="A30" s="2">
        <v>2023</v>
      </c>
      <c r="B30" s="3">
        <v>15300000</v>
      </c>
      <c r="D30" s="2">
        <v>2023</v>
      </c>
      <c r="E30" s="3">
        <v>10600000</v>
      </c>
      <c r="F30" s="3">
        <v>4700000</v>
      </c>
      <c r="H30" s="2">
        <v>2023</v>
      </c>
      <c r="I30" s="3">
        <v>15300000</v>
      </c>
      <c r="J30" s="3">
        <v>850000</v>
      </c>
      <c r="K30" s="3"/>
      <c r="L30" s="2">
        <v>2023</v>
      </c>
      <c r="M30" s="3">
        <v>5.2909281045751634E-2</v>
      </c>
    </row>
    <row r="31" spans="1:13" x14ac:dyDescent="0.3">
      <c r="A31" s="2">
        <v>2024</v>
      </c>
      <c r="B31" s="3">
        <v>16109512</v>
      </c>
      <c r="D31" s="2">
        <v>2024</v>
      </c>
      <c r="E31" s="3">
        <v>11760000</v>
      </c>
      <c r="F31" s="3">
        <v>4349512</v>
      </c>
      <c r="H31" s="2">
        <v>2024</v>
      </c>
      <c r="I31" s="3">
        <v>16109512</v>
      </c>
      <c r="J31" s="3">
        <v>900000</v>
      </c>
      <c r="K31" s="3"/>
      <c r="L31" s="2">
        <v>2024</v>
      </c>
      <c r="M31" s="3">
        <v>8.5195938896224788E-2</v>
      </c>
    </row>
    <row r="32" spans="1:13" x14ac:dyDescent="0.3">
      <c r="A32" s="2">
        <v>2025</v>
      </c>
      <c r="B32" s="3">
        <v>17481977</v>
      </c>
      <c r="D32" s="2">
        <v>2025</v>
      </c>
      <c r="E32" s="3">
        <v>12341942</v>
      </c>
      <c r="F32" s="3">
        <v>5140035</v>
      </c>
      <c r="H32" s="2">
        <v>2025</v>
      </c>
      <c r="I32" s="3">
        <v>17481977</v>
      </c>
      <c r="J32" s="3">
        <v>980000</v>
      </c>
      <c r="K32" s="3"/>
      <c r="L32" s="2">
        <v>2025</v>
      </c>
      <c r="M32" s="3">
        <v>-1</v>
      </c>
    </row>
    <row r="33" spans="1:13" x14ac:dyDescent="0.3">
      <c r="A33" s="2" t="s">
        <v>7</v>
      </c>
      <c r="B33" s="3">
        <v>291602376</v>
      </c>
      <c r="D33" s="2" t="s">
        <v>7</v>
      </c>
      <c r="E33" s="3">
        <v>205263966</v>
      </c>
      <c r="F33" s="3">
        <v>86338410</v>
      </c>
      <c r="H33" s="2" t="s">
        <v>7</v>
      </c>
      <c r="I33" s="3">
        <v>291602376</v>
      </c>
      <c r="J33" s="3">
        <v>23126000</v>
      </c>
      <c r="K33" s="3"/>
      <c r="L33" s="2" t="s">
        <v>7</v>
      </c>
      <c r="M33" s="3">
        <v>1.3769588447626511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acharya</dc:creator>
  <cp:lastModifiedBy>milan acharya</cp:lastModifiedBy>
  <dcterms:created xsi:type="dcterms:W3CDTF">2025-07-28T11:47:31Z</dcterms:created>
  <dcterms:modified xsi:type="dcterms:W3CDTF">2025-07-28T12:32:10Z</dcterms:modified>
</cp:coreProperties>
</file>