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<sst xmlns="http://schemas.openxmlformats.org/spreadsheetml/2006/main" count="545" uniqueCount="145">
  <si>
    <t>DATASET INFO</t>
  </si>
  <si>
    <t>DATASET</t>
  </si>
  <si>
    <t>SAMPLES</t>
  </si>
  <si>
    <t>P</t>
  </si>
  <si>
    <t>N</t>
  </si>
  <si>
    <t>miRNAs (total)</t>
  </si>
  <si>
    <t>miRNAs (rel)</t>
  </si>
  <si>
    <t>miRNAs const</t>
  </si>
  <si>
    <t>All</t>
  </si>
  <si>
    <t>Triple-</t>
  </si>
  <si>
    <t>Her2+</t>
  </si>
  <si>
    <t>ER+ Her-</t>
  </si>
  <si>
    <t>Cell Line</t>
  </si>
  <si>
    <t>0.85</t>
  </si>
  <si>
    <t>TP</t>
  </si>
  <si>
    <t>TN</t>
  </si>
  <si>
    <t>FP</t>
  </si>
  <si>
    <t>FN</t>
  </si>
  <si>
    <t>SENSITIVITY</t>
  </si>
  <si>
    <t>SPECIFICITY</t>
  </si>
  <si>
    <t>PRECISION</t>
  </si>
  <si>
    <t>ACC</t>
  </si>
  <si>
    <t>BACC TRAIN</t>
  </si>
  <si>
    <t>BACC TEST</t>
  </si>
  <si>
    <t>F1</t>
  </si>
  <si>
    <t>MCC</t>
  </si>
  <si>
    <t>FOLD 1</t>
  </si>
  <si>
    <t xml:space="preserve">[(NOT hsa_miR_144)]  [(NOT hsa_miR_320_RNASEN)] </t>
  </si>
  <si>
    <t>FOLD 2</t>
  </si>
  <si>
    <t xml:space="preserve">[(NOT hsa_miR_378)]  [(NOT hsa_miR_144) AND (NOT hsa_miR_10b)]  [(NOT hsa_miR_376c)]  [(hsa_miR_200c)] </t>
  </si>
  <si>
    <t>FOLD 3</t>
  </si>
  <si>
    <t xml:space="preserve">[(NOT hsa_miR_451_DICER1)]  [(NOT hsa_miR_378)] </t>
  </si>
  <si>
    <t>AVG</t>
  </si>
  <si>
    <t xml:space="preserve">[(NOT hsa_miR_320_RNASEN)] </t>
  </si>
  <si>
    <t xml:space="preserve">[(NOT hsa_miR_451_DICER1)]  [(NOT hsa_miR_145)]  [(NOT hsa_miR_423_3p)]  [(hsa_miR_24_1)] </t>
  </si>
  <si>
    <t xml:space="preserve"> [(NOT hsa_miR_320_RNASEN)]  [(NOT hsa_miR_451_DICER1)]  [(hsa_miR_99a)]  [(hsa_miR_24_1) AND (NOT hsa_miR_378)] </t>
  </si>
  <si>
    <t xml:space="preserve"> [(NOT hsa_miR_451_DICER1) AND (NOT hsa_miR_145)]  [(NOT hsa_miR_320_RNASEN)] </t>
  </si>
  <si>
    <t xml:space="preserve">[(NOT hsa_miR_451_DICER1) AND (NOT hsa_miR_125b_1)]  [(hsa_miR_21)] </t>
  </si>
  <si>
    <t xml:space="preserve">[(hsa_miR_21)] </t>
  </si>
  <si>
    <t xml:space="preserve">[(hsa_miR_21) AND (NOT hsa_miR_451_DICER1)]  [(NOT hsa_miR_320_RNASEN)] </t>
  </si>
  <si>
    <t>[(NOT hsa_miR_125b_1)]</t>
  </si>
  <si>
    <t xml:space="preserve"> [(hsa_miR_21)]  [(NOT hsa_miR_320_RNASEN)] </t>
  </si>
  <si>
    <t xml:space="preserve"> [(hsa_miR_425)] </t>
  </si>
  <si>
    <t xml:space="preserve">[(NOT hsa_miR_199a_2_5p)] </t>
  </si>
  <si>
    <t xml:space="preserve">  [(hsa_miR_183)] </t>
  </si>
  <si>
    <t>0.75</t>
  </si>
  <si>
    <t xml:space="preserve">[(hsa_miR_24_1)]  [(hsa_miR_191)]  [(NOT hsa_miR_378)] </t>
  </si>
  <si>
    <t xml:space="preserve">[(NOT hsa_miR_451_DICER1)]  [(NOT hsa_miR_378)]  [(hsa_miR_200c)] </t>
  </si>
  <si>
    <t xml:space="preserve">[(NOT hsa_miR_378) AND (NOT hsa_miR_10b)]  [(NOT hsa_miR_320_RNASEN)]  [(NOT hsa_miR_451_DICER1)] </t>
  </si>
  <si>
    <t xml:space="preserve">[(NOT hsa_miR_145)]  [(NOT hsa_miR_127_3p)]  [(NOT hsa_miR_320_RNASEN)] </t>
  </si>
  <si>
    <t xml:space="preserve"> [(NOT hsa_miR_144) AND (NOT hsa_miR_320_RNASEN)]  [(NOT hsa_miR_451_DICER1)]  [(NOT hsa_miR_193a_5p)] </t>
  </si>
  <si>
    <t>[(NOT hsa_miR_26a_2)]  [(NOT hsa_miR_423_3p)]  [(NOT hsa_miR_320_RNASEN) AND (NOT hsa_miR_144)]</t>
  </si>
  <si>
    <t xml:space="preserve">[(NOT hsa_miR_451_DICER1)]  [(NOT hsa_miR_320_RNASEN) AND (NOT hsa_miR_99a)] </t>
  </si>
  <si>
    <t xml:space="preserve"> [(NOT hsa_miR_451_DICER1) AND (NOT hsa_miR_125b_1)]  [(hsa_miR_21)] </t>
  </si>
  <si>
    <t xml:space="preserve"> [(NOT hsa_miR_125b_1)] </t>
  </si>
  <si>
    <t xml:space="preserve">[(hsa_miR_425)] </t>
  </si>
  <si>
    <t xml:space="preserve">   [(NOT hsa_miR_143)] </t>
  </si>
  <si>
    <t xml:space="preserve"> [(hsa_miR_183)] </t>
  </si>
  <si>
    <t>0.65</t>
  </si>
  <si>
    <t xml:space="preserve">[(hsa_miR_191)]  [(hsa_miR_24_1)]  [(NOT hsa_miR_378)]  [(NOT hsa_miR_148a)]  [(hsa_miR_21)] </t>
  </si>
  <si>
    <t>[(NOT hsa_miR_378)]  [(NOT hsa_miR_378) AND (NOT hsa_miR_126)]  [(NOT hsa_miR_451_DICER1)]</t>
  </si>
  <si>
    <t xml:space="preserve">[(hsa_miR_191)]  [(NOT hsa_miR_320_RNASEN)]  [(NOT hsa_miR_10b)] </t>
  </si>
  <si>
    <t xml:space="preserve">[(NOT hsa_miR_199a_2_5p)]  [(NOT hsa_miR_320_RNASEN)] </t>
  </si>
  <si>
    <t>[(NOT hsa_miR_101_2)]  [(NOT hsa_miR_451_DICER1)]  [(NOT hsa_miR_193a_5p) AND (NOT hsa_miR_140_3p)]  [(NOT hsa_miR_423_3p)]  [(NOT hsa_miR_199a_2_5p)]</t>
  </si>
  <si>
    <t>[(NOT hsa_miR_320_RNASEN) AND (NOT hsa_miR_144)]  [(NOT hsa_miR_451_DICER1)]  [(NOT hsa_miR_378)]  [(NOT hsa_miR_425)]  [(NOT hsa_miR_148a)]</t>
  </si>
  <si>
    <t xml:space="preserve"> [(NOT hsa_miR_125b_1)]  [(NOT hsa_miR_451_DICER1)]  [(hsa_miR_24_1)]</t>
  </si>
  <si>
    <t>[(NOT hsa_miR_451_DICER1) AND (NOT hsa_miR_125b_1)]  [(hsa_miR_141)]  [(hsa_miR_21)]</t>
  </si>
  <si>
    <t xml:space="preserve"> [(hsa_miR_21)] </t>
  </si>
  <si>
    <t xml:space="preserve">[(hsa_miR_378)]  [(hsa_miR_21) AND (NOT hsa_miR_451_DICER1)]  [(NOT hsa_miR_320_RNASEN)] </t>
  </si>
  <si>
    <t xml:space="preserve">  [(NOT hsa_miR_125b_1)] </t>
  </si>
  <si>
    <t xml:space="preserve"> [(hsa_miR_21) AND (NOT hsa_miR_320_RNASEN)] </t>
  </si>
  <si>
    <t xml:space="preserve">  [(NOT hsa_miR_143)] </t>
  </si>
  <si>
    <t xml:space="preserve">[(hsa_miR_183)] </t>
  </si>
  <si>
    <t>0.60</t>
  </si>
  <si>
    <t xml:space="preserve">[(NOT hsa_miR_19b_2)]  [(NOT hsa_miR_145)]  [(NOT hsa_miR_193a_5p)]  [(hsa_miR_200c)] </t>
  </si>
  <si>
    <t>[(NOT hsa_miR_378)]  [(NOT hsa_miR_126)]  [(hsa_miR_200c)]  [(hsa_miR_142_3p)]</t>
  </si>
  <si>
    <t>[(NOT hsa_miR_378)]  [(hsa_miR_200c)]  [(NOT hsa_miR_145)]  [(NOT hsa_miR_451_DICER1)]</t>
  </si>
  <si>
    <t xml:space="preserve">[(NOT hsa_miR_101_2)]  [(NOT hsa_miR_378)]  [(NOT hsa_miR_199a_2_5p)] </t>
  </si>
  <si>
    <t xml:space="preserve">[(NOT hsa_miR_451_DICER1)]  [(NOT hsa_miR_144) AND (NOT hsa_miR_193a_5p)]  [(NOT hsa_miR_320_RNASEN)] </t>
  </si>
  <si>
    <t xml:space="preserve">[(NOT hsa_miR_26a_2)]  [(NOT hsa_miR_423_3p) AND (NOT hsa_miR_451_DICER1)]  [(NOT hsa_miR_378)]  [(hsa_miR_200c)] </t>
  </si>
  <si>
    <t>[(hsa_miR_24_1)]  [(NOT hsa_miR_125b_1) AND (NOT hsa_miR_451_DICER1)]</t>
  </si>
  <si>
    <t>(hsa_miR_21) AND (NOT hsa_miR_320_RNASEN)]  [(hsa_miR_148a)]  [(NOT hsa_miR_451_DICER1)]</t>
  </si>
  <si>
    <t>[(hsa_miR_21)]</t>
  </si>
  <si>
    <t xml:space="preserve">[(NOT hsa_miR_125b_1)] </t>
  </si>
  <si>
    <t xml:space="preserve">[(hsa_miR_21) AND (NOT hsa_miR_320_RNASEN)] </t>
  </si>
  <si>
    <t xml:space="preserve">[(NOT hsa_miR_143)] </t>
  </si>
  <si>
    <t>0.50</t>
  </si>
  <si>
    <t>[(NOT hsa_miR_19b_2)]  [(NOT hsa_miR_145)]  [(NOT hsa_miR_193a_5p)]  [(hsa_miR_200c)]</t>
  </si>
  <si>
    <t xml:space="preserve">[(NOT hsa_miR_378)]  [(NOT hsa_miR_126)]  [(hsa_miR_200c)]  [(hsa_miR_142_3p)] </t>
  </si>
  <si>
    <t>[(NOT hsa_miR_101_2)]  [(NOT hsa_miR_378)]  [(NOT hsa_miR_199a_2_5p)]</t>
  </si>
  <si>
    <t xml:space="preserve">[(hsa_miR_24_1)]  [(NOT hsa_miR_125b_1) AND (NOT hsa_miR_451_DICER1)] </t>
  </si>
  <si>
    <t>[(hsa_miR_21) AND (NOT hsa_miR_320_RNASEN)]  [(hsa_miR_148a)]  [(NOT hsa_miR_451_DICER1)]</t>
  </si>
  <si>
    <t xml:space="preserve"> [(hsa_miR_21)]</t>
  </si>
  <si>
    <t xml:space="preserve"> [(NOT hsa_miR_143)] </t>
  </si>
  <si>
    <t>[(hsa_miR_183)]</t>
  </si>
  <si>
    <t>0.40</t>
  </si>
  <si>
    <t xml:space="preserve">[(hsa_miR_181a_1)]  [(NOT hsa_miR_378)]  [(NOT hsa_miR_199a_2_5p)]  [(NOT hsa_miR_193a_5p) AND (NOT hsa_miR_19b_2)]  [(hsa_miR_23a) AND (hsa_miR_146a)] </t>
  </si>
  <si>
    <t>[(hsa_miR_191)]  [(hsa_miR_200c)]  [(NOT hsa_miR_378)]  [(NOT hsa_miR_451_DICER1)]  [(NOT hsa_miR_145)]</t>
  </si>
  <si>
    <t xml:space="preserve">[(NOT hsa_miR_424) AND (NOT hsa_miR_181a_1)]  [(NOT hsa_miR_10b)]  [(NOT hsa_miR_145)]  [(NOT hsa_miR_320_RNASEN)]  [(hsa_miR_191)] </t>
  </si>
  <si>
    <t>[(NOT hsa_miR_199a_2_5p)]  [(NOT hsa_miR_320_RNASEN)]  [(hsa_miR_203)]</t>
  </si>
  <si>
    <t xml:space="preserve"> [(hsa_miR_142_3p)]  [(NOT hsa_miR_193a_5p)]  [(NOT hsa_miR_199a_2_5p)]  [(NOT hsa_miR_451_DICER1)] </t>
  </si>
  <si>
    <t>[(NOT hsa_miR_148a)]  [(hsa_miR_200c)]  [(NOT hsa_miR_378)]  [(NOT hsa_miR_451_DICER1)]</t>
  </si>
  <si>
    <t xml:space="preserve">[(NOT hsa_miR_125b_1) AND (NOT hsa_miR_451_DICER1)]  [(hsa_miR_24_1)] </t>
  </si>
  <si>
    <t>[(hsa_miR_21) AND (NOT hsa_miR_451_DICER1)]  [(hsa_miR_26a_2)]  [(NOT hsa_miR_125b_1)]  [(hsa_miR_148a)]</t>
  </si>
  <si>
    <t xml:space="preserve">[(hsa_miR_21)]  [(hsa_miR_142_5p)] </t>
  </si>
  <si>
    <t>[(hsa_miR_21) AND (NOT hsa_miR_320_RNASEN)]  [(hsa_miR_148a)]  [(NOT hsa_miR_451_DICER1)]  [(hsa_miR_141)]</t>
  </si>
  <si>
    <t>[(NOT hsa_miR_125b_1)]  [(hsa_miR_141)]</t>
  </si>
  <si>
    <t xml:space="preserve">[(hsa_miR_21) AND (NOT hsa_miR_320_RNASEN)]  [(hsa_miR_24_1)] </t>
  </si>
  <si>
    <t xml:space="preserve">[(hsa_miR_425)]  [(hsa_miR_182)] </t>
  </si>
  <si>
    <t xml:space="preserve">[(NOT hsa_miR_378)]  [(NOT hsa_miR_145)] </t>
  </si>
  <si>
    <t xml:space="preserve"> [(hsa_miR_183)]  [(hsa_miR_210)] </t>
  </si>
  <si>
    <t>0.35</t>
  </si>
  <si>
    <t>[(NOT hsa_miR_378)]  [(NOT hsa_miR_424)]  [(hsa_miR_200c)]  [(NOT hsa_miR_451_DICER1)]  [(hsa_miR_191)]</t>
  </si>
  <si>
    <t>[(NOT hsa_miR_145)]  [(NOT hsa_miR_193a_3p) AND (NOT hsa_miR_19b_2)]  [(hsa_miR_200c)]  [(hsa_miR_191)]</t>
  </si>
  <si>
    <t xml:space="preserve">[(NOT hsa_miR_10b) AND (NOT hsa_miR_320_RNASEN)]  [(NOT hsa_miR_145)]  [(hsa_miR_103_2) AND (NOT hsa_miR_101_2)]  [(hsa_miR_191)] </t>
  </si>
  <si>
    <t>[(NOT hsa_miR_145)]  [(NOT hsa_miR_320_RNASEN)]  [(hsa_miR_203)]</t>
  </si>
  <si>
    <t>[(hsa_miR_186)]  [(NOT hsa_miR_145)]  [(NOT hsa_miR_99a)]  [(NOT hsa_miR_423_3p)]  [(NOT hsa_miR_451_DICER1)]</t>
  </si>
  <si>
    <t xml:space="preserve">[(NOT hsa_miR_145)]  [(NOT hsa_miR_19b_2)]  [(NOT hsa_miR_148a)]  [(hsa_miR_200c)] </t>
  </si>
  <si>
    <t>[(NOT hsa_miR_125b_1) AND (NOT hsa_miR_451_DICER1)]  [(hsa_miR_24_1)]</t>
  </si>
  <si>
    <t>[(NOT hsa_let_7b)]  [(hsa_miR_21) AND (NOT hsa_miR_451_DICER1)]  [(hsa_miR_142_5p)]  [(NOT hsa_miR_125b_1)]  [(hsa_miR_24_1)]</t>
  </si>
  <si>
    <t xml:space="preserve">[(hsa_miR_26a_2)]  [(hsa_miR_21)] </t>
  </si>
  <si>
    <t xml:space="preserve">[(hsa_miR_21) AND (NOT hsa_miR_320_RNASEN)]  [(NOT hsa_miR_451_DICER1)]  [(hsa_miR_148a)]  [(hsa_miR_141)]  [(hsa_miR_30a)] </t>
  </si>
  <si>
    <t xml:space="preserve">[(NOT hsa_miR_125b_1)]  [(hsa_miR_141)] </t>
  </si>
  <si>
    <t xml:space="preserve">[(NOT hsa_miR_378)]  [(NOT hsa_miR_143)] </t>
  </si>
  <si>
    <t>[(NOT hsa_miR_199a_2_5p)]  [(NOT hsa_miR_221)]</t>
  </si>
  <si>
    <t xml:space="preserve">[(NOT hsa_miR_451_DICER1)]  [(NOT hsa_miR_140_3p)] </t>
  </si>
  <si>
    <t>0.25</t>
  </si>
  <si>
    <t xml:space="preserve">[(NOT hsa_miR_320_RNASEN) AND (NOT hsa_miR_144)]  [(hsa_miR_27a) AND (hsa_miR_24_1)]  [(hsa_miR_191)]  [(NOT hsa_miR_145)] </t>
  </si>
  <si>
    <t>[(NOT hsa_miR_145)]  [(hsa_miR_200c)]  [(NOT hsa_miR_193a_5p) AND (NOT hsa_miR_19b_2)]  [(hsa_miR_191)]  [(hsa_miR_103_2) AND (NOT hsa_miR_101_2)]</t>
  </si>
  <si>
    <t>[(NOT hsa_miR_10b) AND (NOT hsa_miR_320_RNASEN)]  [(NOT hsa_miR_424) AND (NOT hsa_miR_378)]  [(NOT hsa_miR_145)]  [(hsa_miR_200c)]  [(NOT hsa_miR_125b_1)]</t>
  </si>
  <si>
    <t>[(hsa_miR_142_3p)]  [(NOT hsa_miR_451_DICER1) AND (NOT hsa_miR_423_3p)]  [(NOT hsa_miR_199a_2_5p)]</t>
  </si>
  <si>
    <t>[(NOT hsa_miR_199a_2_5p)]  [(NOT hsa_miR_19b_2)]  [(NOT hsa_miR_148a)]  [(hsa_miR_200c)]  [(hsa_miR_205) AND (NOT hsa_miR_378)]</t>
  </si>
  <si>
    <t>[(hsa_miR_199a_2_3p)]  [(hsa_miR_21) AND (NOT hsa_miR_451_DICER1)]</t>
  </si>
  <si>
    <t xml:space="preserve">[(hsa_miR_199a_2_3p)]  [(hsa_miR_21)] </t>
  </si>
  <si>
    <t xml:space="preserve">[(hsa_miR_21) AND (NOT hsa_miR_451_DICER1)]  [(hsa_miR_148a)] </t>
  </si>
  <si>
    <t>[(hsa_miR_148a)]  [(NOT hsa_miR_99a) AND (NOT hsa_miR_320_RNASEN)]</t>
  </si>
  <si>
    <t xml:space="preserve">[(hsa_miR_425)]  [(NOT hsa_miR_143)] </t>
  </si>
  <si>
    <t xml:space="preserve">[(NOT hsa_miR_199a_2_5p)]  [(NOT hsa_miR_221)] </t>
  </si>
  <si>
    <t xml:space="preserve">[(NOT hsa_miR_146a)]  [(NOT hsa_miR_143)] </t>
  </si>
  <si>
    <t>THRESHOLD</t>
  </si>
  <si>
    <t>ALL</t>
  </si>
  <si>
    <t>FP/FN SHIFT</t>
  </si>
  <si>
    <t xml:space="preserve">AVERAGE BACC </t>
  </si>
  <si>
    <t>AVG FP</t>
  </si>
  <si>
    <t>AVG FN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</si>
</sst>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2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2" xfId="0" applyFont="1" applyNumberFormat="1"/>
    <xf borderId="0" fillId="0" fontId="2" numFmtId="2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2" xfId="0" applyFont="1" applyNumberFormat="1"/>
    <xf borderId="0" fillId="4" fontId="1" numFmtId="0" xfId="0" applyAlignment="1" applyFill="1" applyFont="1">
      <alignment readingOrder="0"/>
    </xf>
    <xf borderId="0" fillId="4" fontId="2" numFmtId="2" xfId="0" applyFont="1" applyNumberFormat="1"/>
    <xf borderId="0" fillId="3" fontId="2" numFmtId="2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6" fontId="2" numFmtId="2" xfId="0" applyFill="1" applyFont="1" applyNumberFormat="1"/>
    <xf borderId="0" fillId="0" fontId="2" numFmtId="1" xfId="0" applyFont="1" applyNumberFormat="1"/>
    <xf borderId="0" fillId="0" fontId="1" numFmtId="2" xfId="0" applyAlignment="1" applyFont="1" applyNumberFormat="1">
      <alignment readingOrder="0"/>
    </xf>
    <xf borderId="0" fillId="6" fontId="1" numFmtId="0" xfId="0" applyAlignment="1" applyFont="1">
      <alignment readingOrder="0"/>
    </xf>
    <xf borderId="0" fillId="6" fontId="1" numFmtId="2" xfId="0" applyFont="1" applyNumberFormat="1"/>
    <xf borderId="0" fillId="0" fontId="1" numFmtId="2" xfId="0" applyFont="1" applyNumberFormat="1"/>
    <xf borderId="0" fillId="0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2" xfId="0" applyFill="1" applyFont="1" applyNumberFormat="1"/>
    <xf borderId="0" fillId="9" fontId="1" numFmtId="0" xfId="0" applyAlignment="1" applyFill="1" applyFont="1">
      <alignment readingOrder="0"/>
    </xf>
    <xf borderId="0" fillId="9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3" t="s">
        <v>8</v>
      </c>
      <c r="B4">
        <f t="shared" ref="B4:B8" si="1">SUM(C4:D4)</f>
        <v>178</v>
      </c>
      <c r="C4" s="3">
        <v>167.0</v>
      </c>
      <c r="D4" s="3">
        <v>11.0</v>
      </c>
      <c r="E4">
        <f t="shared" ref="E4:E8" si="2">SUM(F4:G4)</f>
        <v>478</v>
      </c>
      <c r="F4" s="3">
        <v>57.0</v>
      </c>
      <c r="G4" s="3">
        <v>421.0</v>
      </c>
    </row>
    <row r="5">
      <c r="A5" s="3" t="s">
        <v>9</v>
      </c>
      <c r="B5">
        <f t="shared" si="1"/>
        <v>82</v>
      </c>
      <c r="C5" s="3">
        <v>71.0</v>
      </c>
      <c r="D5" s="3">
        <v>11.0</v>
      </c>
      <c r="E5">
        <f t="shared" si="2"/>
        <v>456</v>
      </c>
      <c r="F5" s="3">
        <v>52.0</v>
      </c>
      <c r="G5" s="3">
        <v>404.0</v>
      </c>
    </row>
    <row r="6">
      <c r="A6" s="3" t="s">
        <v>10</v>
      </c>
      <c r="B6">
        <f t="shared" si="1"/>
        <v>86</v>
      </c>
      <c r="C6" s="3">
        <v>75.0</v>
      </c>
      <c r="D6" s="3">
        <v>11.0</v>
      </c>
      <c r="E6">
        <f t="shared" si="2"/>
        <v>438</v>
      </c>
      <c r="F6" s="3">
        <v>19.0</v>
      </c>
      <c r="G6" s="3">
        <v>419.0</v>
      </c>
    </row>
    <row r="7">
      <c r="A7" s="3" t="s">
        <v>11</v>
      </c>
      <c r="B7">
        <f t="shared" si="1"/>
        <v>32</v>
      </c>
      <c r="C7" s="3">
        <v>21.0</v>
      </c>
      <c r="D7" s="3">
        <v>11.0</v>
      </c>
      <c r="E7">
        <f t="shared" si="2"/>
        <v>392</v>
      </c>
      <c r="F7" s="3">
        <v>18.0</v>
      </c>
      <c r="G7" s="3">
        <v>374.0</v>
      </c>
    </row>
    <row r="8">
      <c r="A8" s="3" t="s">
        <v>12</v>
      </c>
      <c r="B8">
        <f t="shared" si="1"/>
        <v>17</v>
      </c>
      <c r="C8" s="3">
        <v>6.0</v>
      </c>
      <c r="D8" s="3">
        <v>11.0</v>
      </c>
      <c r="E8">
        <f t="shared" si="2"/>
        <v>375</v>
      </c>
      <c r="F8" s="3">
        <v>59.0</v>
      </c>
      <c r="G8" s="3">
        <v>316.0</v>
      </c>
    </row>
    <row r="11">
      <c r="A11" s="1" t="s">
        <v>13</v>
      </c>
    </row>
    <row r="12">
      <c r="A12" s="2" t="s">
        <v>1</v>
      </c>
      <c r="B12" s="2" t="s">
        <v>3</v>
      </c>
      <c r="C12" s="2" t="s">
        <v>4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  <c r="O12" s="4" t="s">
        <v>25</v>
      </c>
    </row>
    <row r="13">
      <c r="A13" s="1" t="s">
        <v>8</v>
      </c>
      <c r="D13" s="5"/>
      <c r="H13" s="6"/>
      <c r="I13" s="6"/>
      <c r="J13" s="6"/>
      <c r="K13" s="6"/>
      <c r="M13" s="6"/>
      <c r="N13" s="6"/>
      <c r="O13" s="6"/>
      <c r="P13" s="7"/>
    </row>
    <row r="14">
      <c r="A14" s="3" t="s">
        <v>26</v>
      </c>
      <c r="B14" s="3">
        <v>56.0</v>
      </c>
      <c r="C14" s="3">
        <v>4.0</v>
      </c>
      <c r="D14" s="8">
        <v>49.0</v>
      </c>
      <c r="E14" s="8">
        <v>3.0</v>
      </c>
      <c r="F14" s="8">
        <v>1.0</v>
      </c>
      <c r="G14" s="8">
        <v>7.0</v>
      </c>
      <c r="H14" s="6">
        <f t="shared" ref="H14:I14" si="3">D14/B14</f>
        <v>0.875</v>
      </c>
      <c r="I14" s="6">
        <f t="shared" si="3"/>
        <v>0.75</v>
      </c>
      <c r="J14" s="6">
        <f t="shared" ref="J14:J16" si="5">D14/(D14+F14)</f>
        <v>0.98</v>
      </c>
      <c r="K14" s="6">
        <f t="shared" ref="K14:K16" si="6">(D14+E14)/(B14+C14)</f>
        <v>0.8666666667</v>
      </c>
      <c r="L14" s="8">
        <v>0.95</v>
      </c>
      <c r="M14" s="9">
        <f t="shared" ref="M14:M16" si="7">(D14/B14 + E14/C14)/2</f>
        <v>0.8125</v>
      </c>
      <c r="N14" s="6">
        <f t="shared" ref="N14:N16" si="8">2*D14/(2*D14+F14+G14)</f>
        <v>0.9245283019</v>
      </c>
      <c r="O14" s="6">
        <f t="shared" ref="O14:O16" si="9">(D14*E14-F14*G14)/(SQRT((D14+F14)*(D14+G14)*(E14+F14)*(E14+G14)))</f>
        <v>0.4183300133</v>
      </c>
      <c r="P14" s="3" t="s">
        <v>27</v>
      </c>
    </row>
    <row r="15">
      <c r="A15" s="3" t="s">
        <v>28</v>
      </c>
      <c r="B15" s="3">
        <v>56.0</v>
      </c>
      <c r="C15" s="3">
        <v>4.0</v>
      </c>
      <c r="D15" s="8">
        <v>56.0</v>
      </c>
      <c r="E15" s="8">
        <v>3.0</v>
      </c>
      <c r="F15" s="8">
        <v>1.0</v>
      </c>
      <c r="G15" s="8">
        <v>0.0</v>
      </c>
      <c r="H15" s="6">
        <f t="shared" ref="H15:I15" si="4">D15/B15</f>
        <v>1</v>
      </c>
      <c r="I15" s="6">
        <f t="shared" si="4"/>
        <v>0.75</v>
      </c>
      <c r="J15" s="6">
        <f t="shared" si="5"/>
        <v>0.9824561404</v>
      </c>
      <c r="K15" s="6">
        <f t="shared" si="6"/>
        <v>0.9833333333</v>
      </c>
      <c r="L15" s="8">
        <v>0.98</v>
      </c>
      <c r="M15" s="9">
        <f t="shared" si="7"/>
        <v>0.875</v>
      </c>
      <c r="N15" s="6">
        <f t="shared" si="8"/>
        <v>0.9911504425</v>
      </c>
      <c r="O15" s="6">
        <f t="shared" si="9"/>
        <v>0.8583950753</v>
      </c>
      <c r="P15" s="3" t="s">
        <v>29</v>
      </c>
    </row>
    <row r="16">
      <c r="A16" s="3" t="s">
        <v>30</v>
      </c>
      <c r="B16" s="3">
        <v>55.0</v>
      </c>
      <c r="C16" s="3">
        <v>3.0</v>
      </c>
      <c r="D16" s="8">
        <v>43.0</v>
      </c>
      <c r="E16" s="8">
        <v>3.0</v>
      </c>
      <c r="F16" s="8">
        <v>0.0</v>
      </c>
      <c r="G16" s="8">
        <v>12.0</v>
      </c>
      <c r="H16" s="6">
        <f t="shared" ref="H16:I16" si="10">D16/B16</f>
        <v>0.7818181818</v>
      </c>
      <c r="I16" s="6">
        <f t="shared" si="10"/>
        <v>1</v>
      </c>
      <c r="J16" s="6">
        <f t="shared" si="5"/>
        <v>1</v>
      </c>
      <c r="K16" s="6">
        <f t="shared" si="6"/>
        <v>0.7931034483</v>
      </c>
      <c r="L16" s="8">
        <v>0.94</v>
      </c>
      <c r="M16" s="9">
        <f t="shared" si="7"/>
        <v>0.8909090909</v>
      </c>
      <c r="N16" s="6">
        <f t="shared" si="8"/>
        <v>0.8775510204</v>
      </c>
      <c r="O16" s="6">
        <f t="shared" si="9"/>
        <v>0.3954284213</v>
      </c>
      <c r="P16" s="3" t="s">
        <v>31</v>
      </c>
    </row>
    <row r="17">
      <c r="A17" s="1" t="s">
        <v>9</v>
      </c>
      <c r="G17" s="10" t="s">
        <v>32</v>
      </c>
      <c r="H17" s="11">
        <f t="shared" ref="H17:O17" si="11">AVERAGE(H14:H16)</f>
        <v>0.8856060606</v>
      </c>
      <c r="I17" s="11">
        <f t="shared" si="11"/>
        <v>0.8333333333</v>
      </c>
      <c r="J17" s="11">
        <f t="shared" si="11"/>
        <v>0.9874853801</v>
      </c>
      <c r="K17" s="11">
        <f t="shared" si="11"/>
        <v>0.8810344828</v>
      </c>
      <c r="L17" s="11">
        <f t="shared" si="11"/>
        <v>0.9566666667</v>
      </c>
      <c r="M17" s="11">
        <f t="shared" si="11"/>
        <v>0.859469697</v>
      </c>
      <c r="N17" s="11">
        <f t="shared" si="11"/>
        <v>0.9310765883</v>
      </c>
      <c r="O17" s="11">
        <f t="shared" si="11"/>
        <v>0.5573845033</v>
      </c>
    </row>
    <row r="18">
      <c r="A18" s="3" t="s">
        <v>26</v>
      </c>
      <c r="B18" s="3">
        <v>24.0</v>
      </c>
      <c r="C18" s="3">
        <v>4.0</v>
      </c>
      <c r="D18" s="8">
        <v>20.0</v>
      </c>
      <c r="E18" s="8">
        <v>3.0</v>
      </c>
      <c r="F18" s="8">
        <v>1.0</v>
      </c>
      <c r="G18" s="8">
        <v>4.0</v>
      </c>
      <c r="H18" s="6">
        <f t="shared" ref="H18:I18" si="12">D18/B18</f>
        <v>0.8333333333</v>
      </c>
      <c r="I18" s="6">
        <f t="shared" si="12"/>
        <v>0.75</v>
      </c>
      <c r="J18" s="6">
        <f t="shared" ref="J18:J20" si="14">D18/(D18+F18)</f>
        <v>0.9523809524</v>
      </c>
      <c r="K18" s="6">
        <f t="shared" ref="K18:K20" si="15">(D18+E18)/(B18+C18)</f>
        <v>0.8214285714</v>
      </c>
      <c r="L18" s="8">
        <v>0.97</v>
      </c>
      <c r="M18" s="9">
        <f t="shared" ref="M18:M20" si="16">(D18/B18 + E18/C18)/2</f>
        <v>0.7916666667</v>
      </c>
      <c r="N18" s="6">
        <f t="shared" ref="N18:N20" si="17">2*D18/(2*D18+F18+G18)</f>
        <v>0.8888888889</v>
      </c>
      <c r="O18" s="6">
        <f t="shared" ref="O18:O20" si="18">(D18*E18-F18*G18)/(SQRT((D18+F18)*(D18+G18)*(E18+F18)*(E18+G18)))</f>
        <v>0.4714045208</v>
      </c>
      <c r="P18" s="3" t="s">
        <v>33</v>
      </c>
    </row>
    <row r="19">
      <c r="A19" s="3" t="s">
        <v>28</v>
      </c>
      <c r="B19" s="3">
        <v>24.0</v>
      </c>
      <c r="C19" s="3">
        <v>4.0</v>
      </c>
      <c r="D19" s="8">
        <v>24.0</v>
      </c>
      <c r="E19" s="8">
        <v>2.0</v>
      </c>
      <c r="F19" s="8">
        <v>2.0</v>
      </c>
      <c r="G19" s="8">
        <v>0.0</v>
      </c>
      <c r="H19" s="6">
        <f t="shared" ref="H19:I19" si="13">D19/B19</f>
        <v>1</v>
      </c>
      <c r="I19" s="6">
        <f t="shared" si="13"/>
        <v>0.5</v>
      </c>
      <c r="J19" s="6">
        <f t="shared" si="14"/>
        <v>0.9230769231</v>
      </c>
      <c r="K19" s="6">
        <f t="shared" si="15"/>
        <v>0.9285714286</v>
      </c>
      <c r="L19" s="8">
        <v>0.99</v>
      </c>
      <c r="M19" s="9">
        <f t="shared" si="16"/>
        <v>0.75</v>
      </c>
      <c r="N19" s="6">
        <f t="shared" si="17"/>
        <v>0.96</v>
      </c>
      <c r="O19" s="6">
        <f t="shared" si="18"/>
        <v>0.6793662205</v>
      </c>
      <c r="P19" s="3" t="s">
        <v>34</v>
      </c>
    </row>
    <row r="20">
      <c r="A20" s="3" t="s">
        <v>30</v>
      </c>
      <c r="B20" s="3">
        <v>23.0</v>
      </c>
      <c r="C20" s="3">
        <v>3.0</v>
      </c>
      <c r="D20" s="8">
        <v>21.0</v>
      </c>
      <c r="E20" s="8">
        <v>3.0</v>
      </c>
      <c r="F20" s="8">
        <v>0.0</v>
      </c>
      <c r="G20" s="8">
        <v>2.0</v>
      </c>
      <c r="H20" s="6">
        <f t="shared" ref="H20:I20" si="19">D20/B20</f>
        <v>0.9130434783</v>
      </c>
      <c r="I20" s="6">
        <f t="shared" si="19"/>
        <v>1</v>
      </c>
      <c r="J20" s="6">
        <f t="shared" si="14"/>
        <v>1</v>
      </c>
      <c r="K20" s="6">
        <f t="shared" si="15"/>
        <v>0.9230769231</v>
      </c>
      <c r="L20" s="8">
        <v>0.99</v>
      </c>
      <c r="M20" s="9">
        <f t="shared" si="16"/>
        <v>0.9565217391</v>
      </c>
      <c r="N20" s="6">
        <f t="shared" si="17"/>
        <v>0.9545454545</v>
      </c>
      <c r="O20" s="6">
        <f t="shared" si="18"/>
        <v>0.7401527457</v>
      </c>
      <c r="P20" s="3" t="s">
        <v>35</v>
      </c>
    </row>
    <row r="21">
      <c r="A21" s="1" t="s">
        <v>10</v>
      </c>
      <c r="G21" s="10" t="s">
        <v>32</v>
      </c>
      <c r="H21" s="11">
        <f t="shared" ref="H21:O21" si="20">AVERAGE(H18:H20)</f>
        <v>0.9154589372</v>
      </c>
      <c r="I21" s="11">
        <f t="shared" si="20"/>
        <v>0.75</v>
      </c>
      <c r="J21" s="11">
        <f t="shared" si="20"/>
        <v>0.9584859585</v>
      </c>
      <c r="K21" s="11">
        <f t="shared" si="20"/>
        <v>0.891025641</v>
      </c>
      <c r="L21" s="11">
        <f t="shared" si="20"/>
        <v>0.9833333333</v>
      </c>
      <c r="M21" s="11">
        <f t="shared" si="20"/>
        <v>0.8327294686</v>
      </c>
      <c r="N21" s="11">
        <f t="shared" si="20"/>
        <v>0.9344781145</v>
      </c>
      <c r="O21" s="11">
        <f t="shared" si="20"/>
        <v>0.630307829</v>
      </c>
    </row>
    <row r="22">
      <c r="A22" s="3" t="s">
        <v>26</v>
      </c>
      <c r="B22" s="3">
        <v>25.0</v>
      </c>
      <c r="C22" s="3">
        <v>4.0</v>
      </c>
      <c r="D22" s="8">
        <v>25.0</v>
      </c>
      <c r="E22" s="8">
        <v>0.0</v>
      </c>
      <c r="F22" s="8">
        <v>4.0</v>
      </c>
      <c r="G22" s="8">
        <v>0.0</v>
      </c>
      <c r="H22" s="6">
        <f t="shared" ref="H22:I22" si="21">D22/B22</f>
        <v>1</v>
      </c>
      <c r="I22" s="6">
        <f t="shared" si="21"/>
        <v>0</v>
      </c>
      <c r="J22" s="6">
        <f>D18/(D18+F18)</f>
        <v>0.9523809524</v>
      </c>
      <c r="K22" s="6">
        <f t="shared" ref="K22:K24" si="23">(D22+E22)/(B22+C22)</f>
        <v>0.8620689655</v>
      </c>
      <c r="L22" s="12">
        <v>1.0</v>
      </c>
      <c r="M22" s="9">
        <f t="shared" ref="M22:M24" si="24">(D22/B22 + E22/C22)/2</f>
        <v>0.5</v>
      </c>
      <c r="N22" s="6">
        <f>2*D18/(2*D18+F18+G18)</f>
        <v>0.8888888889</v>
      </c>
      <c r="O22" s="6">
        <f>(D18*E18-F18*G18)/(SQRT((D18+F18)*(D18+G18)*(E18+F18)*(E18+G18)))</f>
        <v>0.4714045208</v>
      </c>
      <c r="P22" s="3" t="s">
        <v>36</v>
      </c>
    </row>
    <row r="23">
      <c r="A23" s="3" t="s">
        <v>28</v>
      </c>
      <c r="B23" s="3">
        <v>25.0</v>
      </c>
      <c r="C23" s="3">
        <v>4.0</v>
      </c>
      <c r="D23" s="8">
        <v>24.0</v>
      </c>
      <c r="E23" s="8">
        <v>4.0</v>
      </c>
      <c r="F23" s="8">
        <v>0.0</v>
      </c>
      <c r="G23" s="8">
        <v>1.0</v>
      </c>
      <c r="H23" s="6">
        <f t="shared" ref="H23:I23" si="22">D23/B23</f>
        <v>0.96</v>
      </c>
      <c r="I23" s="6">
        <f t="shared" si="22"/>
        <v>1</v>
      </c>
      <c r="J23" s="6">
        <f t="shared" ref="J23:J24" si="26">D23/(D23+F23)</f>
        <v>1</v>
      </c>
      <c r="K23" s="6">
        <f t="shared" si="23"/>
        <v>0.9655172414</v>
      </c>
      <c r="L23" s="8">
        <v>0.93</v>
      </c>
      <c r="M23" s="9">
        <f t="shared" si="24"/>
        <v>0.98</v>
      </c>
      <c r="N23" s="6">
        <f t="shared" ref="N23:N24" si="27">2*D23/(2*D23+F23+G23)</f>
        <v>0.9795918367</v>
      </c>
      <c r="O23" s="6">
        <f t="shared" ref="O23:O24" si="28">(D23*E23-F23*G23)/(SQRT((D23+F23)*(D23+G23)*(E23+F23)*(E23+G23)))</f>
        <v>0.876356092</v>
      </c>
      <c r="P23" s="3" t="s">
        <v>37</v>
      </c>
    </row>
    <row r="24">
      <c r="A24" s="3" t="s">
        <v>30</v>
      </c>
      <c r="B24" s="3">
        <v>25.0</v>
      </c>
      <c r="C24" s="3">
        <v>3.0</v>
      </c>
      <c r="D24" s="8">
        <v>25.0</v>
      </c>
      <c r="E24" s="8">
        <v>1.0</v>
      </c>
      <c r="F24" s="8">
        <v>2.0</v>
      </c>
      <c r="G24" s="8">
        <v>0.0</v>
      </c>
      <c r="H24" s="6">
        <f t="shared" ref="H24:I24" si="25">D24/B24</f>
        <v>1</v>
      </c>
      <c r="I24" s="6">
        <f t="shared" si="25"/>
        <v>0.3333333333</v>
      </c>
      <c r="J24" s="6">
        <f t="shared" si="26"/>
        <v>0.9259259259</v>
      </c>
      <c r="K24" s="6">
        <f t="shared" si="23"/>
        <v>0.9285714286</v>
      </c>
      <c r="L24" s="8">
        <v>0.94</v>
      </c>
      <c r="M24" s="9">
        <f t="shared" si="24"/>
        <v>0.6666666667</v>
      </c>
      <c r="N24" s="6">
        <f t="shared" si="27"/>
        <v>0.9615384615</v>
      </c>
      <c r="O24" s="6">
        <f t="shared" si="28"/>
        <v>0.5555555556</v>
      </c>
      <c r="P24" s="3" t="s">
        <v>38</v>
      </c>
    </row>
    <row r="25">
      <c r="A25" s="1" t="s">
        <v>11</v>
      </c>
      <c r="G25" s="10" t="s">
        <v>32</v>
      </c>
      <c r="H25" s="11">
        <f t="shared" ref="H25:O25" si="29">AVERAGE(H22:H24)</f>
        <v>0.9866666667</v>
      </c>
      <c r="I25" s="11">
        <f t="shared" si="29"/>
        <v>0.4444444444</v>
      </c>
      <c r="J25" s="11">
        <f t="shared" si="29"/>
        <v>0.9594356261</v>
      </c>
      <c r="K25" s="11">
        <f t="shared" si="29"/>
        <v>0.9187192118</v>
      </c>
      <c r="L25" s="11">
        <f t="shared" si="29"/>
        <v>0.9566666667</v>
      </c>
      <c r="M25" s="11">
        <f t="shared" si="29"/>
        <v>0.7155555556</v>
      </c>
      <c r="N25" s="11">
        <f t="shared" si="29"/>
        <v>0.9433397291</v>
      </c>
      <c r="O25" s="11">
        <f t="shared" si="29"/>
        <v>0.6344387228</v>
      </c>
    </row>
    <row r="26">
      <c r="A26" s="3" t="s">
        <v>26</v>
      </c>
      <c r="B26" s="3">
        <v>7.0</v>
      </c>
      <c r="C26" s="3">
        <v>4.0</v>
      </c>
      <c r="D26" s="8">
        <v>5.0</v>
      </c>
      <c r="E26" s="8">
        <v>3.0</v>
      </c>
      <c r="F26" s="8">
        <v>1.0</v>
      </c>
      <c r="G26" s="8">
        <v>2.0</v>
      </c>
      <c r="H26" s="6">
        <f t="shared" ref="H26:I26" si="30">D26/B26</f>
        <v>0.7142857143</v>
      </c>
      <c r="I26" s="6">
        <f t="shared" si="30"/>
        <v>0.75</v>
      </c>
      <c r="J26" s="6">
        <f t="shared" ref="J26:J28" si="32">D26/(D26+F26)</f>
        <v>0.8333333333</v>
      </c>
      <c r="K26" s="6">
        <f t="shared" ref="K26:K28" si="33">(D26+E26)/(B26+C26)</f>
        <v>0.7272727273</v>
      </c>
      <c r="L26" s="12">
        <v>1.0</v>
      </c>
      <c r="M26" s="9">
        <f t="shared" ref="M26:M28" si="34">(D26/B26 + E26/C26)/2</f>
        <v>0.7321428571</v>
      </c>
      <c r="N26" s="6">
        <f t="shared" ref="N26:N28" si="35">2*D26/(2*D26+F26+G26)</f>
        <v>0.7692307692</v>
      </c>
      <c r="O26" s="6">
        <f t="shared" ref="O26:O28" si="36">(D26*E26-F26*G26)/(SQRT((D26+F26)*(D26+G26)*(E26+F26)*(E26+G26)))</f>
        <v>0.4485426136</v>
      </c>
      <c r="P26" s="3" t="s">
        <v>39</v>
      </c>
    </row>
    <row r="27">
      <c r="A27" s="3" t="s">
        <v>28</v>
      </c>
      <c r="B27" s="3">
        <v>7.0</v>
      </c>
      <c r="C27" s="3">
        <v>4.0</v>
      </c>
      <c r="D27" s="8">
        <v>7.0</v>
      </c>
      <c r="E27" s="8">
        <v>2.0</v>
      </c>
      <c r="F27" s="8">
        <v>2.0</v>
      </c>
      <c r="G27" s="8">
        <v>0.0</v>
      </c>
      <c r="H27" s="6">
        <f t="shared" ref="H27:I27" si="31">D27/B27</f>
        <v>1</v>
      </c>
      <c r="I27" s="6">
        <f t="shared" si="31"/>
        <v>0.5</v>
      </c>
      <c r="J27" s="6">
        <f t="shared" si="32"/>
        <v>0.7777777778</v>
      </c>
      <c r="K27" s="6">
        <f t="shared" si="33"/>
        <v>0.8181818182</v>
      </c>
      <c r="L27" s="8">
        <v>0.86</v>
      </c>
      <c r="M27" s="9">
        <f t="shared" si="34"/>
        <v>0.75</v>
      </c>
      <c r="N27" s="6">
        <f t="shared" si="35"/>
        <v>0.875</v>
      </c>
      <c r="O27" s="6">
        <f t="shared" si="36"/>
        <v>0.6236095645</v>
      </c>
      <c r="P27" s="3" t="s">
        <v>40</v>
      </c>
    </row>
    <row r="28">
      <c r="A28" s="3" t="s">
        <v>30</v>
      </c>
      <c r="B28" s="3">
        <v>7.0</v>
      </c>
      <c r="C28" s="3">
        <v>3.0</v>
      </c>
      <c r="D28" s="8">
        <v>7.0</v>
      </c>
      <c r="E28" s="8">
        <v>2.0</v>
      </c>
      <c r="F28" s="8">
        <v>1.0</v>
      </c>
      <c r="G28" s="8">
        <v>0.0</v>
      </c>
      <c r="H28" s="6">
        <f t="shared" ref="H28:I28" si="37">D28/B28</f>
        <v>1</v>
      </c>
      <c r="I28" s="6">
        <f t="shared" si="37"/>
        <v>0.6666666667</v>
      </c>
      <c r="J28" s="6">
        <f t="shared" si="32"/>
        <v>0.875</v>
      </c>
      <c r="K28" s="6">
        <f t="shared" si="33"/>
        <v>0.9</v>
      </c>
      <c r="L28" s="8">
        <v>0.94</v>
      </c>
      <c r="M28" s="9">
        <f t="shared" si="34"/>
        <v>0.8333333333</v>
      </c>
      <c r="N28" s="6">
        <f t="shared" si="35"/>
        <v>0.9333333333</v>
      </c>
      <c r="O28" s="6">
        <f t="shared" si="36"/>
        <v>0.7637626158</v>
      </c>
      <c r="P28" s="3" t="s">
        <v>41</v>
      </c>
    </row>
    <row r="29">
      <c r="A29" s="1" t="s">
        <v>12</v>
      </c>
      <c r="G29" s="10" t="s">
        <v>32</v>
      </c>
      <c r="H29" s="11">
        <f t="shared" ref="H29:O29" si="38">AVERAGE(H26:H28)</f>
        <v>0.9047619048</v>
      </c>
      <c r="I29" s="11">
        <f t="shared" si="38"/>
        <v>0.6388888889</v>
      </c>
      <c r="J29" s="11">
        <f t="shared" si="38"/>
        <v>0.8287037037</v>
      </c>
      <c r="K29" s="11">
        <f t="shared" si="38"/>
        <v>0.8151515152</v>
      </c>
      <c r="L29" s="11">
        <f t="shared" si="38"/>
        <v>0.9333333333</v>
      </c>
      <c r="M29" s="11">
        <f t="shared" si="38"/>
        <v>0.7718253968</v>
      </c>
      <c r="N29" s="11">
        <f t="shared" si="38"/>
        <v>0.8591880342</v>
      </c>
      <c r="O29" s="11">
        <f t="shared" si="38"/>
        <v>0.611971598</v>
      </c>
    </row>
    <row r="30">
      <c r="A30" s="3" t="s">
        <v>26</v>
      </c>
      <c r="B30" s="3">
        <v>2.0</v>
      </c>
      <c r="C30" s="3">
        <v>4.0</v>
      </c>
      <c r="D30" s="8">
        <v>2.0</v>
      </c>
      <c r="E30" s="8">
        <v>4.0</v>
      </c>
      <c r="F30" s="8">
        <v>0.0</v>
      </c>
      <c r="G30" s="8">
        <v>0.0</v>
      </c>
      <c r="H30" s="6">
        <f t="shared" ref="H30:I30" si="39">D30/B30</f>
        <v>1</v>
      </c>
      <c r="I30" s="6">
        <f t="shared" si="39"/>
        <v>1</v>
      </c>
      <c r="J30" s="6">
        <f t="shared" ref="J30:J32" si="41">D30/(D30+F30)</f>
        <v>1</v>
      </c>
      <c r="K30" s="6">
        <f t="shared" ref="K30:K32" si="42">(D30+E30)/(B30+C30)</f>
        <v>1</v>
      </c>
      <c r="L30" s="12">
        <v>1.0</v>
      </c>
      <c r="M30" s="9">
        <f t="shared" ref="M30:M32" si="43">(D30/B30 + E30/C30)/2</f>
        <v>1</v>
      </c>
      <c r="N30" s="6">
        <f t="shared" ref="N30:N32" si="44">2*D30/(2*D30+F30+G30)</f>
        <v>1</v>
      </c>
      <c r="O30" s="6">
        <f t="shared" ref="O30:O32" si="45">(D30*E30-F30*G30)/(SQRT((D30+F30)*(D30+G30)*(E30+F30)*(E30+G30)))</f>
        <v>1</v>
      </c>
      <c r="P30" s="3" t="s">
        <v>42</v>
      </c>
    </row>
    <row r="31">
      <c r="A31" s="3" t="s">
        <v>28</v>
      </c>
      <c r="B31" s="3">
        <v>2.0</v>
      </c>
      <c r="C31" s="3">
        <v>4.0</v>
      </c>
      <c r="D31" s="8">
        <v>2.0</v>
      </c>
      <c r="E31" s="8">
        <v>4.0</v>
      </c>
      <c r="F31" s="8">
        <v>0.0</v>
      </c>
      <c r="G31" s="8">
        <v>0.0</v>
      </c>
      <c r="H31" s="6">
        <f t="shared" ref="H31:I31" si="40">D31/B31</f>
        <v>1</v>
      </c>
      <c r="I31" s="6">
        <f t="shared" si="40"/>
        <v>1</v>
      </c>
      <c r="J31" s="6">
        <f t="shared" si="41"/>
        <v>1</v>
      </c>
      <c r="K31" s="6">
        <f t="shared" si="42"/>
        <v>1</v>
      </c>
      <c r="L31" s="12">
        <v>1.0</v>
      </c>
      <c r="M31" s="9">
        <f t="shared" si="43"/>
        <v>1</v>
      </c>
      <c r="N31" s="6">
        <f t="shared" si="44"/>
        <v>1</v>
      </c>
      <c r="O31" s="6">
        <f t="shared" si="45"/>
        <v>1</v>
      </c>
      <c r="P31" s="3" t="s">
        <v>43</v>
      </c>
    </row>
    <row r="32">
      <c r="A32" s="3" t="s">
        <v>30</v>
      </c>
      <c r="B32" s="3">
        <v>2.0</v>
      </c>
      <c r="C32" s="3">
        <v>3.0</v>
      </c>
      <c r="D32" s="8">
        <v>0.0</v>
      </c>
      <c r="E32" s="8">
        <v>3.0</v>
      </c>
      <c r="F32" s="8">
        <v>0.0</v>
      </c>
      <c r="G32" s="8">
        <v>2.0</v>
      </c>
      <c r="H32" s="6">
        <f t="shared" ref="H32:I32" si="46">D32/B32</f>
        <v>0</v>
      </c>
      <c r="I32" s="6">
        <f t="shared" si="46"/>
        <v>1</v>
      </c>
      <c r="J32" s="6" t="str">
        <f t="shared" si="41"/>
        <v>#DIV/0!</v>
      </c>
      <c r="K32" s="6">
        <f t="shared" si="42"/>
        <v>0.6</v>
      </c>
      <c r="L32" s="12">
        <v>1.0</v>
      </c>
      <c r="M32" s="9">
        <f t="shared" si="43"/>
        <v>0.5</v>
      </c>
      <c r="N32" s="6">
        <f t="shared" si="44"/>
        <v>0</v>
      </c>
      <c r="O32" s="6" t="str">
        <f t="shared" si="45"/>
        <v>#DIV/0!</v>
      </c>
      <c r="P32" s="3" t="s">
        <v>44</v>
      </c>
    </row>
    <row r="33">
      <c r="G33" s="10" t="s">
        <v>32</v>
      </c>
      <c r="H33" s="11">
        <f t="shared" ref="H33:O33" si="47">AVERAGE(H30:H32)</f>
        <v>0.6666666667</v>
      </c>
      <c r="I33" s="11">
        <f t="shared" si="47"/>
        <v>1</v>
      </c>
      <c r="J33" s="11" t="str">
        <f t="shared" si="47"/>
        <v>#DIV/0!</v>
      </c>
      <c r="K33" s="11">
        <f t="shared" si="47"/>
        <v>0.8666666667</v>
      </c>
      <c r="L33" s="11">
        <f t="shared" si="47"/>
        <v>1</v>
      </c>
      <c r="M33" s="11">
        <f t="shared" si="47"/>
        <v>0.8333333333</v>
      </c>
      <c r="N33" s="11">
        <f t="shared" si="47"/>
        <v>0.6666666667</v>
      </c>
      <c r="O33" s="11" t="str">
        <f t="shared" si="47"/>
        <v>#DIV/0!</v>
      </c>
    </row>
    <row r="34">
      <c r="E34" s="13" t="s">
        <v>32</v>
      </c>
      <c r="F34" s="14">
        <f t="shared" ref="F34:G34" si="48">AVERAGE(F14:F32)</f>
        <v>1</v>
      </c>
      <c r="G34" s="14">
        <f t="shared" si="48"/>
        <v>2</v>
      </c>
    </row>
    <row r="35">
      <c r="E35" s="3"/>
      <c r="F35" s="6"/>
      <c r="G35" s="6"/>
    </row>
    <row r="37">
      <c r="A37" s="1" t="s">
        <v>45</v>
      </c>
    </row>
    <row r="38">
      <c r="A38" s="2" t="s">
        <v>1</v>
      </c>
      <c r="B38" s="2" t="s">
        <v>3</v>
      </c>
      <c r="C38" s="2" t="s">
        <v>4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18</v>
      </c>
      <c r="I38" s="2" t="s">
        <v>19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4" t="s">
        <v>25</v>
      </c>
    </row>
    <row r="39">
      <c r="A39" s="1" t="s">
        <v>8</v>
      </c>
      <c r="D39" s="5"/>
      <c r="H39" s="6"/>
      <c r="I39" s="6"/>
      <c r="J39" s="6"/>
      <c r="K39" s="6"/>
      <c r="M39" s="6"/>
      <c r="N39" s="6"/>
      <c r="O39" s="6"/>
    </row>
    <row r="40">
      <c r="A40" s="3" t="s">
        <v>26</v>
      </c>
      <c r="B40" s="3">
        <v>56.0</v>
      </c>
      <c r="C40" s="3">
        <v>4.0</v>
      </c>
      <c r="D40" s="8">
        <v>50.0</v>
      </c>
      <c r="E40" s="8">
        <v>3.0</v>
      </c>
      <c r="F40" s="8">
        <v>1.0</v>
      </c>
      <c r="G40" s="8">
        <v>6.0</v>
      </c>
      <c r="H40" s="6">
        <f t="shared" ref="H40:I40" si="49">D40/B40</f>
        <v>0.8928571429</v>
      </c>
      <c r="I40" s="6">
        <f t="shared" si="49"/>
        <v>0.75</v>
      </c>
      <c r="J40" s="6">
        <f t="shared" ref="J40:J42" si="51">D40/(D40+F40)</f>
        <v>0.9803921569</v>
      </c>
      <c r="K40" s="6">
        <f t="shared" ref="K40:K42" si="52">(D40+E40)/(B40+C40)</f>
        <v>0.8833333333</v>
      </c>
      <c r="L40" s="8">
        <v>0.98</v>
      </c>
      <c r="M40" s="9">
        <f t="shared" ref="M40:M42" si="53">(D40/B40 + E40/C40)/2</f>
        <v>0.8214285714</v>
      </c>
      <c r="N40" s="6">
        <f t="shared" ref="N40:N42" si="54">2*D40/(2*D40+F40+G40)</f>
        <v>0.9345794393</v>
      </c>
      <c r="O40" s="6">
        <f t="shared" ref="O40:O42" si="55">(D40*E40-F40*G40)/(SQRT((D40+F40)*(D40+G40)*(E40+F40)*(E40+G40)))</f>
        <v>0.4490887131</v>
      </c>
      <c r="P40" s="3" t="s">
        <v>46</v>
      </c>
    </row>
    <row r="41">
      <c r="A41" s="3" t="s">
        <v>28</v>
      </c>
      <c r="B41" s="3">
        <v>56.0</v>
      </c>
      <c r="C41" s="3">
        <v>4.0</v>
      </c>
      <c r="D41" s="8">
        <v>56.0</v>
      </c>
      <c r="E41" s="8">
        <v>4.0</v>
      </c>
      <c r="F41" s="8">
        <v>0.0</v>
      </c>
      <c r="G41" s="8">
        <v>0.0</v>
      </c>
      <c r="H41" s="6">
        <f t="shared" ref="H41:I41" si="50">D41/B41</f>
        <v>1</v>
      </c>
      <c r="I41" s="6">
        <f t="shared" si="50"/>
        <v>1</v>
      </c>
      <c r="J41" s="6">
        <f t="shared" si="51"/>
        <v>1</v>
      </c>
      <c r="K41" s="6">
        <f t="shared" si="52"/>
        <v>1</v>
      </c>
      <c r="L41" s="8">
        <v>0.97</v>
      </c>
      <c r="M41" s="9">
        <f t="shared" si="53"/>
        <v>1</v>
      </c>
      <c r="N41" s="6">
        <f t="shared" si="54"/>
        <v>1</v>
      </c>
      <c r="O41" s="6">
        <f t="shared" si="55"/>
        <v>1</v>
      </c>
      <c r="P41" s="3" t="s">
        <v>47</v>
      </c>
    </row>
    <row r="42">
      <c r="A42" s="3" t="s">
        <v>30</v>
      </c>
      <c r="B42" s="3">
        <v>55.0</v>
      </c>
      <c r="C42" s="3">
        <v>3.0</v>
      </c>
      <c r="D42" s="8">
        <v>51.0</v>
      </c>
      <c r="E42" s="8">
        <v>2.0</v>
      </c>
      <c r="F42" s="8">
        <v>1.0</v>
      </c>
      <c r="G42" s="8">
        <v>4.0</v>
      </c>
      <c r="H42" s="6">
        <f t="shared" ref="H42:I42" si="56">D42/B42</f>
        <v>0.9272727273</v>
      </c>
      <c r="I42" s="6">
        <f t="shared" si="56"/>
        <v>0.6666666667</v>
      </c>
      <c r="J42" s="6">
        <f t="shared" si="51"/>
        <v>0.9807692308</v>
      </c>
      <c r="K42" s="6">
        <f t="shared" si="52"/>
        <v>0.9137931034</v>
      </c>
      <c r="L42" s="8">
        <v>0.99</v>
      </c>
      <c r="M42" s="9">
        <f t="shared" si="53"/>
        <v>0.796969697</v>
      </c>
      <c r="N42" s="6">
        <f t="shared" si="54"/>
        <v>0.953271028</v>
      </c>
      <c r="O42" s="6">
        <f t="shared" si="55"/>
        <v>0.431923473</v>
      </c>
      <c r="P42" s="3" t="s">
        <v>48</v>
      </c>
    </row>
    <row r="43">
      <c r="A43" s="1" t="s">
        <v>9</v>
      </c>
      <c r="G43" s="10" t="s">
        <v>32</v>
      </c>
      <c r="H43" s="11">
        <f t="shared" ref="H43:O43" si="57">AVERAGE(H40:H42)</f>
        <v>0.94004329</v>
      </c>
      <c r="I43" s="11">
        <f t="shared" si="57"/>
        <v>0.8055555556</v>
      </c>
      <c r="J43" s="11">
        <f t="shared" si="57"/>
        <v>0.9870537959</v>
      </c>
      <c r="K43" s="11">
        <f t="shared" si="57"/>
        <v>0.9323754789</v>
      </c>
      <c r="L43" s="11">
        <f t="shared" si="57"/>
        <v>0.98</v>
      </c>
      <c r="M43" s="11">
        <f t="shared" si="57"/>
        <v>0.8727994228</v>
      </c>
      <c r="N43" s="11">
        <f t="shared" si="57"/>
        <v>0.9626168224</v>
      </c>
      <c r="O43" s="11">
        <f t="shared" si="57"/>
        <v>0.6270040621</v>
      </c>
    </row>
    <row r="44">
      <c r="A44" s="3" t="s">
        <v>26</v>
      </c>
      <c r="B44" s="3">
        <v>24.0</v>
      </c>
      <c r="C44" s="3">
        <v>4.0</v>
      </c>
      <c r="D44" s="8">
        <v>21.0</v>
      </c>
      <c r="E44" s="8">
        <v>3.0</v>
      </c>
      <c r="F44" s="8">
        <v>1.0</v>
      </c>
      <c r="G44" s="8">
        <v>3.0</v>
      </c>
      <c r="H44" s="6">
        <f t="shared" ref="H44:I44" si="58">D44/B44</f>
        <v>0.875</v>
      </c>
      <c r="I44" s="6">
        <f t="shared" si="58"/>
        <v>0.75</v>
      </c>
      <c r="J44" s="6">
        <f t="shared" ref="J44:J46" si="60">D44/(D44+F44)</f>
        <v>0.9545454545</v>
      </c>
      <c r="K44" s="6">
        <f t="shared" ref="K44:K46" si="61">(D44+E44)/(B44+C44)</f>
        <v>0.8571428571</v>
      </c>
      <c r="L44" s="8">
        <v>0.99</v>
      </c>
      <c r="M44" s="9">
        <f t="shared" ref="M44:M46" si="62">(D44/B44 + E44/C44)/2</f>
        <v>0.8125</v>
      </c>
      <c r="N44" s="6">
        <f t="shared" ref="N44:N46" si="63">2*D44/(2*D44+F44+G44)</f>
        <v>0.9130434783</v>
      </c>
      <c r="O44" s="6">
        <f t="shared" ref="O44:O46" si="64">(D44*E44-F44*G44)/(SQRT((D44+F44)*(D44+G44)*(E44+F44)*(E44+G44)))</f>
        <v>0.5330017909</v>
      </c>
      <c r="P44" s="3" t="s">
        <v>49</v>
      </c>
    </row>
    <row r="45">
      <c r="A45" s="3" t="s">
        <v>28</v>
      </c>
      <c r="B45" s="3">
        <v>24.0</v>
      </c>
      <c r="C45" s="3">
        <v>4.0</v>
      </c>
      <c r="D45" s="8">
        <v>24.0</v>
      </c>
      <c r="E45" s="8">
        <v>1.0</v>
      </c>
      <c r="F45" s="8">
        <v>3.0</v>
      </c>
      <c r="G45" s="8">
        <v>0.0</v>
      </c>
      <c r="H45" s="6">
        <f t="shared" ref="H45:I45" si="59">D45/B45</f>
        <v>1</v>
      </c>
      <c r="I45" s="6">
        <f t="shared" si="59"/>
        <v>0.25</v>
      </c>
      <c r="J45" s="6">
        <f t="shared" si="60"/>
        <v>0.8888888889</v>
      </c>
      <c r="K45" s="6">
        <f t="shared" si="61"/>
        <v>0.8928571429</v>
      </c>
      <c r="L45" s="12">
        <v>1.0</v>
      </c>
      <c r="M45" s="9">
        <f t="shared" si="62"/>
        <v>0.625</v>
      </c>
      <c r="N45" s="6">
        <f t="shared" si="63"/>
        <v>0.9411764706</v>
      </c>
      <c r="O45" s="6">
        <f t="shared" si="64"/>
        <v>0.4714045208</v>
      </c>
      <c r="P45" s="3" t="s">
        <v>50</v>
      </c>
    </row>
    <row r="46">
      <c r="A46" s="3" t="s">
        <v>30</v>
      </c>
      <c r="B46" s="3">
        <v>23.0</v>
      </c>
      <c r="C46" s="3">
        <v>3.0</v>
      </c>
      <c r="D46" s="8">
        <v>23.0</v>
      </c>
      <c r="E46" s="8">
        <v>3.0</v>
      </c>
      <c r="F46" s="8">
        <v>0.0</v>
      </c>
      <c r="G46" s="8">
        <v>0.0</v>
      </c>
      <c r="H46" s="6">
        <f t="shared" ref="H46:I46" si="65">D46/B46</f>
        <v>1</v>
      </c>
      <c r="I46" s="6">
        <f t="shared" si="65"/>
        <v>1</v>
      </c>
      <c r="J46" s="6">
        <f t="shared" si="60"/>
        <v>1</v>
      </c>
      <c r="K46" s="6">
        <f t="shared" si="61"/>
        <v>1</v>
      </c>
      <c r="L46" s="8">
        <v>0.98</v>
      </c>
      <c r="M46" s="9">
        <f t="shared" si="62"/>
        <v>1</v>
      </c>
      <c r="N46" s="6">
        <f t="shared" si="63"/>
        <v>1</v>
      </c>
      <c r="O46" s="6">
        <f t="shared" si="64"/>
        <v>1</v>
      </c>
      <c r="P46" s="3" t="s">
        <v>51</v>
      </c>
    </row>
    <row r="47">
      <c r="A47" s="1" t="s">
        <v>10</v>
      </c>
      <c r="G47" s="10" t="s">
        <v>32</v>
      </c>
      <c r="H47" s="11">
        <f t="shared" ref="H47:O47" si="66">AVERAGE(H44:H46)</f>
        <v>0.9583333333</v>
      </c>
      <c r="I47" s="11">
        <f t="shared" si="66"/>
        <v>0.6666666667</v>
      </c>
      <c r="J47" s="11">
        <f t="shared" si="66"/>
        <v>0.9478114478</v>
      </c>
      <c r="K47" s="11">
        <f t="shared" si="66"/>
        <v>0.9166666667</v>
      </c>
      <c r="L47" s="11">
        <f t="shared" si="66"/>
        <v>0.99</v>
      </c>
      <c r="M47" s="11">
        <f t="shared" si="66"/>
        <v>0.8125</v>
      </c>
      <c r="N47" s="11">
        <f t="shared" si="66"/>
        <v>0.9514066496</v>
      </c>
      <c r="O47" s="11">
        <f t="shared" si="66"/>
        <v>0.6681354372</v>
      </c>
    </row>
    <row r="48">
      <c r="A48" s="3" t="s">
        <v>26</v>
      </c>
      <c r="B48" s="3">
        <v>25.0</v>
      </c>
      <c r="C48" s="3">
        <v>4.0</v>
      </c>
      <c r="D48" s="8">
        <v>25.0</v>
      </c>
      <c r="E48" s="8">
        <v>2.0</v>
      </c>
      <c r="F48" s="8">
        <v>2.0</v>
      </c>
      <c r="G48" s="8">
        <v>0.0</v>
      </c>
      <c r="H48" s="6">
        <f t="shared" ref="H48:I48" si="67">D48/B48</f>
        <v>1</v>
      </c>
      <c r="I48" s="6">
        <f t="shared" si="67"/>
        <v>0.5</v>
      </c>
      <c r="J48" s="6">
        <f>D44/(D44+F44)</f>
        <v>0.9545454545</v>
      </c>
      <c r="K48" s="6">
        <f t="shared" ref="K48:K50" si="69">(D48+E48)/(B48+C48)</f>
        <v>0.9310344828</v>
      </c>
      <c r="L48" s="12">
        <v>1.0</v>
      </c>
      <c r="M48" s="9">
        <f t="shared" ref="M48:M50" si="70">(D48/B48 + E48/C48)/2</f>
        <v>0.75</v>
      </c>
      <c r="N48" s="6">
        <f>2*D44/(2*D44+F44+G44)</f>
        <v>0.9130434783</v>
      </c>
      <c r="O48" s="6">
        <f>(D44*E44-F44*G44)/(SQRT((D44+F44)*(D44+G44)*(E44+F44)*(E44+G44)))</f>
        <v>0.5330017909</v>
      </c>
      <c r="P48" s="3" t="s">
        <v>52</v>
      </c>
    </row>
    <row r="49">
      <c r="A49" s="3" t="s">
        <v>28</v>
      </c>
      <c r="B49" s="3">
        <v>25.0</v>
      </c>
      <c r="C49" s="3">
        <v>4.0</v>
      </c>
      <c r="D49" s="8">
        <v>24.0</v>
      </c>
      <c r="E49" s="8">
        <v>4.0</v>
      </c>
      <c r="F49" s="8">
        <v>0.0</v>
      </c>
      <c r="G49" s="8">
        <v>1.0</v>
      </c>
      <c r="H49" s="6">
        <f t="shared" ref="H49:I49" si="68">D49/B49</f>
        <v>0.96</v>
      </c>
      <c r="I49" s="6">
        <f t="shared" si="68"/>
        <v>1</v>
      </c>
      <c r="J49" s="6">
        <f t="shared" ref="J49:J50" si="72">D49/(D49+F49)</f>
        <v>1</v>
      </c>
      <c r="K49" s="6">
        <f t="shared" si="69"/>
        <v>0.9655172414</v>
      </c>
      <c r="L49" s="8">
        <v>0.93</v>
      </c>
      <c r="M49" s="9">
        <f t="shared" si="70"/>
        <v>0.98</v>
      </c>
      <c r="N49" s="6">
        <f t="shared" ref="N49:N50" si="73">2*D49/(2*D49+F49+G49)</f>
        <v>0.9795918367</v>
      </c>
      <c r="O49" s="6">
        <f t="shared" ref="O49:O50" si="74">(D49*E49-F49*G49)/(SQRT((D49+F49)*(D49+G49)*(E49+F49)*(E49+G49)))</f>
        <v>0.876356092</v>
      </c>
      <c r="P49" s="3" t="s">
        <v>53</v>
      </c>
    </row>
    <row r="50">
      <c r="A50" s="3" t="s">
        <v>30</v>
      </c>
      <c r="B50" s="3">
        <v>25.0</v>
      </c>
      <c r="C50" s="3">
        <v>3.0</v>
      </c>
      <c r="D50" s="8">
        <v>25.0</v>
      </c>
      <c r="E50" s="8">
        <v>1.0</v>
      </c>
      <c r="F50" s="8">
        <v>2.0</v>
      </c>
      <c r="G50" s="8">
        <v>0.0</v>
      </c>
      <c r="H50" s="6">
        <f t="shared" ref="H50:I50" si="71">D50/B50</f>
        <v>1</v>
      </c>
      <c r="I50" s="6">
        <f t="shared" si="71"/>
        <v>0.3333333333</v>
      </c>
      <c r="J50" s="6">
        <f t="shared" si="72"/>
        <v>0.9259259259</v>
      </c>
      <c r="K50" s="6">
        <f t="shared" si="69"/>
        <v>0.9285714286</v>
      </c>
      <c r="L50" s="8">
        <v>0.94</v>
      </c>
      <c r="M50" s="9">
        <f t="shared" si="70"/>
        <v>0.6666666667</v>
      </c>
      <c r="N50" s="6">
        <f t="shared" si="73"/>
        <v>0.9615384615</v>
      </c>
      <c r="O50" s="6">
        <f t="shared" si="74"/>
        <v>0.5555555556</v>
      </c>
      <c r="P50" s="3" t="s">
        <v>38</v>
      </c>
    </row>
    <row r="51">
      <c r="A51" s="1" t="s">
        <v>11</v>
      </c>
      <c r="G51" s="10" t="s">
        <v>32</v>
      </c>
      <c r="H51" s="11">
        <f t="shared" ref="H51:O51" si="75">AVERAGE(H48:H50)</f>
        <v>0.9866666667</v>
      </c>
      <c r="I51" s="11">
        <f t="shared" si="75"/>
        <v>0.6111111111</v>
      </c>
      <c r="J51" s="11">
        <f t="shared" si="75"/>
        <v>0.9601571268</v>
      </c>
      <c r="K51" s="11">
        <f t="shared" si="75"/>
        <v>0.9417077176</v>
      </c>
      <c r="L51" s="11">
        <f t="shared" si="75"/>
        <v>0.9566666667</v>
      </c>
      <c r="M51" s="11">
        <f t="shared" si="75"/>
        <v>0.7988888889</v>
      </c>
      <c r="N51" s="11">
        <f t="shared" si="75"/>
        <v>0.9513912588</v>
      </c>
      <c r="O51" s="11">
        <f t="shared" si="75"/>
        <v>0.6549711462</v>
      </c>
    </row>
    <row r="52">
      <c r="A52" s="3" t="s">
        <v>26</v>
      </c>
      <c r="B52" s="3">
        <v>7.0</v>
      </c>
      <c r="C52" s="3">
        <v>4.0</v>
      </c>
      <c r="D52" s="8">
        <v>5.0</v>
      </c>
      <c r="E52" s="8">
        <v>3.0</v>
      </c>
      <c r="F52" s="8">
        <v>1.0</v>
      </c>
      <c r="G52" s="8">
        <v>2.0</v>
      </c>
      <c r="H52" s="6">
        <f t="shared" ref="H52:I52" si="76">D52/B52</f>
        <v>0.7142857143</v>
      </c>
      <c r="I52" s="6">
        <f t="shared" si="76"/>
        <v>0.75</v>
      </c>
      <c r="J52" s="6">
        <f t="shared" ref="J52:J54" si="78">D52/(D52+F52)</f>
        <v>0.8333333333</v>
      </c>
      <c r="K52" s="6">
        <f t="shared" ref="K52:K54" si="79">(D52+E52)/(B52+C52)</f>
        <v>0.7272727273</v>
      </c>
      <c r="L52" s="12">
        <v>1.0</v>
      </c>
      <c r="M52" s="9">
        <f t="shared" ref="M52:M54" si="80">(D52/B52 + E52/C52)/2</f>
        <v>0.7321428571</v>
      </c>
      <c r="N52" s="6">
        <f t="shared" ref="N52:N54" si="81">2*D52/(2*D52+F52+G52)</f>
        <v>0.7692307692</v>
      </c>
      <c r="O52" s="6">
        <f t="shared" ref="O52:O54" si="82">(D52*E52-F52*G52)/(SQRT((D52+F52)*(D52+G52)*(E52+F52)*(E52+G52)))</f>
        <v>0.4485426136</v>
      </c>
      <c r="P52" s="3" t="s">
        <v>39</v>
      </c>
    </row>
    <row r="53">
      <c r="A53" s="3" t="s">
        <v>28</v>
      </c>
      <c r="B53" s="3">
        <v>7.0</v>
      </c>
      <c r="C53" s="3">
        <v>4.0</v>
      </c>
      <c r="D53" s="8">
        <v>7.0</v>
      </c>
      <c r="E53" s="8">
        <v>2.0</v>
      </c>
      <c r="F53" s="8">
        <v>2.0</v>
      </c>
      <c r="G53" s="8">
        <v>0.0</v>
      </c>
      <c r="H53" s="6">
        <f t="shared" ref="H53:I53" si="77">D53/B53</f>
        <v>1</v>
      </c>
      <c r="I53" s="6">
        <f t="shared" si="77"/>
        <v>0.5</v>
      </c>
      <c r="J53" s="6">
        <f t="shared" si="78"/>
        <v>0.7777777778</v>
      </c>
      <c r="K53" s="6">
        <f t="shared" si="79"/>
        <v>0.8181818182</v>
      </c>
      <c r="L53" s="8">
        <v>0.86</v>
      </c>
      <c r="M53" s="9">
        <f t="shared" si="80"/>
        <v>0.75</v>
      </c>
      <c r="N53" s="6">
        <f t="shared" si="81"/>
        <v>0.875</v>
      </c>
      <c r="O53" s="6">
        <f t="shared" si="82"/>
        <v>0.6236095645</v>
      </c>
      <c r="P53" s="3" t="s">
        <v>54</v>
      </c>
    </row>
    <row r="54">
      <c r="A54" s="3" t="s">
        <v>30</v>
      </c>
      <c r="B54" s="3">
        <v>7.0</v>
      </c>
      <c r="C54" s="3">
        <v>3.0</v>
      </c>
      <c r="D54" s="8">
        <v>7.0</v>
      </c>
      <c r="E54" s="8">
        <v>2.0</v>
      </c>
      <c r="F54" s="8">
        <v>1.0</v>
      </c>
      <c r="G54" s="8">
        <v>0.0</v>
      </c>
      <c r="H54" s="6">
        <f t="shared" ref="H54:I54" si="83">D54/B54</f>
        <v>1</v>
      </c>
      <c r="I54" s="6">
        <f t="shared" si="83"/>
        <v>0.6666666667</v>
      </c>
      <c r="J54" s="6">
        <f t="shared" si="78"/>
        <v>0.875</v>
      </c>
      <c r="K54" s="6">
        <f t="shared" si="79"/>
        <v>0.9</v>
      </c>
      <c r="L54" s="8">
        <v>0.94</v>
      </c>
      <c r="M54" s="9">
        <f t="shared" si="80"/>
        <v>0.8333333333</v>
      </c>
      <c r="N54" s="6">
        <f t="shared" si="81"/>
        <v>0.9333333333</v>
      </c>
      <c r="O54" s="6">
        <f t="shared" si="82"/>
        <v>0.7637626158</v>
      </c>
      <c r="P54" s="3" t="s">
        <v>41</v>
      </c>
    </row>
    <row r="55">
      <c r="A55" s="1" t="s">
        <v>12</v>
      </c>
      <c r="G55" s="10" t="s">
        <v>32</v>
      </c>
      <c r="H55" s="11">
        <f t="shared" ref="H55:O55" si="84">AVERAGE(H52:H54)</f>
        <v>0.9047619048</v>
      </c>
      <c r="I55" s="11">
        <f t="shared" si="84"/>
        <v>0.6388888889</v>
      </c>
      <c r="J55" s="11">
        <f t="shared" si="84"/>
        <v>0.8287037037</v>
      </c>
      <c r="K55" s="11">
        <f t="shared" si="84"/>
        <v>0.8151515152</v>
      </c>
      <c r="L55" s="11">
        <f t="shared" si="84"/>
        <v>0.9333333333</v>
      </c>
      <c r="M55" s="11">
        <f t="shared" si="84"/>
        <v>0.7718253968</v>
      </c>
      <c r="N55" s="11">
        <f t="shared" si="84"/>
        <v>0.8591880342</v>
      </c>
      <c r="O55" s="11">
        <f t="shared" si="84"/>
        <v>0.611971598</v>
      </c>
    </row>
    <row r="56">
      <c r="A56" s="3" t="s">
        <v>26</v>
      </c>
      <c r="B56" s="3">
        <v>2.0</v>
      </c>
      <c r="C56" s="3">
        <v>4.0</v>
      </c>
      <c r="D56" s="8">
        <v>2.0</v>
      </c>
      <c r="E56" s="8">
        <v>4.0</v>
      </c>
      <c r="F56" s="8">
        <v>0.0</v>
      </c>
      <c r="G56" s="8">
        <v>0.0</v>
      </c>
      <c r="H56" s="6">
        <f t="shared" ref="H56:I56" si="85">D56/B56</f>
        <v>1</v>
      </c>
      <c r="I56" s="6">
        <f t="shared" si="85"/>
        <v>1</v>
      </c>
      <c r="J56" s="6">
        <f t="shared" ref="J56:J58" si="87">D56/(D56+F56)</f>
        <v>1</v>
      </c>
      <c r="K56" s="6">
        <f t="shared" ref="K56:K58" si="88">(D56+E56)/(B56+C56)</f>
        <v>1</v>
      </c>
      <c r="L56" s="12">
        <v>1.0</v>
      </c>
      <c r="M56" s="9">
        <f t="shared" ref="M56:M58" si="89">(D56/B56 + E56/C56)/2</f>
        <v>1</v>
      </c>
      <c r="N56" s="6">
        <f t="shared" ref="N56:N58" si="90">2*D56/(2*D56+F56+G56)</f>
        <v>1</v>
      </c>
      <c r="O56" s="6">
        <f t="shared" ref="O56:O58" si="91">(D56*E56-F56*G56)/(SQRT((D56+F56)*(D56+G56)*(E56+F56)*(E56+G56)))</f>
        <v>1</v>
      </c>
      <c r="P56" s="3" t="s">
        <v>55</v>
      </c>
    </row>
    <row r="57">
      <c r="A57" s="3" t="s">
        <v>28</v>
      </c>
      <c r="B57" s="3">
        <v>2.0</v>
      </c>
      <c r="C57" s="3">
        <v>4.0</v>
      </c>
      <c r="D57" s="8">
        <v>2.0</v>
      </c>
      <c r="E57" s="8">
        <v>4.0</v>
      </c>
      <c r="F57" s="8">
        <v>0.0</v>
      </c>
      <c r="G57" s="8">
        <v>0.0</v>
      </c>
      <c r="H57" s="6">
        <f t="shared" ref="H57:I57" si="86">D57/B57</f>
        <v>1</v>
      </c>
      <c r="I57" s="6">
        <f t="shared" si="86"/>
        <v>1</v>
      </c>
      <c r="J57" s="6">
        <f t="shared" si="87"/>
        <v>1</v>
      </c>
      <c r="K57" s="6">
        <f t="shared" si="88"/>
        <v>1</v>
      </c>
      <c r="L57" s="12">
        <v>1.0</v>
      </c>
      <c r="M57" s="9">
        <f t="shared" si="89"/>
        <v>1</v>
      </c>
      <c r="N57" s="6">
        <f t="shared" si="90"/>
        <v>1</v>
      </c>
      <c r="O57" s="6">
        <f t="shared" si="91"/>
        <v>1</v>
      </c>
      <c r="P57" s="3" t="s">
        <v>56</v>
      </c>
    </row>
    <row r="58">
      <c r="A58" s="3" t="s">
        <v>30</v>
      </c>
      <c r="B58" s="3">
        <v>2.0</v>
      </c>
      <c r="C58" s="3">
        <v>3.0</v>
      </c>
      <c r="D58" s="8">
        <v>0.0</v>
      </c>
      <c r="E58" s="8">
        <v>3.0</v>
      </c>
      <c r="F58" s="8">
        <v>0.0</v>
      </c>
      <c r="G58" s="8">
        <v>2.0</v>
      </c>
      <c r="H58" s="6">
        <f t="shared" ref="H58:I58" si="92">D58/B58</f>
        <v>0</v>
      </c>
      <c r="I58" s="6">
        <f t="shared" si="92"/>
        <v>1</v>
      </c>
      <c r="J58" s="6" t="str">
        <f t="shared" si="87"/>
        <v>#DIV/0!</v>
      </c>
      <c r="K58" s="6">
        <f t="shared" si="88"/>
        <v>0.6</v>
      </c>
      <c r="L58" s="12">
        <v>1.0</v>
      </c>
      <c r="M58" s="9">
        <f t="shared" si="89"/>
        <v>0.5</v>
      </c>
      <c r="N58" s="6">
        <f t="shared" si="90"/>
        <v>0</v>
      </c>
      <c r="O58" s="6" t="str">
        <f t="shared" si="91"/>
        <v>#DIV/0!</v>
      </c>
      <c r="P58" s="3" t="s">
        <v>57</v>
      </c>
    </row>
    <row r="59">
      <c r="G59" s="10" t="s">
        <v>32</v>
      </c>
      <c r="H59" s="11">
        <f t="shared" ref="H59:O59" si="93">AVERAGE(H56:H58)</f>
        <v>0.6666666667</v>
      </c>
      <c r="I59" s="11">
        <f t="shared" si="93"/>
        <v>1</v>
      </c>
      <c r="J59" s="11" t="str">
        <f t="shared" si="93"/>
        <v>#DIV/0!</v>
      </c>
      <c r="K59" s="11">
        <f t="shared" si="93"/>
        <v>0.8666666667</v>
      </c>
      <c r="L59" s="11">
        <f t="shared" si="93"/>
        <v>1</v>
      </c>
      <c r="M59" s="11">
        <f t="shared" si="93"/>
        <v>0.8333333333</v>
      </c>
      <c r="N59" s="11">
        <f t="shared" si="93"/>
        <v>0.6666666667</v>
      </c>
      <c r="O59" s="11" t="str">
        <f t="shared" si="93"/>
        <v>#DIV/0!</v>
      </c>
    </row>
    <row r="60">
      <c r="E60" s="13" t="s">
        <v>32</v>
      </c>
      <c r="F60" s="14">
        <f t="shared" ref="F60:G60" si="94">AVERAGE(F40:F58)</f>
        <v>0.9333333333</v>
      </c>
      <c r="G60" s="14">
        <f t="shared" si="94"/>
        <v>1.2</v>
      </c>
    </row>
    <row r="61">
      <c r="E61" s="3"/>
      <c r="F61" s="6"/>
      <c r="G61" s="6"/>
    </row>
    <row r="63">
      <c r="A63" s="1" t="s">
        <v>58</v>
      </c>
    </row>
    <row r="64">
      <c r="A64" s="2" t="s">
        <v>1</v>
      </c>
      <c r="B64" s="2" t="s">
        <v>3</v>
      </c>
      <c r="C64" s="2" t="s">
        <v>4</v>
      </c>
      <c r="D64" s="2" t="s">
        <v>14</v>
      </c>
      <c r="E64" s="2" t="s">
        <v>15</v>
      </c>
      <c r="F64" s="2" t="s">
        <v>16</v>
      </c>
      <c r="G64" s="2" t="s">
        <v>17</v>
      </c>
      <c r="H64" s="2" t="s">
        <v>18</v>
      </c>
      <c r="I64" s="2" t="s">
        <v>19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24</v>
      </c>
      <c r="O64" s="4" t="s">
        <v>25</v>
      </c>
    </row>
    <row r="65">
      <c r="A65" s="1" t="s">
        <v>8</v>
      </c>
      <c r="D65" s="5"/>
      <c r="H65" s="6"/>
      <c r="I65" s="6"/>
      <c r="J65" s="6"/>
      <c r="K65" s="6"/>
      <c r="M65" s="6"/>
      <c r="N65" s="6"/>
      <c r="O65" s="6"/>
    </row>
    <row r="66">
      <c r="A66" s="3" t="s">
        <v>26</v>
      </c>
      <c r="B66" s="3">
        <v>56.0</v>
      </c>
      <c r="C66" s="3">
        <v>4.0</v>
      </c>
      <c r="D66" s="8">
        <v>52.0</v>
      </c>
      <c r="E66" s="8">
        <v>3.0</v>
      </c>
      <c r="F66" s="8">
        <v>1.0</v>
      </c>
      <c r="G66" s="8">
        <v>4.0</v>
      </c>
      <c r="H66" s="6">
        <f t="shared" ref="H66:I66" si="95">D66/B66</f>
        <v>0.9285714286</v>
      </c>
      <c r="I66" s="6">
        <f t="shared" si="95"/>
        <v>0.75</v>
      </c>
      <c r="J66" s="6">
        <f t="shared" ref="J66:J68" si="97">D66/(D66+F66)</f>
        <v>0.9811320755</v>
      </c>
      <c r="K66" s="6">
        <f t="shared" ref="K66:K68" si="98">(D66+E66)/(B66+C66)</f>
        <v>0.9166666667</v>
      </c>
      <c r="L66" s="12">
        <v>1.0</v>
      </c>
      <c r="M66" s="9">
        <f t="shared" ref="M66:M68" si="99">(D66/B66 + E66/C66)/2</f>
        <v>0.8392857143</v>
      </c>
      <c r="N66" s="6">
        <f t="shared" ref="N66:N68" si="100">2*D66/(2*D66+F66+G66)</f>
        <v>0.9541284404</v>
      </c>
      <c r="O66" s="6">
        <f t="shared" ref="O66:O68" si="101">(D66*E66-F66*G66)/(SQRT((D66+F66)*(D66+G66)*(E66+F66)*(E66+G66)))</f>
        <v>0.5272694681</v>
      </c>
      <c r="P66" s="3" t="s">
        <v>59</v>
      </c>
    </row>
    <row r="67">
      <c r="A67" s="3" t="s">
        <v>28</v>
      </c>
      <c r="B67" s="3">
        <v>56.0</v>
      </c>
      <c r="C67" s="3">
        <v>4.0</v>
      </c>
      <c r="D67" s="8">
        <v>53.0</v>
      </c>
      <c r="E67" s="8">
        <v>3.0</v>
      </c>
      <c r="F67" s="8">
        <v>1.0</v>
      </c>
      <c r="G67" s="8">
        <v>3.0</v>
      </c>
      <c r="H67" s="6">
        <f t="shared" ref="H67:I67" si="96">D67/B67</f>
        <v>0.9464285714</v>
      </c>
      <c r="I67" s="6">
        <f t="shared" si="96"/>
        <v>0.75</v>
      </c>
      <c r="J67" s="6">
        <f t="shared" si="97"/>
        <v>0.9814814815</v>
      </c>
      <c r="K67" s="6">
        <f t="shared" si="98"/>
        <v>0.9333333333</v>
      </c>
      <c r="L67" s="8">
        <v>0.97</v>
      </c>
      <c r="M67" s="9">
        <f t="shared" si="99"/>
        <v>0.8482142857</v>
      </c>
      <c r="N67" s="6">
        <f t="shared" si="100"/>
        <v>0.9636363636</v>
      </c>
      <c r="O67" s="6">
        <f t="shared" si="101"/>
        <v>0.5790660241</v>
      </c>
      <c r="P67" s="3" t="s">
        <v>60</v>
      </c>
    </row>
    <row r="68">
      <c r="A68" s="3" t="s">
        <v>30</v>
      </c>
      <c r="B68" s="3">
        <v>55.0</v>
      </c>
      <c r="C68" s="3">
        <v>3.0</v>
      </c>
      <c r="D68" s="8">
        <v>53.0</v>
      </c>
      <c r="E68" s="8">
        <v>2.0</v>
      </c>
      <c r="F68" s="8">
        <v>1.0</v>
      </c>
      <c r="G68" s="8">
        <v>2.0</v>
      </c>
      <c r="H68" s="6">
        <f t="shared" ref="H68:I68" si="102">D68/B68</f>
        <v>0.9636363636</v>
      </c>
      <c r="I68" s="6">
        <f t="shared" si="102"/>
        <v>0.6666666667</v>
      </c>
      <c r="J68" s="6">
        <f t="shared" si="97"/>
        <v>0.9814814815</v>
      </c>
      <c r="K68" s="6">
        <f t="shared" si="98"/>
        <v>0.9482758621</v>
      </c>
      <c r="L68" s="8">
        <v>0.96</v>
      </c>
      <c r="M68" s="9">
        <f t="shared" si="99"/>
        <v>0.8151515152</v>
      </c>
      <c r="N68" s="6">
        <f t="shared" si="100"/>
        <v>0.9724770642</v>
      </c>
      <c r="O68" s="6">
        <f t="shared" si="101"/>
        <v>0.550889496</v>
      </c>
      <c r="P68" s="3" t="s">
        <v>61</v>
      </c>
    </row>
    <row r="69">
      <c r="A69" s="1" t="s">
        <v>9</v>
      </c>
      <c r="G69" s="10" t="s">
        <v>32</v>
      </c>
      <c r="H69" s="11">
        <f t="shared" ref="H69:O69" si="103">AVERAGE(H66:H68)</f>
        <v>0.9462121212</v>
      </c>
      <c r="I69" s="11">
        <f t="shared" si="103"/>
        <v>0.7222222222</v>
      </c>
      <c r="J69" s="11">
        <f t="shared" si="103"/>
        <v>0.9813650128</v>
      </c>
      <c r="K69" s="11">
        <f t="shared" si="103"/>
        <v>0.9327586207</v>
      </c>
      <c r="L69" s="11">
        <f t="shared" si="103"/>
        <v>0.9766666667</v>
      </c>
      <c r="M69" s="11">
        <f t="shared" si="103"/>
        <v>0.8342171717</v>
      </c>
      <c r="N69" s="11">
        <f t="shared" si="103"/>
        <v>0.9634139561</v>
      </c>
      <c r="O69" s="11">
        <f t="shared" si="103"/>
        <v>0.5524083294</v>
      </c>
    </row>
    <row r="70">
      <c r="A70" s="3" t="s">
        <v>26</v>
      </c>
      <c r="B70" s="3">
        <v>24.0</v>
      </c>
      <c r="C70" s="3">
        <v>4.0</v>
      </c>
      <c r="D70" s="8">
        <v>21.0</v>
      </c>
      <c r="E70" s="8">
        <v>3.0</v>
      </c>
      <c r="F70" s="8">
        <v>1.0</v>
      </c>
      <c r="G70" s="8">
        <v>3.0</v>
      </c>
      <c r="H70" s="6">
        <f t="shared" ref="H70:I70" si="104">D70/B70</f>
        <v>0.875</v>
      </c>
      <c r="I70" s="6">
        <f t="shared" si="104"/>
        <v>0.75</v>
      </c>
      <c r="J70" s="6">
        <f t="shared" ref="J70:J72" si="106">D70/(D70+F70)</f>
        <v>0.9545454545</v>
      </c>
      <c r="K70" s="6">
        <f t="shared" ref="K70:K72" si="107">(D70+E70)/(B70+C70)</f>
        <v>0.8571428571</v>
      </c>
      <c r="L70" s="8">
        <v>0.99</v>
      </c>
      <c r="M70" s="9">
        <f t="shared" ref="M70:M72" si="108">(D70/B70 + E70/C70)/2</f>
        <v>0.8125</v>
      </c>
      <c r="N70" s="6">
        <f t="shared" ref="N70:N72" si="109">2*D70/(2*D70+F70+G70)</f>
        <v>0.9130434783</v>
      </c>
      <c r="O70" s="6">
        <f t="shared" ref="O70:O72" si="110">(D70*E70-F70*G70)/(SQRT((D70+F70)*(D70+G70)*(E70+F70)*(E70+G70)))</f>
        <v>0.5330017909</v>
      </c>
      <c r="P70" s="3" t="s">
        <v>62</v>
      </c>
    </row>
    <row r="71">
      <c r="A71" s="3" t="s">
        <v>28</v>
      </c>
      <c r="B71" s="3">
        <v>24.0</v>
      </c>
      <c r="C71" s="3">
        <v>4.0</v>
      </c>
      <c r="D71" s="8">
        <v>24.0</v>
      </c>
      <c r="E71" s="8">
        <v>0.0</v>
      </c>
      <c r="F71" s="8">
        <v>4.0</v>
      </c>
      <c r="G71" s="8">
        <v>0.0</v>
      </c>
      <c r="H71" s="6">
        <f t="shared" ref="H71:I71" si="105">D71/B71</f>
        <v>1</v>
      </c>
      <c r="I71" s="6">
        <f t="shared" si="105"/>
        <v>0</v>
      </c>
      <c r="J71" s="6">
        <f t="shared" si="106"/>
        <v>0.8571428571</v>
      </c>
      <c r="K71" s="6">
        <f t="shared" si="107"/>
        <v>0.8571428571</v>
      </c>
      <c r="L71" s="12">
        <v>1.0</v>
      </c>
      <c r="M71" s="9">
        <f t="shared" si="108"/>
        <v>0.5</v>
      </c>
      <c r="N71" s="6">
        <f t="shared" si="109"/>
        <v>0.9230769231</v>
      </c>
      <c r="O71" s="6" t="str">
        <f t="shared" si="110"/>
        <v>#DIV/0!</v>
      </c>
      <c r="P71" s="3" t="s">
        <v>63</v>
      </c>
    </row>
    <row r="72">
      <c r="A72" s="3" t="s">
        <v>30</v>
      </c>
      <c r="B72" s="3">
        <v>23.0</v>
      </c>
      <c r="C72" s="3">
        <v>3.0</v>
      </c>
      <c r="D72" s="8">
        <v>22.0</v>
      </c>
      <c r="E72" s="8">
        <v>3.0</v>
      </c>
      <c r="F72" s="8">
        <v>0.0</v>
      </c>
      <c r="G72" s="8">
        <v>1.0</v>
      </c>
      <c r="H72" s="6">
        <f t="shared" ref="H72:I72" si="111">D72/B72</f>
        <v>0.9565217391</v>
      </c>
      <c r="I72" s="6">
        <f t="shared" si="111"/>
        <v>1</v>
      </c>
      <c r="J72" s="6">
        <f t="shared" si="106"/>
        <v>1</v>
      </c>
      <c r="K72" s="6">
        <f t="shared" si="107"/>
        <v>0.9615384615</v>
      </c>
      <c r="L72" s="12">
        <v>1.0</v>
      </c>
      <c r="M72" s="9">
        <f t="shared" si="108"/>
        <v>0.9782608696</v>
      </c>
      <c r="N72" s="6">
        <f t="shared" si="109"/>
        <v>0.9777777778</v>
      </c>
      <c r="O72" s="6">
        <f t="shared" si="110"/>
        <v>0.8469895539</v>
      </c>
      <c r="P72" s="3" t="s">
        <v>64</v>
      </c>
    </row>
    <row r="73">
      <c r="A73" s="1" t="s">
        <v>10</v>
      </c>
      <c r="G73" s="10" t="s">
        <v>32</v>
      </c>
      <c r="H73" s="11">
        <f t="shared" ref="H73:O73" si="112">AVERAGE(H70:H72)</f>
        <v>0.9438405797</v>
      </c>
      <c r="I73" s="11">
        <f t="shared" si="112"/>
        <v>0.5833333333</v>
      </c>
      <c r="J73" s="11">
        <f t="shared" si="112"/>
        <v>0.9372294372</v>
      </c>
      <c r="K73" s="11">
        <f t="shared" si="112"/>
        <v>0.8919413919</v>
      </c>
      <c r="L73" s="11">
        <f t="shared" si="112"/>
        <v>0.9966666667</v>
      </c>
      <c r="M73" s="11">
        <f t="shared" si="112"/>
        <v>0.7635869565</v>
      </c>
      <c r="N73" s="11">
        <f t="shared" si="112"/>
        <v>0.9379660597</v>
      </c>
      <c r="O73" s="11" t="str">
        <f t="shared" si="112"/>
        <v>#DIV/0!</v>
      </c>
    </row>
    <row r="74">
      <c r="A74" s="3" t="s">
        <v>26</v>
      </c>
      <c r="B74" s="3">
        <v>25.0</v>
      </c>
      <c r="C74" s="3">
        <v>4.0</v>
      </c>
      <c r="D74" s="8">
        <v>25.0</v>
      </c>
      <c r="E74" s="8">
        <v>1.0</v>
      </c>
      <c r="F74" s="8">
        <v>3.0</v>
      </c>
      <c r="G74" s="8">
        <v>0.0</v>
      </c>
      <c r="H74" s="6">
        <f t="shared" ref="H74:I74" si="113">D74/B74</f>
        <v>1</v>
      </c>
      <c r="I74" s="6">
        <f t="shared" si="113"/>
        <v>0.25</v>
      </c>
      <c r="J74" s="6">
        <f>D70/(D70+F70)</f>
        <v>0.9545454545</v>
      </c>
      <c r="K74" s="6">
        <f t="shared" ref="K74:K76" si="115">(D74+E74)/(B74+C74)</f>
        <v>0.8965517241</v>
      </c>
      <c r="L74" s="12">
        <v>1.0</v>
      </c>
      <c r="M74" s="9">
        <f t="shared" ref="M74:M76" si="116">(D74/B74 + E74/C74)/2</f>
        <v>0.625</v>
      </c>
      <c r="N74" s="6">
        <f>2*D70/(2*D70+F70+G70)</f>
        <v>0.9130434783</v>
      </c>
      <c r="O74" s="6">
        <f>(D70*E70-F70*G70)/(SQRT((D70+F70)*(D70+G70)*(E70+F70)*(E70+G70)))</f>
        <v>0.5330017909</v>
      </c>
      <c r="P74" s="3" t="s">
        <v>65</v>
      </c>
    </row>
    <row r="75">
      <c r="A75" s="3" t="s">
        <v>28</v>
      </c>
      <c r="B75" s="3">
        <v>25.0</v>
      </c>
      <c r="C75" s="3">
        <v>4.0</v>
      </c>
      <c r="D75" s="8">
        <v>24.0</v>
      </c>
      <c r="E75" s="8">
        <v>4.0</v>
      </c>
      <c r="F75" s="8">
        <v>0.0</v>
      </c>
      <c r="G75" s="8">
        <v>1.0</v>
      </c>
      <c r="H75" s="6">
        <f t="shared" ref="H75:I75" si="114">D75/B75</f>
        <v>0.96</v>
      </c>
      <c r="I75" s="6">
        <f t="shared" si="114"/>
        <v>1</v>
      </c>
      <c r="J75" s="6">
        <f t="shared" ref="J75:J76" si="118">D75/(D75+F75)</f>
        <v>1</v>
      </c>
      <c r="K75" s="6">
        <f t="shared" si="115"/>
        <v>0.9655172414</v>
      </c>
      <c r="L75" s="8">
        <v>0.93</v>
      </c>
      <c r="M75" s="9">
        <f t="shared" si="116"/>
        <v>0.98</v>
      </c>
      <c r="N75" s="6">
        <f t="shared" ref="N75:N76" si="119">2*D75/(2*D75+F75+G75)</f>
        <v>0.9795918367</v>
      </c>
      <c r="O75" s="6">
        <f t="shared" ref="O75:O76" si="120">(D75*E75-F75*G75)/(SQRT((D75+F75)*(D75+G75)*(E75+F75)*(E75+G75)))</f>
        <v>0.876356092</v>
      </c>
      <c r="P75" s="3" t="s">
        <v>66</v>
      </c>
    </row>
    <row r="76">
      <c r="A76" s="3" t="s">
        <v>30</v>
      </c>
      <c r="B76" s="3">
        <v>25.0</v>
      </c>
      <c r="C76" s="3">
        <v>3.0</v>
      </c>
      <c r="D76" s="8">
        <v>25.0</v>
      </c>
      <c r="E76" s="8">
        <v>1.0</v>
      </c>
      <c r="F76" s="8">
        <v>2.0</v>
      </c>
      <c r="G76" s="8">
        <v>0.0</v>
      </c>
      <c r="H76" s="6">
        <f t="shared" ref="H76:I76" si="117">D76/B76</f>
        <v>1</v>
      </c>
      <c r="I76" s="6">
        <f t="shared" si="117"/>
        <v>0.3333333333</v>
      </c>
      <c r="J76" s="6">
        <f t="shared" si="118"/>
        <v>0.9259259259</v>
      </c>
      <c r="K76" s="6">
        <f t="shared" si="115"/>
        <v>0.9285714286</v>
      </c>
      <c r="L76" s="8">
        <v>0.94</v>
      </c>
      <c r="M76" s="9">
        <f t="shared" si="116"/>
        <v>0.6666666667</v>
      </c>
      <c r="N76" s="6">
        <f t="shared" si="119"/>
        <v>0.9615384615</v>
      </c>
      <c r="O76" s="6">
        <f t="shared" si="120"/>
        <v>0.5555555556</v>
      </c>
      <c r="P76" s="3" t="s">
        <v>67</v>
      </c>
    </row>
    <row r="77">
      <c r="A77" s="1" t="s">
        <v>11</v>
      </c>
      <c r="G77" s="10" t="s">
        <v>32</v>
      </c>
      <c r="H77" s="11">
        <f t="shared" ref="H77:O77" si="121">AVERAGE(H74:H76)</f>
        <v>0.9866666667</v>
      </c>
      <c r="I77" s="11">
        <f t="shared" si="121"/>
        <v>0.5277777778</v>
      </c>
      <c r="J77" s="11">
        <f t="shared" si="121"/>
        <v>0.9601571268</v>
      </c>
      <c r="K77" s="11">
        <f t="shared" si="121"/>
        <v>0.9302134647</v>
      </c>
      <c r="L77" s="11">
        <f t="shared" si="121"/>
        <v>0.9566666667</v>
      </c>
      <c r="M77" s="11">
        <f t="shared" si="121"/>
        <v>0.7572222222</v>
      </c>
      <c r="N77" s="11">
        <f t="shared" si="121"/>
        <v>0.9513912588</v>
      </c>
      <c r="O77" s="11">
        <f t="shared" si="121"/>
        <v>0.6549711462</v>
      </c>
    </row>
    <row r="78">
      <c r="A78" s="3" t="s">
        <v>26</v>
      </c>
      <c r="B78" s="3">
        <v>7.0</v>
      </c>
      <c r="C78" s="3">
        <v>4.0</v>
      </c>
      <c r="D78" s="8">
        <v>5.0</v>
      </c>
      <c r="E78" s="8">
        <v>3.0</v>
      </c>
      <c r="F78" s="8">
        <v>1.0</v>
      </c>
      <c r="G78" s="8">
        <v>2.0</v>
      </c>
      <c r="H78" s="6">
        <f t="shared" ref="H78:I78" si="122">D78/B78</f>
        <v>0.7142857143</v>
      </c>
      <c r="I78" s="6">
        <f t="shared" si="122"/>
        <v>0.75</v>
      </c>
      <c r="J78" s="6">
        <f t="shared" ref="J78:J80" si="124">D78/(D78+F78)</f>
        <v>0.8333333333</v>
      </c>
      <c r="K78" s="6">
        <f t="shared" ref="K78:K80" si="125">(D78+E78)/(B78+C78)</f>
        <v>0.7272727273</v>
      </c>
      <c r="L78" s="12">
        <v>1.0</v>
      </c>
      <c r="M78" s="9">
        <f t="shared" ref="M78:M80" si="126">(D78/B78 + E78/C78)/2</f>
        <v>0.7321428571</v>
      </c>
      <c r="N78" s="6">
        <f t="shared" ref="N78:N80" si="127">2*D78/(2*D78+F78+G78)</f>
        <v>0.7692307692</v>
      </c>
      <c r="O78" s="6">
        <f t="shared" ref="O78:O80" si="128">(D78*E78-F78*G78)/(SQRT((D78+F78)*(D78+G78)*(E78+F78)*(E78+G78)))</f>
        <v>0.4485426136</v>
      </c>
      <c r="P78" s="3" t="s">
        <v>68</v>
      </c>
    </row>
    <row r="79">
      <c r="A79" s="3" t="s">
        <v>28</v>
      </c>
      <c r="B79" s="3">
        <v>7.0</v>
      </c>
      <c r="C79" s="3">
        <v>4.0</v>
      </c>
      <c r="D79" s="8">
        <v>7.0</v>
      </c>
      <c r="E79" s="8">
        <v>2.0</v>
      </c>
      <c r="F79" s="8">
        <v>2.0</v>
      </c>
      <c r="G79" s="8">
        <v>0.0</v>
      </c>
      <c r="H79" s="6">
        <f t="shared" ref="H79:I79" si="123">D79/B79</f>
        <v>1</v>
      </c>
      <c r="I79" s="6">
        <f t="shared" si="123"/>
        <v>0.5</v>
      </c>
      <c r="J79" s="6">
        <f t="shared" si="124"/>
        <v>0.7777777778</v>
      </c>
      <c r="K79" s="6">
        <f t="shared" si="125"/>
        <v>0.8181818182</v>
      </c>
      <c r="L79" s="8">
        <v>0.86</v>
      </c>
      <c r="M79" s="9">
        <f t="shared" si="126"/>
        <v>0.75</v>
      </c>
      <c r="N79" s="6">
        <f t="shared" si="127"/>
        <v>0.875</v>
      </c>
      <c r="O79" s="6">
        <f t="shared" si="128"/>
        <v>0.6236095645</v>
      </c>
      <c r="P79" s="3" t="s">
        <v>69</v>
      </c>
    </row>
    <row r="80">
      <c r="A80" s="3" t="s">
        <v>30</v>
      </c>
      <c r="B80" s="3">
        <v>7.0</v>
      </c>
      <c r="C80" s="3">
        <v>3.0</v>
      </c>
      <c r="D80" s="8">
        <v>7.0</v>
      </c>
      <c r="E80" s="8">
        <v>2.0</v>
      </c>
      <c r="F80" s="8">
        <v>1.0</v>
      </c>
      <c r="G80" s="8">
        <v>0.0</v>
      </c>
      <c r="H80" s="6">
        <f t="shared" ref="H80:I80" si="129">D80/B80</f>
        <v>1</v>
      </c>
      <c r="I80" s="6">
        <f t="shared" si="129"/>
        <v>0.6666666667</v>
      </c>
      <c r="J80" s="6">
        <f t="shared" si="124"/>
        <v>0.875</v>
      </c>
      <c r="K80" s="6">
        <f t="shared" si="125"/>
        <v>0.9</v>
      </c>
      <c r="L80" s="8">
        <v>0.94</v>
      </c>
      <c r="M80" s="9">
        <f t="shared" si="126"/>
        <v>0.8333333333</v>
      </c>
      <c r="N80" s="6">
        <f t="shared" si="127"/>
        <v>0.9333333333</v>
      </c>
      <c r="O80" s="6">
        <f t="shared" si="128"/>
        <v>0.7637626158</v>
      </c>
      <c r="P80" s="3" t="s">
        <v>70</v>
      </c>
    </row>
    <row r="81">
      <c r="A81" s="1" t="s">
        <v>12</v>
      </c>
      <c r="G81" s="10" t="s">
        <v>32</v>
      </c>
      <c r="H81" s="11">
        <f t="shared" ref="H81:O81" si="130">AVERAGE(H78:H80)</f>
        <v>0.9047619048</v>
      </c>
      <c r="I81" s="11">
        <f t="shared" si="130"/>
        <v>0.6388888889</v>
      </c>
      <c r="J81" s="11">
        <f t="shared" si="130"/>
        <v>0.8287037037</v>
      </c>
      <c r="K81" s="11">
        <f t="shared" si="130"/>
        <v>0.8151515152</v>
      </c>
      <c r="L81" s="11">
        <f t="shared" si="130"/>
        <v>0.9333333333</v>
      </c>
      <c r="M81" s="11">
        <f t="shared" si="130"/>
        <v>0.7718253968</v>
      </c>
      <c r="N81" s="11">
        <f t="shared" si="130"/>
        <v>0.8591880342</v>
      </c>
      <c r="O81" s="11">
        <f t="shared" si="130"/>
        <v>0.611971598</v>
      </c>
    </row>
    <row r="82">
      <c r="A82" s="3" t="s">
        <v>26</v>
      </c>
      <c r="B82" s="3">
        <v>2.0</v>
      </c>
      <c r="C82" s="3">
        <v>4.0</v>
      </c>
      <c r="D82" s="8">
        <v>2.0</v>
      </c>
      <c r="E82" s="8">
        <v>4.0</v>
      </c>
      <c r="F82" s="8">
        <v>0.0</v>
      </c>
      <c r="G82" s="8">
        <v>0.0</v>
      </c>
      <c r="H82" s="6">
        <f t="shared" ref="H82:I82" si="131">D82/B82</f>
        <v>1</v>
      </c>
      <c r="I82" s="6">
        <f t="shared" si="131"/>
        <v>1</v>
      </c>
      <c r="J82" s="6">
        <f t="shared" ref="J82:J84" si="133">D82/(D82+F82)</f>
        <v>1</v>
      </c>
      <c r="K82" s="6">
        <f t="shared" ref="K82:K84" si="134">(D82+E82)/(B82+C82)</f>
        <v>1</v>
      </c>
      <c r="L82" s="12">
        <v>1.0</v>
      </c>
      <c r="M82" s="9">
        <f t="shared" ref="M82:M84" si="135">(D82/B82 + E82/C82)/2</f>
        <v>1</v>
      </c>
      <c r="N82" s="6">
        <f t="shared" ref="N82:N84" si="136">2*D82/(2*D82+F82+G82)</f>
        <v>1</v>
      </c>
      <c r="O82" s="6">
        <f t="shared" ref="O82:O84" si="137">(D82*E82-F82*G82)/(SQRT((D82+F82)*(D82+G82)*(E82+F82)*(E82+G82)))</f>
        <v>1</v>
      </c>
      <c r="P82" s="3" t="s">
        <v>42</v>
      </c>
    </row>
    <row r="83">
      <c r="A83" s="3" t="s">
        <v>28</v>
      </c>
      <c r="B83" s="3">
        <v>2.0</v>
      </c>
      <c r="C83" s="3">
        <v>4.0</v>
      </c>
      <c r="D83" s="8">
        <v>2.0</v>
      </c>
      <c r="E83" s="8">
        <v>4.0</v>
      </c>
      <c r="F83" s="8">
        <v>0.0</v>
      </c>
      <c r="G83" s="8">
        <v>0.0</v>
      </c>
      <c r="H83" s="6">
        <f t="shared" ref="H83:I83" si="132">D83/B83</f>
        <v>1</v>
      </c>
      <c r="I83" s="6">
        <f t="shared" si="132"/>
        <v>1</v>
      </c>
      <c r="J83" s="6">
        <f t="shared" si="133"/>
        <v>1</v>
      </c>
      <c r="K83" s="6">
        <f t="shared" si="134"/>
        <v>1</v>
      </c>
      <c r="L83" s="12">
        <v>1.0</v>
      </c>
      <c r="M83" s="9">
        <f t="shared" si="135"/>
        <v>1</v>
      </c>
      <c r="N83" s="6">
        <f t="shared" si="136"/>
        <v>1</v>
      </c>
      <c r="O83" s="6">
        <f t="shared" si="137"/>
        <v>1</v>
      </c>
      <c r="P83" s="3" t="s">
        <v>71</v>
      </c>
    </row>
    <row r="84">
      <c r="A84" s="3" t="s">
        <v>30</v>
      </c>
      <c r="B84" s="3">
        <v>2.0</v>
      </c>
      <c r="C84" s="3">
        <v>3.0</v>
      </c>
      <c r="D84" s="8">
        <v>0.0</v>
      </c>
      <c r="E84" s="8">
        <v>3.0</v>
      </c>
      <c r="F84" s="8">
        <v>0.0</v>
      </c>
      <c r="G84" s="8">
        <v>2.0</v>
      </c>
      <c r="H84" s="6">
        <f t="shared" ref="H84:I84" si="138">D84/B84</f>
        <v>0</v>
      </c>
      <c r="I84" s="6">
        <f t="shared" si="138"/>
        <v>1</v>
      </c>
      <c r="J84" s="6" t="str">
        <f t="shared" si="133"/>
        <v>#DIV/0!</v>
      </c>
      <c r="K84" s="6">
        <f t="shared" si="134"/>
        <v>0.6</v>
      </c>
      <c r="L84" s="12">
        <v>1.0</v>
      </c>
      <c r="M84" s="9">
        <f t="shared" si="135"/>
        <v>0.5</v>
      </c>
      <c r="N84" s="6">
        <f t="shared" si="136"/>
        <v>0</v>
      </c>
      <c r="O84" s="6" t="str">
        <f t="shared" si="137"/>
        <v>#DIV/0!</v>
      </c>
      <c r="P84" s="3" t="s">
        <v>72</v>
      </c>
    </row>
    <row r="85">
      <c r="G85" s="10" t="s">
        <v>32</v>
      </c>
      <c r="H85" s="11">
        <f t="shared" ref="H85:O85" si="139">AVERAGE(H82:H84)</f>
        <v>0.6666666667</v>
      </c>
      <c r="I85" s="11">
        <f t="shared" si="139"/>
        <v>1</v>
      </c>
      <c r="J85" s="11" t="str">
        <f t="shared" si="139"/>
        <v>#DIV/0!</v>
      </c>
      <c r="K85" s="11">
        <f t="shared" si="139"/>
        <v>0.8666666667</v>
      </c>
      <c r="L85" s="11">
        <f t="shared" si="139"/>
        <v>1</v>
      </c>
      <c r="M85" s="11">
        <f t="shared" si="139"/>
        <v>0.8333333333</v>
      </c>
      <c r="N85" s="11">
        <f t="shared" si="139"/>
        <v>0.6666666667</v>
      </c>
      <c r="O85" s="11" t="str">
        <f t="shared" si="139"/>
        <v>#DIV/0!</v>
      </c>
    </row>
    <row r="86">
      <c r="E86" s="13" t="s">
        <v>32</v>
      </c>
      <c r="F86" s="14">
        <f t="shared" ref="F86:G86" si="140">AVERAGE(F66:F84)</f>
        <v>1.133333333</v>
      </c>
      <c r="G86" s="14">
        <f t="shared" si="140"/>
        <v>1.2</v>
      </c>
    </row>
    <row r="87">
      <c r="H87" s="6"/>
      <c r="I87" s="6"/>
      <c r="J87" s="6"/>
      <c r="K87" s="6"/>
      <c r="L87" s="6"/>
      <c r="M87" s="6"/>
      <c r="N87" s="6"/>
    </row>
    <row r="88">
      <c r="A88" s="1"/>
      <c r="G88" s="1"/>
      <c r="H88" s="6"/>
      <c r="I88" s="6"/>
      <c r="J88" s="6"/>
      <c r="K88" s="6"/>
      <c r="L88" s="6"/>
      <c r="M88" s="6"/>
      <c r="N88" s="6"/>
      <c r="O88" s="15"/>
    </row>
    <row r="89">
      <c r="H89" s="6"/>
      <c r="I89" s="6"/>
      <c r="J89" s="6"/>
      <c r="K89" s="6"/>
      <c r="L89" s="6"/>
      <c r="M89" s="6"/>
      <c r="N89" s="6"/>
    </row>
    <row r="90">
      <c r="A90" s="1" t="s">
        <v>73</v>
      </c>
    </row>
    <row r="91">
      <c r="A91" s="2" t="s">
        <v>1</v>
      </c>
      <c r="B91" s="2" t="s">
        <v>3</v>
      </c>
      <c r="C91" s="2" t="s">
        <v>4</v>
      </c>
      <c r="D91" s="2" t="s">
        <v>14</v>
      </c>
      <c r="E91" s="2" t="s">
        <v>15</v>
      </c>
      <c r="F91" s="2" t="s">
        <v>16</v>
      </c>
      <c r="G91" s="2" t="s">
        <v>17</v>
      </c>
      <c r="H91" s="2" t="s">
        <v>18</v>
      </c>
      <c r="I91" s="2" t="s">
        <v>19</v>
      </c>
      <c r="J91" s="2" t="s">
        <v>20</v>
      </c>
      <c r="K91" s="2" t="s">
        <v>21</v>
      </c>
      <c r="L91" s="2" t="s">
        <v>22</v>
      </c>
      <c r="M91" s="2" t="s">
        <v>23</v>
      </c>
      <c r="N91" s="2" t="s">
        <v>24</v>
      </c>
      <c r="O91" s="4" t="s">
        <v>25</v>
      </c>
    </row>
    <row r="92">
      <c r="A92" s="1" t="s">
        <v>8</v>
      </c>
      <c r="D92" s="5"/>
      <c r="H92" s="6"/>
      <c r="I92" s="6"/>
      <c r="J92" s="6"/>
      <c r="K92" s="6"/>
      <c r="M92" s="6"/>
      <c r="N92" s="6"/>
      <c r="O92" s="6"/>
    </row>
    <row r="93">
      <c r="A93" s="3" t="s">
        <v>26</v>
      </c>
      <c r="B93" s="3">
        <v>56.0</v>
      </c>
      <c r="C93" s="3">
        <v>4.0</v>
      </c>
      <c r="D93" s="8">
        <v>49.0</v>
      </c>
      <c r="E93" s="8">
        <v>4.0</v>
      </c>
      <c r="F93" s="8">
        <v>0.0</v>
      </c>
      <c r="G93" s="8">
        <v>7.0</v>
      </c>
      <c r="H93" s="6">
        <f t="shared" ref="H93:I93" si="141">D93/B93</f>
        <v>0.875</v>
      </c>
      <c r="I93" s="6">
        <f t="shared" si="141"/>
        <v>1</v>
      </c>
      <c r="J93" s="6">
        <f t="shared" ref="J93:J95" si="143">D93/(D93+F93)</f>
        <v>1</v>
      </c>
      <c r="K93" s="6">
        <f t="shared" ref="K93:K95" si="144">(D93+E93)/(B93+C93)</f>
        <v>0.8833333333</v>
      </c>
      <c r="L93" s="8">
        <v>0.96</v>
      </c>
      <c r="M93" s="9">
        <f t="shared" ref="M93:M95" si="145">(D93/B93 + E93/C93)/2</f>
        <v>0.9375</v>
      </c>
      <c r="N93" s="6">
        <f t="shared" ref="N93:N95" si="146">2*D93/(2*D93+F93+G93)</f>
        <v>0.9333333333</v>
      </c>
      <c r="O93" s="6">
        <f t="shared" ref="O93:O95" si="147">(D93*E93-F93*G93)/(SQRT((D93+F93)*(D93+G93)*(E93+F93)*(E93+G93)))</f>
        <v>0.5640760748</v>
      </c>
      <c r="P93" s="3" t="s">
        <v>74</v>
      </c>
    </row>
    <row r="94">
      <c r="A94" s="3" t="s">
        <v>28</v>
      </c>
      <c r="B94" s="3">
        <v>56.0</v>
      </c>
      <c r="C94" s="3">
        <v>4.0</v>
      </c>
      <c r="D94" s="8">
        <v>55.0</v>
      </c>
      <c r="E94" s="8">
        <v>3.0</v>
      </c>
      <c r="F94" s="8">
        <v>1.0</v>
      </c>
      <c r="G94" s="8">
        <v>1.0</v>
      </c>
      <c r="H94" s="6">
        <f t="shared" ref="H94:I94" si="142">D94/B94</f>
        <v>0.9821428571</v>
      </c>
      <c r="I94" s="6">
        <f t="shared" si="142"/>
        <v>0.75</v>
      </c>
      <c r="J94" s="6">
        <f t="shared" si="143"/>
        <v>0.9821428571</v>
      </c>
      <c r="K94" s="6">
        <f t="shared" si="144"/>
        <v>0.9666666667</v>
      </c>
      <c r="L94" s="8">
        <v>0.97</v>
      </c>
      <c r="M94" s="9">
        <f t="shared" si="145"/>
        <v>0.8660714286</v>
      </c>
      <c r="N94" s="6">
        <f t="shared" si="146"/>
        <v>0.9821428571</v>
      </c>
      <c r="O94" s="6">
        <f t="shared" si="147"/>
        <v>0.7321428571</v>
      </c>
      <c r="P94" s="3" t="s">
        <v>75</v>
      </c>
    </row>
    <row r="95">
      <c r="A95" s="3" t="s">
        <v>30</v>
      </c>
      <c r="B95" s="3">
        <v>55.0</v>
      </c>
      <c r="C95" s="3">
        <v>3.0</v>
      </c>
      <c r="D95" s="8">
        <v>50.0</v>
      </c>
      <c r="E95" s="8">
        <v>3.0</v>
      </c>
      <c r="F95" s="8">
        <v>0.0</v>
      </c>
      <c r="G95" s="8">
        <v>5.0</v>
      </c>
      <c r="H95" s="6">
        <f t="shared" ref="H95:I95" si="148">D95/B95</f>
        <v>0.9090909091</v>
      </c>
      <c r="I95" s="6">
        <f t="shared" si="148"/>
        <v>1</v>
      </c>
      <c r="J95" s="6">
        <f t="shared" si="143"/>
        <v>1</v>
      </c>
      <c r="K95" s="6">
        <f t="shared" si="144"/>
        <v>0.9137931034</v>
      </c>
      <c r="L95" s="12">
        <v>1.0</v>
      </c>
      <c r="M95" s="9">
        <f t="shared" si="145"/>
        <v>0.9545454545</v>
      </c>
      <c r="N95" s="6">
        <f t="shared" si="146"/>
        <v>0.9523809524</v>
      </c>
      <c r="O95" s="6">
        <f t="shared" si="147"/>
        <v>0.5838742081</v>
      </c>
      <c r="P95" s="3" t="s">
        <v>76</v>
      </c>
    </row>
    <row r="96">
      <c r="A96" s="1" t="s">
        <v>9</v>
      </c>
      <c r="G96" s="10" t="s">
        <v>32</v>
      </c>
      <c r="H96" s="11">
        <f t="shared" ref="H96:O96" si="149">AVERAGE(H93:H95)</f>
        <v>0.9220779221</v>
      </c>
      <c r="I96" s="11">
        <f t="shared" si="149"/>
        <v>0.9166666667</v>
      </c>
      <c r="J96" s="11">
        <f t="shared" si="149"/>
        <v>0.994047619</v>
      </c>
      <c r="K96" s="11">
        <f t="shared" si="149"/>
        <v>0.9212643678</v>
      </c>
      <c r="L96" s="11">
        <f t="shared" si="149"/>
        <v>0.9766666667</v>
      </c>
      <c r="M96" s="11">
        <f t="shared" si="149"/>
        <v>0.9193722944</v>
      </c>
      <c r="N96" s="11">
        <f t="shared" si="149"/>
        <v>0.955952381</v>
      </c>
      <c r="O96" s="11">
        <f t="shared" si="149"/>
        <v>0.6266977134</v>
      </c>
      <c r="P96" s="15"/>
    </row>
    <row r="97">
      <c r="A97" s="3" t="s">
        <v>26</v>
      </c>
      <c r="B97" s="3">
        <v>24.0</v>
      </c>
      <c r="C97" s="3">
        <v>4.0</v>
      </c>
      <c r="D97" s="8">
        <v>20.0</v>
      </c>
      <c r="E97" s="8">
        <v>4.0</v>
      </c>
      <c r="F97" s="8">
        <v>0.0</v>
      </c>
      <c r="G97" s="8">
        <v>4.0</v>
      </c>
      <c r="H97" s="6">
        <f t="shared" ref="H97:I97" si="150">D97/B97</f>
        <v>0.8333333333</v>
      </c>
      <c r="I97" s="6">
        <f t="shared" si="150"/>
        <v>1</v>
      </c>
      <c r="J97" s="6">
        <f t="shared" ref="J97:J99" si="152">D97/(D97+F97)</f>
        <v>1</v>
      </c>
      <c r="K97" s="6">
        <f t="shared" ref="K97:K99" si="153">(D97+E97)/(B97+C97)</f>
        <v>0.8571428571</v>
      </c>
      <c r="L97" s="12">
        <v>1.0</v>
      </c>
      <c r="M97" s="9">
        <f t="shared" ref="M97:M99" si="154">(D97/B97 + E97/C97)/2</f>
        <v>0.9166666667</v>
      </c>
      <c r="N97" s="6">
        <f t="shared" ref="N97:N99" si="155">2*D97/(2*D97+F97+G97)</f>
        <v>0.9090909091</v>
      </c>
      <c r="O97" s="6">
        <f t="shared" ref="O97:O99" si="156">(D97*E97-F97*G97)/(SQRT((D97+F97)*(D97+G97)*(E97+F97)*(E97+G97)))</f>
        <v>0.6454972244</v>
      </c>
      <c r="P97" s="3" t="s">
        <v>77</v>
      </c>
    </row>
    <row r="98">
      <c r="A98" s="3" t="s">
        <v>28</v>
      </c>
      <c r="B98" s="3">
        <v>24.0</v>
      </c>
      <c r="C98" s="3">
        <v>4.0</v>
      </c>
      <c r="D98" s="8">
        <v>24.0</v>
      </c>
      <c r="E98" s="8">
        <v>1.0</v>
      </c>
      <c r="F98" s="8">
        <v>3.0</v>
      </c>
      <c r="G98" s="8">
        <v>0.0</v>
      </c>
      <c r="H98" s="6">
        <f t="shared" ref="H98:I98" si="151">D98/B98</f>
        <v>1</v>
      </c>
      <c r="I98" s="6">
        <f t="shared" si="151"/>
        <v>0.25</v>
      </c>
      <c r="J98" s="6">
        <f t="shared" si="152"/>
        <v>0.8888888889</v>
      </c>
      <c r="K98" s="6">
        <f t="shared" si="153"/>
        <v>0.8928571429</v>
      </c>
      <c r="L98" s="12">
        <v>1.0</v>
      </c>
      <c r="M98" s="9">
        <f t="shared" si="154"/>
        <v>0.625</v>
      </c>
      <c r="N98" s="6">
        <f t="shared" si="155"/>
        <v>0.9411764706</v>
      </c>
      <c r="O98" s="6">
        <f t="shared" si="156"/>
        <v>0.4714045208</v>
      </c>
      <c r="P98" s="3" t="s">
        <v>78</v>
      </c>
    </row>
    <row r="99">
      <c r="A99" s="3" t="s">
        <v>30</v>
      </c>
      <c r="B99" s="3">
        <v>23.0</v>
      </c>
      <c r="C99" s="3">
        <v>3.0</v>
      </c>
      <c r="D99" s="8">
        <v>22.0</v>
      </c>
      <c r="E99" s="8">
        <v>2.0</v>
      </c>
      <c r="F99" s="8">
        <v>1.0</v>
      </c>
      <c r="G99" s="8">
        <v>1.0</v>
      </c>
      <c r="H99" s="6">
        <f t="shared" ref="H99:I99" si="157">D99/B99</f>
        <v>0.9565217391</v>
      </c>
      <c r="I99" s="6">
        <f t="shared" si="157"/>
        <v>0.6666666667</v>
      </c>
      <c r="J99" s="6">
        <f t="shared" si="152"/>
        <v>0.9565217391</v>
      </c>
      <c r="K99" s="6">
        <f t="shared" si="153"/>
        <v>0.9230769231</v>
      </c>
      <c r="L99" s="12">
        <v>1.0</v>
      </c>
      <c r="M99" s="9">
        <f t="shared" si="154"/>
        <v>0.8115942029</v>
      </c>
      <c r="N99" s="6">
        <f t="shared" si="155"/>
        <v>0.9565217391</v>
      </c>
      <c r="O99" s="6">
        <f t="shared" si="156"/>
        <v>0.6231884058</v>
      </c>
      <c r="P99" s="3" t="s">
        <v>79</v>
      </c>
    </row>
    <row r="100">
      <c r="A100" s="1" t="s">
        <v>10</v>
      </c>
      <c r="G100" s="10" t="s">
        <v>32</v>
      </c>
      <c r="H100" s="11">
        <f t="shared" ref="H100:O100" si="158">AVERAGE(H97:H99)</f>
        <v>0.9299516908</v>
      </c>
      <c r="I100" s="11">
        <f t="shared" si="158"/>
        <v>0.6388888889</v>
      </c>
      <c r="J100" s="11">
        <f t="shared" si="158"/>
        <v>0.9484702093</v>
      </c>
      <c r="K100" s="11">
        <f t="shared" si="158"/>
        <v>0.891025641</v>
      </c>
      <c r="L100" s="11">
        <f t="shared" si="158"/>
        <v>1</v>
      </c>
      <c r="M100" s="11">
        <f t="shared" si="158"/>
        <v>0.7844202899</v>
      </c>
      <c r="N100" s="11">
        <f t="shared" si="158"/>
        <v>0.9355963729</v>
      </c>
      <c r="O100" s="11">
        <f t="shared" si="158"/>
        <v>0.5800300503</v>
      </c>
      <c r="P100" s="15"/>
    </row>
    <row r="101">
      <c r="A101" s="3" t="s">
        <v>26</v>
      </c>
      <c r="B101" s="3">
        <v>25.0</v>
      </c>
      <c r="C101" s="3">
        <v>4.0</v>
      </c>
      <c r="D101" s="8">
        <v>25.0</v>
      </c>
      <c r="E101" s="8">
        <v>1.0</v>
      </c>
      <c r="F101" s="8">
        <v>3.0</v>
      </c>
      <c r="G101" s="8">
        <v>0.0</v>
      </c>
      <c r="H101" s="6">
        <f t="shared" ref="H101:I101" si="159">D101/B101</f>
        <v>1</v>
      </c>
      <c r="I101" s="6">
        <f t="shared" si="159"/>
        <v>0.25</v>
      </c>
      <c r="J101" s="6">
        <f>D97/(D97+F97)</f>
        <v>1</v>
      </c>
      <c r="K101" s="6">
        <f t="shared" ref="K101:K103" si="161">(D101+E101)/(B101+C101)</f>
        <v>0.8965517241</v>
      </c>
      <c r="L101" s="12">
        <v>1.0</v>
      </c>
      <c r="M101" s="9">
        <f t="shared" ref="M101:M103" si="162">(D101/B101 + E101/C101)/2</f>
        <v>0.625</v>
      </c>
      <c r="N101" s="6">
        <f>2*D97/(2*D97+F97+G97)</f>
        <v>0.9090909091</v>
      </c>
      <c r="O101" s="6">
        <f>(D97*E97-F97*G97)/(SQRT((D97+F97)*(D97+G97)*(E97+F97)*(E97+G97)))</f>
        <v>0.6454972244</v>
      </c>
      <c r="P101" s="3" t="s">
        <v>80</v>
      </c>
    </row>
    <row r="102">
      <c r="A102" s="3" t="s">
        <v>28</v>
      </c>
      <c r="B102" s="3">
        <v>25.0</v>
      </c>
      <c r="C102" s="3">
        <v>4.0</v>
      </c>
      <c r="D102" s="8">
        <v>25.0</v>
      </c>
      <c r="E102" s="8">
        <v>4.0</v>
      </c>
      <c r="F102" s="8">
        <v>0.0</v>
      </c>
      <c r="G102" s="8">
        <v>0.0</v>
      </c>
      <c r="H102" s="6">
        <f t="shared" ref="H102:I102" si="160">D102/B102</f>
        <v>1</v>
      </c>
      <c r="I102" s="6">
        <f t="shared" si="160"/>
        <v>1</v>
      </c>
      <c r="J102" s="6">
        <f t="shared" ref="J102:J103" si="164">D102/(D102+F102)</f>
        <v>1</v>
      </c>
      <c r="K102" s="6">
        <f t="shared" si="161"/>
        <v>1</v>
      </c>
      <c r="L102" s="8">
        <v>0.93</v>
      </c>
      <c r="M102" s="9">
        <f t="shared" si="162"/>
        <v>1</v>
      </c>
      <c r="N102" s="6">
        <f t="shared" ref="N102:N103" si="165">2*D102/(2*D102+F102+G102)</f>
        <v>1</v>
      </c>
      <c r="O102" s="6">
        <f t="shared" ref="O102:O103" si="166">(D102*E102-F102*G102)/(SQRT((D102+F102)*(D102+G102)*(E102+F102)*(E102+G102)))</f>
        <v>1</v>
      </c>
      <c r="P102" s="3" t="s">
        <v>81</v>
      </c>
    </row>
    <row r="103">
      <c r="A103" s="3" t="s">
        <v>30</v>
      </c>
      <c r="B103" s="3">
        <v>25.0</v>
      </c>
      <c r="C103" s="3">
        <v>3.0</v>
      </c>
      <c r="D103" s="8">
        <v>25.0</v>
      </c>
      <c r="E103" s="8">
        <v>1.0</v>
      </c>
      <c r="F103" s="8">
        <v>2.0</v>
      </c>
      <c r="G103" s="8">
        <v>0.0</v>
      </c>
      <c r="H103" s="6">
        <f t="shared" ref="H103:I103" si="163">D103/B103</f>
        <v>1</v>
      </c>
      <c r="I103" s="6">
        <f t="shared" si="163"/>
        <v>0.3333333333</v>
      </c>
      <c r="J103" s="6">
        <f t="shared" si="164"/>
        <v>0.9259259259</v>
      </c>
      <c r="K103" s="6">
        <f t="shared" si="161"/>
        <v>0.9285714286</v>
      </c>
      <c r="L103" s="8">
        <v>0.94</v>
      </c>
      <c r="M103" s="9">
        <f t="shared" si="162"/>
        <v>0.6666666667</v>
      </c>
      <c r="N103" s="6">
        <f t="shared" si="165"/>
        <v>0.9615384615</v>
      </c>
      <c r="O103" s="6">
        <f t="shared" si="166"/>
        <v>0.5555555556</v>
      </c>
      <c r="P103" s="3" t="s">
        <v>82</v>
      </c>
    </row>
    <row r="104">
      <c r="A104" s="1" t="s">
        <v>11</v>
      </c>
      <c r="G104" s="10" t="s">
        <v>32</v>
      </c>
      <c r="H104" s="11">
        <f t="shared" ref="H104:O104" si="167">AVERAGE(H101:H103)</f>
        <v>1</v>
      </c>
      <c r="I104" s="11">
        <f t="shared" si="167"/>
        <v>0.5277777778</v>
      </c>
      <c r="J104" s="11">
        <f t="shared" si="167"/>
        <v>0.975308642</v>
      </c>
      <c r="K104" s="11">
        <f t="shared" si="167"/>
        <v>0.9417077176</v>
      </c>
      <c r="L104" s="11">
        <f t="shared" si="167"/>
        <v>0.9566666667</v>
      </c>
      <c r="M104" s="11">
        <f t="shared" si="167"/>
        <v>0.7638888889</v>
      </c>
      <c r="N104" s="11">
        <f t="shared" si="167"/>
        <v>0.9568764569</v>
      </c>
      <c r="O104" s="11">
        <f t="shared" si="167"/>
        <v>0.73368426</v>
      </c>
    </row>
    <row r="105">
      <c r="A105" s="3" t="s">
        <v>26</v>
      </c>
      <c r="B105" s="3">
        <v>7.0</v>
      </c>
      <c r="C105" s="3">
        <v>4.0</v>
      </c>
      <c r="D105" s="8">
        <v>5.0</v>
      </c>
      <c r="E105" s="8">
        <v>3.0</v>
      </c>
      <c r="F105" s="8">
        <v>1.0</v>
      </c>
      <c r="G105" s="8">
        <v>2.0</v>
      </c>
      <c r="H105" s="6">
        <f t="shared" ref="H105:I105" si="168">D105/B105</f>
        <v>0.7142857143</v>
      </c>
      <c r="I105" s="6">
        <f t="shared" si="168"/>
        <v>0.75</v>
      </c>
      <c r="J105" s="6">
        <f t="shared" ref="J105:J107" si="170">D105/(D105+F105)</f>
        <v>0.8333333333</v>
      </c>
      <c r="K105" s="6">
        <f t="shared" ref="K105:K107" si="171">(D105+E105)/(B105+C105)</f>
        <v>0.7272727273</v>
      </c>
      <c r="L105" s="12">
        <v>1.0</v>
      </c>
      <c r="M105" s="9">
        <f t="shared" ref="M105:M107" si="172">(D105/B105 + E105/C105)/2</f>
        <v>0.7321428571</v>
      </c>
      <c r="N105" s="6">
        <f t="shared" ref="N105:N107" si="173">2*D105/(2*D105+F105+G105)</f>
        <v>0.7692307692</v>
      </c>
      <c r="O105" s="6">
        <f t="shared" ref="O105:O107" si="174">(D105*E105-F105*G105)/(SQRT((D105+F105)*(D105+G105)*(E105+F105)*(E105+G105)))</f>
        <v>0.4485426136</v>
      </c>
      <c r="P105" s="3" t="s">
        <v>68</v>
      </c>
    </row>
    <row r="106">
      <c r="A106" s="3" t="s">
        <v>28</v>
      </c>
      <c r="B106" s="3">
        <v>7.0</v>
      </c>
      <c r="C106" s="3">
        <v>4.0</v>
      </c>
      <c r="D106" s="8">
        <v>7.0</v>
      </c>
      <c r="E106" s="8">
        <v>2.0</v>
      </c>
      <c r="F106" s="8">
        <v>2.0</v>
      </c>
      <c r="G106" s="8">
        <v>0.0</v>
      </c>
      <c r="H106" s="6">
        <f t="shared" ref="H106:I106" si="169">D106/B106</f>
        <v>1</v>
      </c>
      <c r="I106" s="6">
        <f t="shared" si="169"/>
        <v>0.5</v>
      </c>
      <c r="J106" s="6">
        <f t="shared" si="170"/>
        <v>0.7777777778</v>
      </c>
      <c r="K106" s="6">
        <f t="shared" si="171"/>
        <v>0.8181818182</v>
      </c>
      <c r="L106" s="8">
        <v>0.86</v>
      </c>
      <c r="M106" s="9">
        <f t="shared" si="172"/>
        <v>0.75</v>
      </c>
      <c r="N106" s="6">
        <f t="shared" si="173"/>
        <v>0.875</v>
      </c>
      <c r="O106" s="6">
        <f t="shared" si="174"/>
        <v>0.6236095645</v>
      </c>
      <c r="P106" s="3" t="s">
        <v>83</v>
      </c>
    </row>
    <row r="107">
      <c r="A107" s="3" t="s">
        <v>30</v>
      </c>
      <c r="B107" s="3">
        <v>7.0</v>
      </c>
      <c r="C107" s="3">
        <v>3.0</v>
      </c>
      <c r="D107" s="8">
        <v>7.0</v>
      </c>
      <c r="E107" s="8">
        <v>2.0</v>
      </c>
      <c r="F107" s="8">
        <v>1.0</v>
      </c>
      <c r="G107" s="8">
        <v>0.0</v>
      </c>
      <c r="H107" s="6">
        <f t="shared" ref="H107:I107" si="175">D107/B107</f>
        <v>1</v>
      </c>
      <c r="I107" s="6">
        <f t="shared" si="175"/>
        <v>0.6666666667</v>
      </c>
      <c r="J107" s="6">
        <f t="shared" si="170"/>
        <v>0.875</v>
      </c>
      <c r="K107" s="6">
        <f t="shared" si="171"/>
        <v>0.9</v>
      </c>
      <c r="L107" s="8">
        <v>0.94</v>
      </c>
      <c r="M107" s="9">
        <f t="shared" si="172"/>
        <v>0.8333333333</v>
      </c>
      <c r="N107" s="6">
        <f t="shared" si="173"/>
        <v>0.9333333333</v>
      </c>
      <c r="O107" s="6">
        <f t="shared" si="174"/>
        <v>0.7637626158</v>
      </c>
      <c r="P107" s="3" t="s">
        <v>84</v>
      </c>
    </row>
    <row r="108">
      <c r="A108" s="1" t="s">
        <v>12</v>
      </c>
      <c r="G108" s="10" t="s">
        <v>32</v>
      </c>
      <c r="H108" s="11">
        <f t="shared" ref="H108:O108" si="176">AVERAGE(H105:H107)</f>
        <v>0.9047619048</v>
      </c>
      <c r="I108" s="11">
        <f t="shared" si="176"/>
        <v>0.6388888889</v>
      </c>
      <c r="J108" s="11">
        <f t="shared" si="176"/>
        <v>0.8287037037</v>
      </c>
      <c r="K108" s="11">
        <f t="shared" si="176"/>
        <v>0.8151515152</v>
      </c>
      <c r="L108" s="11">
        <f t="shared" si="176"/>
        <v>0.9333333333</v>
      </c>
      <c r="M108" s="11">
        <f t="shared" si="176"/>
        <v>0.7718253968</v>
      </c>
      <c r="N108" s="11">
        <f t="shared" si="176"/>
        <v>0.8591880342</v>
      </c>
      <c r="O108" s="11">
        <f t="shared" si="176"/>
        <v>0.611971598</v>
      </c>
    </row>
    <row r="109">
      <c r="A109" s="3" t="s">
        <v>26</v>
      </c>
      <c r="B109" s="3">
        <v>2.0</v>
      </c>
      <c r="C109" s="3">
        <v>4.0</v>
      </c>
      <c r="D109" s="8">
        <v>2.0</v>
      </c>
      <c r="E109" s="8">
        <v>4.0</v>
      </c>
      <c r="F109" s="8">
        <v>0.0</v>
      </c>
      <c r="G109" s="8">
        <v>0.0</v>
      </c>
      <c r="H109" s="6">
        <f t="shared" ref="H109:I109" si="177">D109/B109</f>
        <v>1</v>
      </c>
      <c r="I109" s="6">
        <f t="shared" si="177"/>
        <v>1</v>
      </c>
      <c r="J109" s="6">
        <f t="shared" ref="J109:J111" si="179">D109/(D109+F109)</f>
        <v>1</v>
      </c>
      <c r="K109" s="6">
        <f t="shared" ref="K109:K111" si="180">(D109+E109)/(B109+C109)</f>
        <v>1</v>
      </c>
      <c r="L109" s="12">
        <v>1.0</v>
      </c>
      <c r="M109" s="9">
        <f t="shared" ref="M109:M111" si="181">(D109/B109 + E109/C109)/2</f>
        <v>1</v>
      </c>
      <c r="N109" s="6">
        <f t="shared" ref="N109:N111" si="182">2*D109/(2*D109+F109+G109)</f>
        <v>1</v>
      </c>
      <c r="O109" s="6">
        <f t="shared" ref="O109:O111" si="183">(D109*E109-F109*G109)/(SQRT((D109+F109)*(D109+G109)*(E109+F109)*(E109+G109)))</f>
        <v>1</v>
      </c>
      <c r="P109" s="3" t="s">
        <v>55</v>
      </c>
    </row>
    <row r="110">
      <c r="A110" s="3" t="s">
        <v>28</v>
      </c>
      <c r="B110" s="3">
        <v>2.0</v>
      </c>
      <c r="C110" s="3">
        <v>4.0</v>
      </c>
      <c r="D110" s="8">
        <v>2.0</v>
      </c>
      <c r="E110" s="8">
        <v>4.0</v>
      </c>
      <c r="F110" s="8">
        <v>0.0</v>
      </c>
      <c r="G110" s="8">
        <v>0.0</v>
      </c>
      <c r="H110" s="6">
        <f t="shared" ref="H110:I110" si="178">D110/B110</f>
        <v>1</v>
      </c>
      <c r="I110" s="6">
        <f t="shared" si="178"/>
        <v>1</v>
      </c>
      <c r="J110" s="6">
        <f t="shared" si="179"/>
        <v>1</v>
      </c>
      <c r="K110" s="6">
        <f t="shared" si="180"/>
        <v>1</v>
      </c>
      <c r="L110" s="12">
        <v>1.0</v>
      </c>
      <c r="M110" s="9">
        <f t="shared" si="181"/>
        <v>1</v>
      </c>
      <c r="N110" s="6">
        <f t="shared" si="182"/>
        <v>1</v>
      </c>
      <c r="O110" s="6">
        <f t="shared" si="183"/>
        <v>1</v>
      </c>
      <c r="P110" s="3" t="s">
        <v>85</v>
      </c>
    </row>
    <row r="111">
      <c r="A111" s="3" t="s">
        <v>30</v>
      </c>
      <c r="B111" s="3">
        <v>2.0</v>
      </c>
      <c r="C111" s="3">
        <v>3.0</v>
      </c>
      <c r="D111" s="8">
        <v>0.0</v>
      </c>
      <c r="E111" s="8">
        <v>3.0</v>
      </c>
      <c r="F111" s="8">
        <v>0.0</v>
      </c>
      <c r="G111" s="8">
        <v>2.0</v>
      </c>
      <c r="H111" s="6">
        <f t="shared" ref="H111:I111" si="184">D111/B111</f>
        <v>0</v>
      </c>
      <c r="I111" s="6">
        <f t="shared" si="184"/>
        <v>1</v>
      </c>
      <c r="J111" s="6" t="str">
        <f t="shared" si="179"/>
        <v>#DIV/0!</v>
      </c>
      <c r="K111" s="6">
        <f t="shared" si="180"/>
        <v>0.6</v>
      </c>
      <c r="L111" s="12">
        <v>1.0</v>
      </c>
      <c r="M111" s="9">
        <f t="shared" si="181"/>
        <v>0.5</v>
      </c>
      <c r="N111" s="6">
        <f t="shared" si="182"/>
        <v>0</v>
      </c>
      <c r="O111" s="6" t="str">
        <f t="shared" si="183"/>
        <v>#DIV/0!</v>
      </c>
      <c r="P111" s="3" t="s">
        <v>44</v>
      </c>
    </row>
    <row r="112">
      <c r="G112" s="10" t="s">
        <v>32</v>
      </c>
      <c r="H112" s="11">
        <f t="shared" ref="H112:O112" si="185">AVERAGE(H109:H111)</f>
        <v>0.6666666667</v>
      </c>
      <c r="I112" s="11">
        <f t="shared" si="185"/>
        <v>1</v>
      </c>
      <c r="J112" s="11" t="str">
        <f t="shared" si="185"/>
        <v>#DIV/0!</v>
      </c>
      <c r="K112" s="11">
        <f t="shared" si="185"/>
        <v>0.8666666667</v>
      </c>
      <c r="L112" s="11">
        <f t="shared" si="185"/>
        <v>1</v>
      </c>
      <c r="M112" s="11">
        <f t="shared" si="185"/>
        <v>0.8333333333</v>
      </c>
      <c r="N112" s="11">
        <f t="shared" si="185"/>
        <v>0.6666666667</v>
      </c>
      <c r="O112" s="11" t="str">
        <f t="shared" si="185"/>
        <v>#DIV/0!</v>
      </c>
    </row>
    <row r="113">
      <c r="E113" s="13" t="s">
        <v>32</v>
      </c>
      <c r="F113" s="14">
        <f t="shared" ref="F113:G113" si="186">AVERAGE(F93:F111)</f>
        <v>0.9333333333</v>
      </c>
      <c r="G113" s="14">
        <f t="shared" si="186"/>
        <v>1.466666667</v>
      </c>
    </row>
    <row r="114">
      <c r="A114" s="1"/>
      <c r="G114" s="1"/>
      <c r="H114" s="6"/>
      <c r="I114" s="6"/>
      <c r="J114" s="6"/>
      <c r="K114" s="6"/>
      <c r="L114" s="6"/>
      <c r="M114" s="6"/>
      <c r="N114" s="6"/>
    </row>
    <row r="115">
      <c r="H115" s="6"/>
      <c r="I115" s="6"/>
      <c r="J115" s="6"/>
      <c r="K115" s="6"/>
      <c r="L115" s="6"/>
      <c r="M115" s="6"/>
      <c r="N115" s="6"/>
    </row>
    <row r="116">
      <c r="H116" s="6"/>
      <c r="I116" s="6"/>
      <c r="J116" s="6"/>
      <c r="K116" s="6"/>
      <c r="L116" s="6"/>
      <c r="M116" s="6"/>
      <c r="N116" s="6"/>
    </row>
    <row r="117">
      <c r="A117" s="1" t="s">
        <v>86</v>
      </c>
    </row>
    <row r="118">
      <c r="A118" s="2" t="s">
        <v>1</v>
      </c>
      <c r="B118" s="2" t="s">
        <v>3</v>
      </c>
      <c r="C118" s="2" t="s">
        <v>4</v>
      </c>
      <c r="D118" s="2" t="s">
        <v>14</v>
      </c>
      <c r="E118" s="2" t="s">
        <v>15</v>
      </c>
      <c r="F118" s="2" t="s">
        <v>16</v>
      </c>
      <c r="G118" s="2" t="s">
        <v>17</v>
      </c>
      <c r="H118" s="2" t="s">
        <v>18</v>
      </c>
      <c r="I118" s="2" t="s">
        <v>19</v>
      </c>
      <c r="J118" s="2" t="s">
        <v>20</v>
      </c>
      <c r="K118" s="2" t="s">
        <v>21</v>
      </c>
      <c r="L118" s="2" t="s">
        <v>22</v>
      </c>
      <c r="M118" s="2" t="s">
        <v>23</v>
      </c>
      <c r="N118" s="2" t="s">
        <v>24</v>
      </c>
      <c r="O118" s="4" t="s">
        <v>25</v>
      </c>
    </row>
    <row r="119">
      <c r="A119" s="1" t="s">
        <v>8</v>
      </c>
      <c r="D119" s="5"/>
      <c r="H119" s="6"/>
      <c r="I119" s="6"/>
      <c r="J119" s="6"/>
      <c r="K119" s="6"/>
      <c r="M119" s="6"/>
      <c r="N119" s="6"/>
      <c r="O119" s="6"/>
    </row>
    <row r="120">
      <c r="A120" s="3" t="s">
        <v>26</v>
      </c>
      <c r="B120" s="3">
        <v>56.0</v>
      </c>
      <c r="C120" s="3">
        <v>4.0</v>
      </c>
      <c r="D120" s="8">
        <v>49.0</v>
      </c>
      <c r="E120" s="8">
        <v>4.0</v>
      </c>
      <c r="F120" s="8">
        <v>0.0</v>
      </c>
      <c r="G120" s="8">
        <v>7.0</v>
      </c>
      <c r="H120" s="6">
        <f t="shared" ref="H120:I120" si="187">D120/B120</f>
        <v>0.875</v>
      </c>
      <c r="I120" s="6">
        <f t="shared" si="187"/>
        <v>1</v>
      </c>
      <c r="J120" s="6">
        <f t="shared" ref="J120:J122" si="189">D120/(D120+F120)</f>
        <v>1</v>
      </c>
      <c r="K120" s="6">
        <f t="shared" ref="K120:K122" si="190">(D120+E120)/(B120+C120)</f>
        <v>0.8833333333</v>
      </c>
      <c r="L120" s="8">
        <v>0.96</v>
      </c>
      <c r="M120" s="9">
        <f t="shared" ref="M120:M122" si="191">(D120/B120 + E120/C120)/2</f>
        <v>0.9375</v>
      </c>
      <c r="N120" s="6">
        <f t="shared" ref="N120:N122" si="192">2*D120/(2*D120+F120+G120)</f>
        <v>0.9333333333</v>
      </c>
      <c r="O120" s="6">
        <f t="shared" ref="O120:O122" si="193">(D120*E120-F120*G120)/(SQRT((D120+F120)*(D120+G120)*(E120+F120)*(E120+G120)))</f>
        <v>0.5640760748</v>
      </c>
      <c r="P120" s="3" t="s">
        <v>87</v>
      </c>
    </row>
    <row r="121">
      <c r="A121" s="3" t="s">
        <v>28</v>
      </c>
      <c r="B121" s="3">
        <v>56.0</v>
      </c>
      <c r="C121" s="3">
        <v>4.0</v>
      </c>
      <c r="D121" s="8">
        <v>55.0</v>
      </c>
      <c r="E121" s="8">
        <v>3.0</v>
      </c>
      <c r="F121" s="8">
        <v>1.0</v>
      </c>
      <c r="G121" s="8">
        <v>1.0</v>
      </c>
      <c r="H121" s="6">
        <f t="shared" ref="H121:I121" si="188">D121/B121</f>
        <v>0.9821428571</v>
      </c>
      <c r="I121" s="6">
        <f t="shared" si="188"/>
        <v>0.75</v>
      </c>
      <c r="J121" s="6">
        <f t="shared" si="189"/>
        <v>0.9821428571</v>
      </c>
      <c r="K121" s="6">
        <f t="shared" si="190"/>
        <v>0.9666666667</v>
      </c>
      <c r="L121" s="8">
        <v>0.97</v>
      </c>
      <c r="M121" s="9">
        <f t="shared" si="191"/>
        <v>0.8660714286</v>
      </c>
      <c r="N121" s="6">
        <f t="shared" si="192"/>
        <v>0.9821428571</v>
      </c>
      <c r="O121" s="6">
        <f t="shared" si="193"/>
        <v>0.7321428571</v>
      </c>
      <c r="P121" s="3" t="s">
        <v>88</v>
      </c>
    </row>
    <row r="122">
      <c r="A122" s="3" t="s">
        <v>30</v>
      </c>
      <c r="B122" s="3">
        <v>55.0</v>
      </c>
      <c r="C122" s="3">
        <v>3.0</v>
      </c>
      <c r="D122" s="8">
        <v>50.0</v>
      </c>
      <c r="E122" s="8">
        <v>3.0</v>
      </c>
      <c r="F122" s="8">
        <v>0.0</v>
      </c>
      <c r="G122" s="8">
        <v>5.0</v>
      </c>
      <c r="H122" s="6">
        <f t="shared" ref="H122:I122" si="194">D122/B122</f>
        <v>0.9090909091</v>
      </c>
      <c r="I122" s="6">
        <f t="shared" si="194"/>
        <v>1</v>
      </c>
      <c r="J122" s="6">
        <f t="shared" si="189"/>
        <v>1</v>
      </c>
      <c r="K122" s="6">
        <f t="shared" si="190"/>
        <v>0.9137931034</v>
      </c>
      <c r="L122" s="12">
        <v>1.0</v>
      </c>
      <c r="M122" s="9">
        <f t="shared" si="191"/>
        <v>0.9545454545</v>
      </c>
      <c r="N122" s="6">
        <f t="shared" si="192"/>
        <v>0.9523809524</v>
      </c>
      <c r="O122" s="6">
        <f t="shared" si="193"/>
        <v>0.5838742081</v>
      </c>
      <c r="P122" s="3" t="s">
        <v>76</v>
      </c>
    </row>
    <row r="123">
      <c r="A123" s="1" t="s">
        <v>9</v>
      </c>
      <c r="G123" s="10" t="s">
        <v>32</v>
      </c>
      <c r="H123" s="11">
        <f t="shared" ref="H123:O123" si="195">AVERAGE(H120:H122)</f>
        <v>0.9220779221</v>
      </c>
      <c r="I123" s="11">
        <f t="shared" si="195"/>
        <v>0.9166666667</v>
      </c>
      <c r="J123" s="11">
        <f t="shared" si="195"/>
        <v>0.994047619</v>
      </c>
      <c r="K123" s="11">
        <f t="shared" si="195"/>
        <v>0.9212643678</v>
      </c>
      <c r="L123" s="11">
        <f t="shared" si="195"/>
        <v>0.9766666667</v>
      </c>
      <c r="M123" s="11">
        <f t="shared" si="195"/>
        <v>0.9193722944</v>
      </c>
      <c r="N123" s="11">
        <f t="shared" si="195"/>
        <v>0.955952381</v>
      </c>
      <c r="O123" s="11">
        <f t="shared" si="195"/>
        <v>0.6266977134</v>
      </c>
    </row>
    <row r="124">
      <c r="A124" s="3" t="s">
        <v>26</v>
      </c>
      <c r="B124" s="3">
        <v>24.0</v>
      </c>
      <c r="C124" s="3">
        <v>4.0</v>
      </c>
      <c r="D124" s="8">
        <v>20.0</v>
      </c>
      <c r="E124" s="8">
        <v>4.0</v>
      </c>
      <c r="F124" s="8">
        <v>0.0</v>
      </c>
      <c r="G124" s="8">
        <v>4.0</v>
      </c>
      <c r="H124" s="6">
        <f t="shared" ref="H124:I124" si="196">D124/B124</f>
        <v>0.8333333333</v>
      </c>
      <c r="I124" s="6">
        <f t="shared" si="196"/>
        <v>1</v>
      </c>
      <c r="J124" s="6">
        <f t="shared" ref="J124:J126" si="198">D124/(D124+F124)</f>
        <v>1</v>
      </c>
      <c r="K124" s="6">
        <f t="shared" ref="K124:K126" si="199">(D124+E124)/(B124+C124)</f>
        <v>0.8571428571</v>
      </c>
      <c r="L124" s="12">
        <v>1.0</v>
      </c>
      <c r="M124" s="9">
        <f t="shared" ref="M124:M126" si="200">(D124/B124 + E124/C124)/2</f>
        <v>0.9166666667</v>
      </c>
      <c r="N124" s="6">
        <f t="shared" ref="N124:N126" si="201">2*D124/(2*D124+F124+G124)</f>
        <v>0.9090909091</v>
      </c>
      <c r="O124" s="6">
        <f t="shared" ref="O124:O126" si="202">(D124*E124-F124*G124)/(SQRT((D124+F124)*(D124+G124)*(E124+F124)*(E124+G124)))</f>
        <v>0.6454972244</v>
      </c>
      <c r="P124" s="3" t="s">
        <v>89</v>
      </c>
    </row>
    <row r="125">
      <c r="A125" s="3" t="s">
        <v>28</v>
      </c>
      <c r="B125" s="3">
        <v>24.0</v>
      </c>
      <c r="C125" s="3">
        <v>4.0</v>
      </c>
      <c r="D125" s="8">
        <v>24.0</v>
      </c>
      <c r="E125" s="8">
        <v>1.0</v>
      </c>
      <c r="F125" s="8">
        <v>3.0</v>
      </c>
      <c r="G125" s="8">
        <v>0.0</v>
      </c>
      <c r="H125" s="6">
        <f t="shared" ref="H125:I125" si="197">D125/B125</f>
        <v>1</v>
      </c>
      <c r="I125" s="6">
        <f t="shared" si="197"/>
        <v>0.25</v>
      </c>
      <c r="J125" s="6">
        <f t="shared" si="198"/>
        <v>0.8888888889</v>
      </c>
      <c r="K125" s="6">
        <f t="shared" si="199"/>
        <v>0.8928571429</v>
      </c>
      <c r="L125" s="12">
        <v>1.0</v>
      </c>
      <c r="M125" s="9">
        <f t="shared" si="200"/>
        <v>0.625</v>
      </c>
      <c r="N125" s="6">
        <f t="shared" si="201"/>
        <v>0.9411764706</v>
      </c>
      <c r="O125" s="6">
        <f t="shared" si="202"/>
        <v>0.4714045208</v>
      </c>
      <c r="P125" s="3" t="s">
        <v>78</v>
      </c>
    </row>
    <row r="126">
      <c r="A126" s="3" t="s">
        <v>30</v>
      </c>
      <c r="B126" s="3">
        <v>23.0</v>
      </c>
      <c r="C126" s="3">
        <v>3.0</v>
      </c>
      <c r="D126" s="8">
        <v>22.0</v>
      </c>
      <c r="E126" s="8">
        <v>2.0</v>
      </c>
      <c r="F126" s="8">
        <v>1.0</v>
      </c>
      <c r="G126" s="8">
        <v>1.0</v>
      </c>
      <c r="H126" s="6">
        <f t="shared" ref="H126:I126" si="203">D126/B126</f>
        <v>0.9565217391</v>
      </c>
      <c r="I126" s="6">
        <f t="shared" si="203"/>
        <v>0.6666666667</v>
      </c>
      <c r="J126" s="6">
        <f t="shared" si="198"/>
        <v>0.9565217391</v>
      </c>
      <c r="K126" s="6">
        <f t="shared" si="199"/>
        <v>0.9230769231</v>
      </c>
      <c r="L126" s="12">
        <v>1.0</v>
      </c>
      <c r="M126" s="9">
        <f t="shared" si="200"/>
        <v>0.8115942029</v>
      </c>
      <c r="N126" s="6">
        <f t="shared" si="201"/>
        <v>0.9565217391</v>
      </c>
      <c r="O126" s="6">
        <f t="shared" si="202"/>
        <v>0.6231884058</v>
      </c>
      <c r="P126" s="3" t="s">
        <v>79</v>
      </c>
    </row>
    <row r="127">
      <c r="A127" s="1" t="s">
        <v>10</v>
      </c>
      <c r="G127" s="10" t="s">
        <v>32</v>
      </c>
      <c r="H127" s="11">
        <f t="shared" ref="H127:O127" si="204">AVERAGE(H124:H126)</f>
        <v>0.9299516908</v>
      </c>
      <c r="I127" s="11">
        <f t="shared" si="204"/>
        <v>0.6388888889</v>
      </c>
      <c r="J127" s="11">
        <f t="shared" si="204"/>
        <v>0.9484702093</v>
      </c>
      <c r="K127" s="11">
        <f t="shared" si="204"/>
        <v>0.891025641</v>
      </c>
      <c r="L127" s="11">
        <f t="shared" si="204"/>
        <v>1</v>
      </c>
      <c r="M127" s="11">
        <f t="shared" si="204"/>
        <v>0.7844202899</v>
      </c>
      <c r="N127" s="11">
        <f t="shared" si="204"/>
        <v>0.9355963729</v>
      </c>
      <c r="O127" s="11">
        <f t="shared" si="204"/>
        <v>0.5800300503</v>
      </c>
    </row>
    <row r="128">
      <c r="A128" s="3" t="s">
        <v>26</v>
      </c>
      <c r="B128" s="3">
        <v>25.0</v>
      </c>
      <c r="C128" s="3">
        <v>4.0</v>
      </c>
      <c r="D128" s="8">
        <v>25.0</v>
      </c>
      <c r="E128" s="8">
        <v>1.0</v>
      </c>
      <c r="F128" s="8">
        <v>3.0</v>
      </c>
      <c r="G128" s="8">
        <v>0.0</v>
      </c>
      <c r="H128" s="6">
        <f t="shared" ref="H128:I128" si="205">D128/B128</f>
        <v>1</v>
      </c>
      <c r="I128" s="6">
        <f t="shared" si="205"/>
        <v>0.25</v>
      </c>
      <c r="J128" s="6">
        <f>D124/(D124+F124)</f>
        <v>1</v>
      </c>
      <c r="K128" s="6">
        <f t="shared" ref="K128:K130" si="207">(D128+E128)/(B128+C128)</f>
        <v>0.8965517241</v>
      </c>
      <c r="L128" s="12">
        <v>1.0</v>
      </c>
      <c r="M128" s="9">
        <f t="shared" ref="M128:M130" si="208">(D128/B128 + E128/C128)/2</f>
        <v>0.625</v>
      </c>
      <c r="N128" s="6">
        <f>2*D124/(2*D124+F124+G124)</f>
        <v>0.9090909091</v>
      </c>
      <c r="O128" s="6">
        <f>(D124*E124-F124*G124)/(SQRT((D124+F124)*(D124+G124)*(E124+F124)*(E124+G124)))</f>
        <v>0.6454972244</v>
      </c>
      <c r="P128" s="3" t="s">
        <v>90</v>
      </c>
    </row>
    <row r="129">
      <c r="A129" s="3" t="s">
        <v>28</v>
      </c>
      <c r="B129" s="3">
        <v>25.0</v>
      </c>
      <c r="C129" s="3">
        <v>4.0</v>
      </c>
      <c r="D129" s="8">
        <v>25.0</v>
      </c>
      <c r="E129" s="8">
        <v>4.0</v>
      </c>
      <c r="F129" s="8">
        <v>0.0</v>
      </c>
      <c r="G129" s="8">
        <v>0.0</v>
      </c>
      <c r="H129" s="6">
        <f t="shared" ref="H129:I129" si="206">D129/B129</f>
        <v>1</v>
      </c>
      <c r="I129" s="6">
        <f t="shared" si="206"/>
        <v>1</v>
      </c>
      <c r="J129" s="6">
        <f t="shared" ref="J129:J130" si="210">D129/(D129+F129)</f>
        <v>1</v>
      </c>
      <c r="K129" s="6">
        <f t="shared" si="207"/>
        <v>1</v>
      </c>
      <c r="L129" s="8">
        <v>0.93</v>
      </c>
      <c r="M129" s="9">
        <f t="shared" si="208"/>
        <v>1</v>
      </c>
      <c r="N129" s="6">
        <f t="shared" ref="N129:N130" si="211">2*D129/(2*D129+F129+G129)</f>
        <v>1</v>
      </c>
      <c r="O129" s="6">
        <f t="shared" ref="O129:O130" si="212">(D129*E129-F129*G129)/(SQRT((D129+F129)*(D129+G129)*(E129+F129)*(E129+G129)))</f>
        <v>1</v>
      </c>
      <c r="P129" s="3" t="s">
        <v>91</v>
      </c>
    </row>
    <row r="130">
      <c r="A130" s="3" t="s">
        <v>30</v>
      </c>
      <c r="B130" s="3">
        <v>25.0</v>
      </c>
      <c r="C130" s="3">
        <v>3.0</v>
      </c>
      <c r="D130" s="8">
        <v>25.0</v>
      </c>
      <c r="E130" s="8">
        <v>1.0</v>
      </c>
      <c r="F130" s="8">
        <v>2.0</v>
      </c>
      <c r="G130" s="8">
        <v>0.0</v>
      </c>
      <c r="H130" s="6">
        <f t="shared" ref="H130:I130" si="209">D130/B130</f>
        <v>1</v>
      </c>
      <c r="I130" s="6">
        <f t="shared" si="209"/>
        <v>0.3333333333</v>
      </c>
      <c r="J130" s="6">
        <f t="shared" si="210"/>
        <v>0.9259259259</v>
      </c>
      <c r="K130" s="6">
        <f t="shared" si="207"/>
        <v>0.9285714286</v>
      </c>
      <c r="L130" s="8">
        <v>0.94</v>
      </c>
      <c r="M130" s="9">
        <f t="shared" si="208"/>
        <v>0.6666666667</v>
      </c>
      <c r="N130" s="6">
        <f t="shared" si="211"/>
        <v>0.9615384615</v>
      </c>
      <c r="O130" s="6">
        <f t="shared" si="212"/>
        <v>0.5555555556</v>
      </c>
      <c r="P130" s="3" t="s">
        <v>92</v>
      </c>
    </row>
    <row r="131">
      <c r="A131" s="1" t="s">
        <v>11</v>
      </c>
      <c r="G131" s="10" t="s">
        <v>32</v>
      </c>
      <c r="H131" s="11">
        <f t="shared" ref="H131:O131" si="213">AVERAGE(H128:H130)</f>
        <v>1</v>
      </c>
      <c r="I131" s="11">
        <f t="shared" si="213"/>
        <v>0.5277777778</v>
      </c>
      <c r="J131" s="11">
        <f t="shared" si="213"/>
        <v>0.975308642</v>
      </c>
      <c r="K131" s="11">
        <f t="shared" si="213"/>
        <v>0.9417077176</v>
      </c>
      <c r="L131" s="11">
        <f t="shared" si="213"/>
        <v>0.9566666667</v>
      </c>
      <c r="M131" s="11">
        <f t="shared" si="213"/>
        <v>0.7638888889</v>
      </c>
      <c r="N131" s="11">
        <f t="shared" si="213"/>
        <v>0.9568764569</v>
      </c>
      <c r="O131" s="11">
        <f t="shared" si="213"/>
        <v>0.73368426</v>
      </c>
    </row>
    <row r="132">
      <c r="A132" s="3" t="s">
        <v>26</v>
      </c>
      <c r="B132" s="3">
        <v>7.0</v>
      </c>
      <c r="C132" s="3">
        <v>4.0</v>
      </c>
      <c r="D132" s="8">
        <v>5.0</v>
      </c>
      <c r="E132" s="8">
        <v>3.0</v>
      </c>
      <c r="F132" s="8">
        <v>1.0</v>
      </c>
      <c r="G132" s="8">
        <v>2.0</v>
      </c>
      <c r="H132" s="6">
        <f t="shared" ref="H132:I132" si="214">D132/B132</f>
        <v>0.7142857143</v>
      </c>
      <c r="I132" s="6">
        <f t="shared" si="214"/>
        <v>0.75</v>
      </c>
      <c r="J132" s="6">
        <f t="shared" ref="J132:J134" si="216">D132/(D132+F132)</f>
        <v>0.8333333333</v>
      </c>
      <c r="K132" s="6">
        <f t="shared" ref="K132:K134" si="217">(D132+E132)/(B132+C132)</f>
        <v>0.7272727273</v>
      </c>
      <c r="L132" s="12">
        <v>1.0</v>
      </c>
      <c r="M132" s="9">
        <f t="shared" ref="M132:M134" si="218">(D132/B132 + E132/C132)/2</f>
        <v>0.7321428571</v>
      </c>
      <c r="N132" s="6">
        <f t="shared" ref="N132:N134" si="219">2*D132/(2*D132+F132+G132)</f>
        <v>0.7692307692</v>
      </c>
      <c r="O132" s="6">
        <f t="shared" ref="O132:O134" si="220">(D132*E132-F132*G132)/(SQRT((D132+F132)*(D132+G132)*(E132+F132)*(E132+G132)))</f>
        <v>0.4485426136</v>
      </c>
      <c r="P132" s="3" t="s">
        <v>68</v>
      </c>
    </row>
    <row r="133">
      <c r="A133" s="3" t="s">
        <v>28</v>
      </c>
      <c r="B133" s="3">
        <v>7.0</v>
      </c>
      <c r="C133" s="3">
        <v>4.0</v>
      </c>
      <c r="D133" s="8">
        <v>7.0</v>
      </c>
      <c r="E133" s="8">
        <v>2.0</v>
      </c>
      <c r="F133" s="8">
        <v>2.0</v>
      </c>
      <c r="G133" s="8">
        <v>0.0</v>
      </c>
      <c r="H133" s="6">
        <f t="shared" ref="H133:I133" si="215">D133/B133</f>
        <v>1</v>
      </c>
      <c r="I133" s="6">
        <f t="shared" si="215"/>
        <v>0.5</v>
      </c>
      <c r="J133" s="6">
        <f t="shared" si="216"/>
        <v>0.7777777778</v>
      </c>
      <c r="K133" s="6">
        <f t="shared" si="217"/>
        <v>0.8181818182</v>
      </c>
      <c r="L133" s="8">
        <v>0.86</v>
      </c>
      <c r="M133" s="9">
        <f t="shared" si="218"/>
        <v>0.75</v>
      </c>
      <c r="N133" s="6">
        <f t="shared" si="219"/>
        <v>0.875</v>
      </c>
      <c r="O133" s="6">
        <f t="shared" si="220"/>
        <v>0.6236095645</v>
      </c>
      <c r="P133" s="3" t="s">
        <v>83</v>
      </c>
    </row>
    <row r="134">
      <c r="A134" s="3" t="s">
        <v>30</v>
      </c>
      <c r="B134" s="3">
        <v>7.0</v>
      </c>
      <c r="C134" s="3">
        <v>3.0</v>
      </c>
      <c r="D134" s="8">
        <v>7.0</v>
      </c>
      <c r="E134" s="8">
        <v>2.0</v>
      </c>
      <c r="F134" s="8">
        <v>1.0</v>
      </c>
      <c r="G134" s="8">
        <v>0.0</v>
      </c>
      <c r="H134" s="6">
        <f t="shared" ref="H134:I134" si="221">D134/B134</f>
        <v>1</v>
      </c>
      <c r="I134" s="6">
        <f t="shared" si="221"/>
        <v>0.6666666667</v>
      </c>
      <c r="J134" s="6">
        <f t="shared" si="216"/>
        <v>0.875</v>
      </c>
      <c r="K134" s="6">
        <f t="shared" si="217"/>
        <v>0.9</v>
      </c>
      <c r="L134" s="8">
        <v>0.94</v>
      </c>
      <c r="M134" s="9">
        <f t="shared" si="218"/>
        <v>0.8333333333</v>
      </c>
      <c r="N134" s="6">
        <f t="shared" si="219"/>
        <v>0.9333333333</v>
      </c>
      <c r="O134" s="6">
        <f t="shared" si="220"/>
        <v>0.7637626158</v>
      </c>
      <c r="P134" s="3" t="s">
        <v>84</v>
      </c>
    </row>
    <row r="135">
      <c r="A135" s="1" t="s">
        <v>12</v>
      </c>
      <c r="G135" s="10" t="s">
        <v>32</v>
      </c>
      <c r="H135" s="11">
        <f t="shared" ref="H135:O135" si="222">AVERAGE(H132:H134)</f>
        <v>0.9047619048</v>
      </c>
      <c r="I135" s="11">
        <f t="shared" si="222"/>
        <v>0.6388888889</v>
      </c>
      <c r="J135" s="11">
        <f t="shared" si="222"/>
        <v>0.8287037037</v>
      </c>
      <c r="K135" s="11">
        <f t="shared" si="222"/>
        <v>0.8151515152</v>
      </c>
      <c r="L135" s="11">
        <f t="shared" si="222"/>
        <v>0.9333333333</v>
      </c>
      <c r="M135" s="11">
        <f t="shared" si="222"/>
        <v>0.7718253968</v>
      </c>
      <c r="N135" s="11">
        <f t="shared" si="222"/>
        <v>0.8591880342</v>
      </c>
      <c r="O135" s="11">
        <f t="shared" si="222"/>
        <v>0.611971598</v>
      </c>
    </row>
    <row r="136">
      <c r="A136" s="3" t="s">
        <v>26</v>
      </c>
      <c r="B136" s="3">
        <v>2.0</v>
      </c>
      <c r="C136" s="3">
        <v>4.0</v>
      </c>
      <c r="D136" s="8">
        <v>2.0</v>
      </c>
      <c r="E136" s="8">
        <v>4.0</v>
      </c>
      <c r="F136" s="8">
        <v>0.0</v>
      </c>
      <c r="G136" s="8">
        <v>0.0</v>
      </c>
      <c r="H136" s="6">
        <f t="shared" ref="H136:I136" si="223">D136/B136</f>
        <v>1</v>
      </c>
      <c r="I136" s="6">
        <f t="shared" si="223"/>
        <v>1</v>
      </c>
      <c r="J136" s="6">
        <f t="shared" ref="J136:J138" si="225">D136/(D136+F136)</f>
        <v>1</v>
      </c>
      <c r="K136" s="6">
        <f t="shared" ref="K136:K138" si="226">(D136+E136)/(B136+C136)</f>
        <v>1</v>
      </c>
      <c r="L136" s="12">
        <v>1.0</v>
      </c>
      <c r="M136" s="9">
        <f t="shared" ref="M136:M138" si="227">(D136/B136 + E136/C136)/2</f>
        <v>1</v>
      </c>
      <c r="N136" s="6">
        <f t="shared" ref="N136:N138" si="228">2*D136/(2*D136+F136+G136)</f>
        <v>1</v>
      </c>
      <c r="O136" s="6">
        <f t="shared" ref="O136:O138" si="229">(D136*E136-F136*G136)/(SQRT((D136+F136)*(D136+G136)*(E136+F136)*(E136+G136)))</f>
        <v>1</v>
      </c>
      <c r="P136" s="3" t="s">
        <v>42</v>
      </c>
    </row>
    <row r="137">
      <c r="A137" s="3" t="s">
        <v>28</v>
      </c>
      <c r="B137" s="3">
        <v>2.0</v>
      </c>
      <c r="C137" s="3">
        <v>4.0</v>
      </c>
      <c r="D137" s="8">
        <v>2.0</v>
      </c>
      <c r="E137" s="8">
        <v>4.0</v>
      </c>
      <c r="F137" s="8">
        <v>0.0</v>
      </c>
      <c r="G137" s="8">
        <v>0.0</v>
      </c>
      <c r="H137" s="6">
        <f t="shared" ref="H137:I137" si="224">D137/B137</f>
        <v>1</v>
      </c>
      <c r="I137" s="6">
        <f t="shared" si="224"/>
        <v>1</v>
      </c>
      <c r="J137" s="6">
        <f t="shared" si="225"/>
        <v>1</v>
      </c>
      <c r="K137" s="6">
        <f t="shared" si="226"/>
        <v>1</v>
      </c>
      <c r="L137" s="12">
        <v>1.0</v>
      </c>
      <c r="M137" s="9">
        <f t="shared" si="227"/>
        <v>1</v>
      </c>
      <c r="N137" s="6">
        <f t="shared" si="228"/>
        <v>1</v>
      </c>
      <c r="O137" s="6">
        <f t="shared" si="229"/>
        <v>1</v>
      </c>
      <c r="P137" s="3" t="s">
        <v>93</v>
      </c>
    </row>
    <row r="138">
      <c r="A138" s="3" t="s">
        <v>30</v>
      </c>
      <c r="B138" s="3">
        <v>2.0</v>
      </c>
      <c r="C138" s="3">
        <v>3.0</v>
      </c>
      <c r="D138" s="8">
        <v>0.0</v>
      </c>
      <c r="E138" s="8">
        <v>3.0</v>
      </c>
      <c r="F138" s="8">
        <v>0.0</v>
      </c>
      <c r="G138" s="8">
        <v>2.0</v>
      </c>
      <c r="H138" s="6">
        <f t="shared" ref="H138:I138" si="230">D138/B138</f>
        <v>0</v>
      </c>
      <c r="I138" s="6">
        <f t="shared" si="230"/>
        <v>1</v>
      </c>
      <c r="J138" s="6" t="str">
        <f t="shared" si="225"/>
        <v>#DIV/0!</v>
      </c>
      <c r="K138" s="6">
        <f t="shared" si="226"/>
        <v>0.6</v>
      </c>
      <c r="L138" s="12">
        <v>1.0</v>
      </c>
      <c r="M138" s="9">
        <f t="shared" si="227"/>
        <v>0.5</v>
      </c>
      <c r="N138" s="6">
        <f t="shared" si="228"/>
        <v>0</v>
      </c>
      <c r="O138" s="6" t="str">
        <f t="shared" si="229"/>
        <v>#DIV/0!</v>
      </c>
      <c r="P138" s="3" t="s">
        <v>94</v>
      </c>
    </row>
    <row r="139">
      <c r="G139" s="10" t="s">
        <v>32</v>
      </c>
      <c r="H139" s="11">
        <f t="shared" ref="H139:O139" si="231">AVERAGE(H136:H138)</f>
        <v>0.6666666667</v>
      </c>
      <c r="I139" s="11">
        <f t="shared" si="231"/>
        <v>1</v>
      </c>
      <c r="J139" s="11" t="str">
        <f t="shared" si="231"/>
        <v>#DIV/0!</v>
      </c>
      <c r="K139" s="11">
        <f t="shared" si="231"/>
        <v>0.8666666667</v>
      </c>
      <c r="L139" s="11">
        <f t="shared" si="231"/>
        <v>1</v>
      </c>
      <c r="M139" s="11">
        <f t="shared" si="231"/>
        <v>0.8333333333</v>
      </c>
      <c r="N139" s="11">
        <f t="shared" si="231"/>
        <v>0.6666666667</v>
      </c>
      <c r="O139" s="11" t="str">
        <f t="shared" si="231"/>
        <v>#DIV/0!</v>
      </c>
    </row>
    <row r="140">
      <c r="E140" s="13" t="s">
        <v>32</v>
      </c>
      <c r="F140" s="14">
        <f t="shared" ref="F140:G140" si="232">AVERAGE(F120:F138)</f>
        <v>0.9333333333</v>
      </c>
      <c r="G140" s="14">
        <f t="shared" si="232"/>
        <v>1.466666667</v>
      </c>
    </row>
    <row r="143">
      <c r="A143" s="1" t="s">
        <v>95</v>
      </c>
    </row>
    <row r="144">
      <c r="A144" s="2" t="s">
        <v>1</v>
      </c>
      <c r="B144" s="2" t="s">
        <v>3</v>
      </c>
      <c r="C144" s="2" t="s">
        <v>4</v>
      </c>
      <c r="D144" s="2" t="s">
        <v>14</v>
      </c>
      <c r="E144" s="2" t="s">
        <v>15</v>
      </c>
      <c r="F144" s="2" t="s">
        <v>16</v>
      </c>
      <c r="G144" s="2" t="s">
        <v>17</v>
      </c>
      <c r="H144" s="2" t="s">
        <v>18</v>
      </c>
      <c r="I144" s="2" t="s">
        <v>19</v>
      </c>
      <c r="J144" s="2" t="s">
        <v>20</v>
      </c>
      <c r="K144" s="2" t="s">
        <v>21</v>
      </c>
      <c r="L144" s="2" t="s">
        <v>22</v>
      </c>
      <c r="M144" s="2" t="s">
        <v>23</v>
      </c>
      <c r="N144" s="2" t="s">
        <v>24</v>
      </c>
      <c r="O144" s="4" t="s">
        <v>25</v>
      </c>
    </row>
    <row r="145">
      <c r="A145" s="1" t="s">
        <v>8</v>
      </c>
      <c r="D145" s="5"/>
      <c r="H145" s="6"/>
      <c r="I145" s="6"/>
      <c r="J145" s="6"/>
      <c r="K145" s="6"/>
      <c r="M145" s="6"/>
      <c r="N145" s="6"/>
      <c r="O145" s="6"/>
    </row>
    <row r="146">
      <c r="A146" s="3" t="s">
        <v>26</v>
      </c>
      <c r="B146" s="3">
        <v>56.0</v>
      </c>
      <c r="C146" s="3">
        <v>4.0</v>
      </c>
      <c r="D146" s="8">
        <v>48.0</v>
      </c>
      <c r="E146" s="8">
        <v>1.0</v>
      </c>
      <c r="F146" s="8">
        <v>3.0</v>
      </c>
      <c r="G146" s="8">
        <v>8.0</v>
      </c>
      <c r="H146" s="6">
        <f t="shared" ref="H146:I146" si="233">D146/B146</f>
        <v>0.8571428571</v>
      </c>
      <c r="I146" s="6">
        <f t="shared" si="233"/>
        <v>0.25</v>
      </c>
      <c r="J146" s="6">
        <f t="shared" ref="J146:J148" si="235">D146/(D146+F146)</f>
        <v>0.9411764706</v>
      </c>
      <c r="K146" s="6">
        <f t="shared" ref="K146:K148" si="236">(D146+E146)/(B146+C146)</f>
        <v>0.8166666667</v>
      </c>
      <c r="L146" s="12">
        <v>1.0</v>
      </c>
      <c r="M146" s="9">
        <f t="shared" ref="M146:M148" si="237">(D146/B146 + E146/C146)/2</f>
        <v>0.5535714286</v>
      </c>
      <c r="N146" s="6">
        <f t="shared" ref="N146:N148" si="238">2*D146/(2*D146+F146+G146)</f>
        <v>0.8971962617</v>
      </c>
      <c r="O146" s="6">
        <f t="shared" ref="O146:O148" si="239">(D146*E146-F146*G146)/(SQRT((D146+F146)*(D146+G146)*(E146+F146)*(E146+G146)))</f>
        <v>0.07484811886</v>
      </c>
      <c r="P146" s="3" t="s">
        <v>96</v>
      </c>
    </row>
    <row r="147">
      <c r="A147" s="3" t="s">
        <v>28</v>
      </c>
      <c r="B147" s="3">
        <v>56.0</v>
      </c>
      <c r="C147" s="3">
        <v>4.0</v>
      </c>
      <c r="D147" s="8">
        <v>56.0</v>
      </c>
      <c r="E147" s="8">
        <v>4.0</v>
      </c>
      <c r="F147" s="8">
        <v>0.0</v>
      </c>
      <c r="G147" s="8">
        <v>0.0</v>
      </c>
      <c r="H147" s="6">
        <f t="shared" ref="H147:I147" si="234">D147/B147</f>
        <v>1</v>
      </c>
      <c r="I147" s="6">
        <f t="shared" si="234"/>
        <v>1</v>
      </c>
      <c r="J147" s="6">
        <f t="shared" si="235"/>
        <v>1</v>
      </c>
      <c r="K147" s="6">
        <f t="shared" si="236"/>
        <v>1</v>
      </c>
      <c r="L147" s="12">
        <v>0.99</v>
      </c>
      <c r="M147" s="9">
        <f t="shared" si="237"/>
        <v>1</v>
      </c>
      <c r="N147" s="6">
        <f t="shared" si="238"/>
        <v>1</v>
      </c>
      <c r="O147" s="6">
        <f t="shared" si="239"/>
        <v>1</v>
      </c>
      <c r="P147" s="3" t="s">
        <v>97</v>
      </c>
    </row>
    <row r="148">
      <c r="A148" s="3" t="s">
        <v>30</v>
      </c>
      <c r="B148" s="3">
        <v>55.0</v>
      </c>
      <c r="C148" s="3">
        <v>3.0</v>
      </c>
      <c r="D148" s="8">
        <v>53.0</v>
      </c>
      <c r="E148" s="8">
        <v>2.0</v>
      </c>
      <c r="F148" s="8">
        <v>1.0</v>
      </c>
      <c r="G148" s="8">
        <v>2.0</v>
      </c>
      <c r="H148" s="6">
        <f t="shared" ref="H148:I148" si="240">D148/B148</f>
        <v>0.9636363636</v>
      </c>
      <c r="I148" s="6">
        <f t="shared" si="240"/>
        <v>0.6666666667</v>
      </c>
      <c r="J148" s="6">
        <f t="shared" si="235"/>
        <v>0.9814814815</v>
      </c>
      <c r="K148" s="6">
        <f t="shared" si="236"/>
        <v>0.9482758621</v>
      </c>
      <c r="L148" s="12">
        <v>0.99</v>
      </c>
      <c r="M148" s="9">
        <f t="shared" si="237"/>
        <v>0.8151515152</v>
      </c>
      <c r="N148" s="6">
        <f t="shared" si="238"/>
        <v>0.9724770642</v>
      </c>
      <c r="O148" s="6">
        <f t="shared" si="239"/>
        <v>0.550889496</v>
      </c>
      <c r="P148" s="3" t="s">
        <v>98</v>
      </c>
    </row>
    <row r="149">
      <c r="A149" s="1" t="s">
        <v>9</v>
      </c>
      <c r="G149" s="10" t="s">
        <v>32</v>
      </c>
      <c r="H149" s="11">
        <f t="shared" ref="H149:O149" si="241">AVERAGE(H146:H148)</f>
        <v>0.9402597403</v>
      </c>
      <c r="I149" s="11">
        <f t="shared" si="241"/>
        <v>0.6388888889</v>
      </c>
      <c r="J149" s="11">
        <f t="shared" si="241"/>
        <v>0.9742193174</v>
      </c>
      <c r="K149" s="11">
        <f t="shared" si="241"/>
        <v>0.9216475096</v>
      </c>
      <c r="L149" s="11">
        <f t="shared" si="241"/>
        <v>0.9933333333</v>
      </c>
      <c r="M149" s="11">
        <f t="shared" si="241"/>
        <v>0.7895743146</v>
      </c>
      <c r="N149" s="11">
        <f t="shared" si="241"/>
        <v>0.9565577753</v>
      </c>
      <c r="O149" s="11">
        <f t="shared" si="241"/>
        <v>0.5419125383</v>
      </c>
    </row>
    <row r="150">
      <c r="A150" s="3" t="s">
        <v>26</v>
      </c>
      <c r="B150" s="3">
        <v>24.0</v>
      </c>
      <c r="C150" s="3">
        <v>4.0</v>
      </c>
      <c r="D150" s="8">
        <v>21.0</v>
      </c>
      <c r="E150" s="8">
        <v>3.0</v>
      </c>
      <c r="F150" s="8">
        <v>1.0</v>
      </c>
      <c r="G150" s="8">
        <v>3.0</v>
      </c>
      <c r="H150" s="6">
        <f t="shared" ref="H150:I150" si="242">D150/B150</f>
        <v>0.875</v>
      </c>
      <c r="I150" s="6">
        <f t="shared" si="242"/>
        <v>0.75</v>
      </c>
      <c r="J150" s="6">
        <f t="shared" ref="J150:J152" si="244">D150/(D150+F150)</f>
        <v>0.9545454545</v>
      </c>
      <c r="K150" s="6">
        <f t="shared" ref="K150:K152" si="245">(D150+E150)/(B150+C150)</f>
        <v>0.8571428571</v>
      </c>
      <c r="L150" s="12">
        <v>1.0</v>
      </c>
      <c r="M150" s="9">
        <f t="shared" ref="M150:M152" si="246">(D150/B150 + E150/C150)/2</f>
        <v>0.8125</v>
      </c>
      <c r="N150" s="6">
        <f t="shared" ref="N150:N152" si="247">2*D150/(2*D150+F150+G150)</f>
        <v>0.9130434783</v>
      </c>
      <c r="O150" s="6">
        <f t="shared" ref="O150:O152" si="248">(D150*E150-F150*G150)/(SQRT((D150+F150)*(D150+G150)*(E150+F150)*(E150+G150)))</f>
        <v>0.5330017909</v>
      </c>
      <c r="P150" s="3" t="s">
        <v>99</v>
      </c>
    </row>
    <row r="151">
      <c r="A151" s="3" t="s">
        <v>28</v>
      </c>
      <c r="B151" s="3">
        <v>24.0</v>
      </c>
      <c r="C151" s="3">
        <v>4.0</v>
      </c>
      <c r="D151" s="8">
        <v>24.0</v>
      </c>
      <c r="E151" s="8">
        <v>1.0</v>
      </c>
      <c r="F151" s="8">
        <v>3.0</v>
      </c>
      <c r="G151" s="8">
        <v>0.0</v>
      </c>
      <c r="H151" s="6">
        <f t="shared" ref="H151:I151" si="243">D151/B151</f>
        <v>1</v>
      </c>
      <c r="I151" s="6">
        <f t="shared" si="243"/>
        <v>0.25</v>
      </c>
      <c r="J151" s="6">
        <f t="shared" si="244"/>
        <v>0.8888888889</v>
      </c>
      <c r="K151" s="6">
        <f t="shared" si="245"/>
        <v>0.8928571429</v>
      </c>
      <c r="L151" s="12">
        <v>1.0</v>
      </c>
      <c r="M151" s="9">
        <f t="shared" si="246"/>
        <v>0.625</v>
      </c>
      <c r="N151" s="6">
        <f t="shared" si="247"/>
        <v>0.9411764706</v>
      </c>
      <c r="O151" s="6">
        <f t="shared" si="248"/>
        <v>0.4714045208</v>
      </c>
      <c r="P151" s="3" t="s">
        <v>100</v>
      </c>
    </row>
    <row r="152">
      <c r="A152" s="3" t="s">
        <v>30</v>
      </c>
      <c r="B152" s="3">
        <v>23.0</v>
      </c>
      <c r="C152" s="3">
        <v>3.0</v>
      </c>
      <c r="D152" s="8">
        <v>22.0</v>
      </c>
      <c r="E152" s="8">
        <v>2.0</v>
      </c>
      <c r="F152" s="8">
        <v>1.0</v>
      </c>
      <c r="G152" s="8">
        <v>1.0</v>
      </c>
      <c r="H152" s="6">
        <f t="shared" ref="H152:I152" si="249">D152/B152</f>
        <v>0.9565217391</v>
      </c>
      <c r="I152" s="6">
        <f t="shared" si="249"/>
        <v>0.6666666667</v>
      </c>
      <c r="J152" s="6">
        <f t="shared" si="244"/>
        <v>0.9565217391</v>
      </c>
      <c r="K152" s="6">
        <f t="shared" si="245"/>
        <v>0.9230769231</v>
      </c>
      <c r="L152" s="12">
        <v>1.0</v>
      </c>
      <c r="M152" s="9">
        <f t="shared" si="246"/>
        <v>0.8115942029</v>
      </c>
      <c r="N152" s="6">
        <f t="shared" si="247"/>
        <v>0.9565217391</v>
      </c>
      <c r="O152" s="6">
        <f t="shared" si="248"/>
        <v>0.6231884058</v>
      </c>
      <c r="P152" s="3" t="s">
        <v>101</v>
      </c>
    </row>
    <row r="153">
      <c r="A153" s="1" t="s">
        <v>10</v>
      </c>
      <c r="G153" s="10" t="s">
        <v>32</v>
      </c>
      <c r="H153" s="11">
        <f t="shared" ref="H153:O153" si="250">AVERAGE(H150:H152)</f>
        <v>0.9438405797</v>
      </c>
      <c r="I153" s="11">
        <f t="shared" si="250"/>
        <v>0.5555555556</v>
      </c>
      <c r="J153" s="11">
        <f t="shared" si="250"/>
        <v>0.9333186942</v>
      </c>
      <c r="K153" s="11">
        <f t="shared" si="250"/>
        <v>0.891025641</v>
      </c>
      <c r="L153" s="11">
        <f t="shared" si="250"/>
        <v>1</v>
      </c>
      <c r="M153" s="11">
        <f t="shared" si="250"/>
        <v>0.7496980676</v>
      </c>
      <c r="N153" s="11">
        <f t="shared" si="250"/>
        <v>0.936913896</v>
      </c>
      <c r="O153" s="11">
        <f t="shared" si="250"/>
        <v>0.5425315725</v>
      </c>
    </row>
    <row r="154">
      <c r="A154" s="3" t="s">
        <v>26</v>
      </c>
      <c r="B154" s="3">
        <v>25.0</v>
      </c>
      <c r="C154" s="3">
        <v>4.0</v>
      </c>
      <c r="D154" s="8">
        <v>25.0</v>
      </c>
      <c r="E154" s="8">
        <v>1.0</v>
      </c>
      <c r="F154" s="8">
        <v>3.0</v>
      </c>
      <c r="G154" s="8">
        <v>0.0</v>
      </c>
      <c r="H154" s="6">
        <f t="shared" ref="H154:I154" si="251">D154/B154</f>
        <v>1</v>
      </c>
      <c r="I154" s="6">
        <f t="shared" si="251"/>
        <v>0.25</v>
      </c>
      <c r="J154" s="6">
        <f>D150/(D150+F150)</f>
        <v>0.9545454545</v>
      </c>
      <c r="K154" s="6">
        <f t="shared" ref="K154:K156" si="253">(D154+E154)/(B154+C154)</f>
        <v>0.8965517241</v>
      </c>
      <c r="L154" s="12">
        <v>1.0</v>
      </c>
      <c r="M154" s="9">
        <f t="shared" ref="M154:M156" si="254">(D154/B154 + E154/C154)/2</f>
        <v>0.625</v>
      </c>
      <c r="N154" s="6">
        <f>2*D150/(2*D150+F150+G150)</f>
        <v>0.9130434783</v>
      </c>
      <c r="O154" s="6">
        <f>(D150*E150-F150*G150)/(SQRT((D150+F150)*(D150+G150)*(E150+F150)*(E150+G150)))</f>
        <v>0.5330017909</v>
      </c>
      <c r="P154" s="3" t="s">
        <v>102</v>
      </c>
    </row>
    <row r="155">
      <c r="A155" s="3" t="s">
        <v>28</v>
      </c>
      <c r="B155" s="3">
        <v>25.0</v>
      </c>
      <c r="C155" s="3">
        <v>4.0</v>
      </c>
      <c r="D155" s="8">
        <v>24.0</v>
      </c>
      <c r="E155" s="8">
        <v>4.0</v>
      </c>
      <c r="F155" s="8">
        <v>0.0</v>
      </c>
      <c r="G155" s="8">
        <v>1.0</v>
      </c>
      <c r="H155" s="6">
        <f t="shared" ref="H155:I155" si="252">D155/B155</f>
        <v>0.96</v>
      </c>
      <c r="I155" s="6">
        <f t="shared" si="252"/>
        <v>1</v>
      </c>
      <c r="J155" s="6">
        <f t="shared" ref="J155:J156" si="256">D155/(D155+F155)</f>
        <v>1</v>
      </c>
      <c r="K155" s="6">
        <f t="shared" si="253"/>
        <v>0.9655172414</v>
      </c>
      <c r="L155" s="8">
        <v>0.93</v>
      </c>
      <c r="M155" s="9">
        <f t="shared" si="254"/>
        <v>0.98</v>
      </c>
      <c r="N155" s="6">
        <f t="shared" ref="N155:N156" si="257">2*D155/(2*D155+F155+G155)</f>
        <v>0.9795918367</v>
      </c>
      <c r="O155" s="6">
        <f t="shared" ref="O155:O156" si="258">(D155*E155-F155*G155)/(SQRT((D155+F155)*(D155+G155)*(E155+F155)*(E155+G155)))</f>
        <v>0.876356092</v>
      </c>
      <c r="P155" s="3" t="s">
        <v>103</v>
      </c>
    </row>
    <row r="156">
      <c r="A156" s="3" t="s">
        <v>30</v>
      </c>
      <c r="B156" s="3">
        <v>25.0</v>
      </c>
      <c r="C156" s="3">
        <v>3.0</v>
      </c>
      <c r="D156" s="8">
        <v>25.0</v>
      </c>
      <c r="E156" s="8">
        <v>1.0</v>
      </c>
      <c r="F156" s="8">
        <v>2.0</v>
      </c>
      <c r="G156" s="8">
        <v>0.0</v>
      </c>
      <c r="H156" s="6">
        <f t="shared" ref="H156:I156" si="255">D156/B156</f>
        <v>1</v>
      </c>
      <c r="I156" s="6">
        <f t="shared" si="255"/>
        <v>0.3333333333</v>
      </c>
      <c r="J156" s="6">
        <f t="shared" si="256"/>
        <v>0.9259259259</v>
      </c>
      <c r="K156" s="6">
        <f t="shared" si="253"/>
        <v>0.9285714286</v>
      </c>
      <c r="L156" s="8">
        <v>0.94</v>
      </c>
      <c r="M156" s="9">
        <f t="shared" si="254"/>
        <v>0.6666666667</v>
      </c>
      <c r="N156" s="6">
        <f t="shared" si="257"/>
        <v>0.9615384615</v>
      </c>
      <c r="O156" s="6">
        <f t="shared" si="258"/>
        <v>0.5555555556</v>
      </c>
      <c r="P156" s="3" t="s">
        <v>104</v>
      </c>
    </row>
    <row r="157">
      <c r="A157" s="1" t="s">
        <v>11</v>
      </c>
      <c r="G157" s="10" t="s">
        <v>32</v>
      </c>
      <c r="H157" s="11">
        <f t="shared" ref="H157:O157" si="259">AVERAGE(H154:H156)</f>
        <v>0.9866666667</v>
      </c>
      <c r="I157" s="11">
        <f t="shared" si="259"/>
        <v>0.5277777778</v>
      </c>
      <c r="J157" s="11">
        <f t="shared" si="259"/>
        <v>0.9601571268</v>
      </c>
      <c r="K157" s="11">
        <f t="shared" si="259"/>
        <v>0.9302134647</v>
      </c>
      <c r="L157" s="11">
        <f t="shared" si="259"/>
        <v>0.9566666667</v>
      </c>
      <c r="M157" s="11">
        <f t="shared" si="259"/>
        <v>0.7572222222</v>
      </c>
      <c r="N157" s="11">
        <f t="shared" si="259"/>
        <v>0.9513912588</v>
      </c>
      <c r="O157" s="11">
        <f t="shared" si="259"/>
        <v>0.6549711462</v>
      </c>
    </row>
    <row r="158">
      <c r="A158" s="3" t="s">
        <v>26</v>
      </c>
      <c r="B158" s="3">
        <v>7.0</v>
      </c>
      <c r="C158" s="3">
        <v>4.0</v>
      </c>
      <c r="D158" s="8">
        <v>5.0</v>
      </c>
      <c r="E158" s="8">
        <v>3.0</v>
      </c>
      <c r="F158" s="8">
        <v>1.0</v>
      </c>
      <c r="G158" s="8">
        <v>2.0</v>
      </c>
      <c r="H158" s="6">
        <f t="shared" ref="H158:I158" si="260">D158/B158</f>
        <v>0.7142857143</v>
      </c>
      <c r="I158" s="6">
        <f t="shared" si="260"/>
        <v>0.75</v>
      </c>
      <c r="J158" s="6">
        <f t="shared" ref="J158:J160" si="262">D158/(D158+F158)</f>
        <v>0.8333333333</v>
      </c>
      <c r="K158" s="6">
        <f t="shared" ref="K158:K160" si="263">(D158+E158)/(B158+C158)</f>
        <v>0.7272727273</v>
      </c>
      <c r="L158" s="12">
        <v>1.0</v>
      </c>
      <c r="M158" s="9">
        <f t="shared" ref="M158:M160" si="264">(D158/B158 + E158/C158)/2</f>
        <v>0.7321428571</v>
      </c>
      <c r="N158" s="6">
        <f t="shared" ref="N158:N160" si="265">2*D158/(2*D158+F158+G158)</f>
        <v>0.7692307692</v>
      </c>
      <c r="O158" s="6">
        <f t="shared" ref="O158:O160" si="266">(D158*E158-F158*G158)/(SQRT((D158+F158)*(D158+G158)*(E158+F158)*(E158+G158)))</f>
        <v>0.4485426136</v>
      </c>
      <c r="P158" s="3" t="s">
        <v>105</v>
      </c>
    </row>
    <row r="159">
      <c r="A159" s="3" t="s">
        <v>28</v>
      </c>
      <c r="B159" s="3">
        <v>7.0</v>
      </c>
      <c r="C159" s="3">
        <v>4.0</v>
      </c>
      <c r="D159" s="8">
        <v>7.0</v>
      </c>
      <c r="E159" s="8">
        <v>2.0</v>
      </c>
      <c r="F159" s="8">
        <v>2.0</v>
      </c>
      <c r="G159" s="8">
        <v>0.0</v>
      </c>
      <c r="H159" s="6">
        <f t="shared" ref="H159:I159" si="261">D159/B159</f>
        <v>1</v>
      </c>
      <c r="I159" s="6">
        <f t="shared" si="261"/>
        <v>0.5</v>
      </c>
      <c r="J159" s="6">
        <f t="shared" si="262"/>
        <v>0.7777777778</v>
      </c>
      <c r="K159" s="6">
        <f t="shared" si="263"/>
        <v>0.8181818182</v>
      </c>
      <c r="L159" s="8">
        <v>0.86</v>
      </c>
      <c r="M159" s="9">
        <f t="shared" si="264"/>
        <v>0.75</v>
      </c>
      <c r="N159" s="6">
        <f t="shared" si="265"/>
        <v>0.875</v>
      </c>
      <c r="O159" s="6">
        <f t="shared" si="266"/>
        <v>0.6236095645</v>
      </c>
      <c r="P159" s="3" t="s">
        <v>106</v>
      </c>
    </row>
    <row r="160">
      <c r="A160" s="3" t="s">
        <v>30</v>
      </c>
      <c r="B160" s="3">
        <v>7.0</v>
      </c>
      <c r="C160" s="3">
        <v>3.0</v>
      </c>
      <c r="D160" s="8">
        <v>7.0</v>
      </c>
      <c r="E160" s="8">
        <v>1.0</v>
      </c>
      <c r="F160" s="8">
        <v>2.0</v>
      </c>
      <c r="G160" s="8">
        <v>0.0</v>
      </c>
      <c r="H160" s="6">
        <f t="shared" ref="H160:I160" si="267">D160/B160</f>
        <v>1</v>
      </c>
      <c r="I160" s="6">
        <f t="shared" si="267"/>
        <v>0.3333333333</v>
      </c>
      <c r="J160" s="6">
        <f t="shared" si="262"/>
        <v>0.7777777778</v>
      </c>
      <c r="K160" s="6">
        <f t="shared" si="263"/>
        <v>0.8</v>
      </c>
      <c r="L160" s="8">
        <v>0.94</v>
      </c>
      <c r="M160" s="9">
        <f t="shared" si="264"/>
        <v>0.6666666667</v>
      </c>
      <c r="N160" s="6">
        <f t="shared" si="265"/>
        <v>0.875</v>
      </c>
      <c r="O160" s="6">
        <f t="shared" si="266"/>
        <v>0.5091750772</v>
      </c>
      <c r="P160" s="3" t="s">
        <v>107</v>
      </c>
    </row>
    <row r="161">
      <c r="A161" s="1" t="s">
        <v>12</v>
      </c>
      <c r="G161" s="10" t="s">
        <v>32</v>
      </c>
      <c r="H161" s="11">
        <f t="shared" ref="H161:O161" si="268">AVERAGE(H158:H160)</f>
        <v>0.9047619048</v>
      </c>
      <c r="I161" s="11">
        <f t="shared" si="268"/>
        <v>0.5277777778</v>
      </c>
      <c r="J161" s="11">
        <f t="shared" si="268"/>
        <v>0.7962962963</v>
      </c>
      <c r="K161" s="11">
        <f t="shared" si="268"/>
        <v>0.7818181818</v>
      </c>
      <c r="L161" s="11">
        <f t="shared" si="268"/>
        <v>0.9333333333</v>
      </c>
      <c r="M161" s="11">
        <f t="shared" si="268"/>
        <v>0.7162698413</v>
      </c>
      <c r="N161" s="11">
        <f t="shared" si="268"/>
        <v>0.8397435897</v>
      </c>
      <c r="O161" s="11">
        <f t="shared" si="268"/>
        <v>0.5271090851</v>
      </c>
    </row>
    <row r="162">
      <c r="A162" s="3" t="s">
        <v>26</v>
      </c>
      <c r="B162" s="3">
        <v>2.0</v>
      </c>
      <c r="C162" s="3">
        <v>4.0</v>
      </c>
      <c r="D162" s="8">
        <v>2.0</v>
      </c>
      <c r="E162" s="8">
        <v>4.0</v>
      </c>
      <c r="F162" s="8">
        <v>0.0</v>
      </c>
      <c r="G162" s="8">
        <v>0.0</v>
      </c>
      <c r="H162" s="6">
        <f t="shared" ref="H162:I162" si="269">D162/B162</f>
        <v>1</v>
      </c>
      <c r="I162" s="6">
        <f t="shared" si="269"/>
        <v>1</v>
      </c>
      <c r="J162" s="6">
        <f t="shared" ref="J162:J164" si="271">D162/(D162+F162)</f>
        <v>1</v>
      </c>
      <c r="K162" s="6">
        <f t="shared" ref="K162:K164" si="272">(D162+E162)/(B162+C162)</f>
        <v>1</v>
      </c>
      <c r="L162" s="12">
        <v>1.0</v>
      </c>
      <c r="M162" s="9">
        <f t="shared" ref="M162:M164" si="273">(D162/B162 + E162/C162)/2</f>
        <v>1</v>
      </c>
      <c r="N162" s="6">
        <f t="shared" ref="N162:N164" si="274">2*D162/(2*D162+F162+G162)</f>
        <v>1</v>
      </c>
      <c r="O162" s="6">
        <f t="shared" ref="O162:O164" si="275">(D162*E162-F162*G162)/(SQRT((D162+F162)*(D162+G162)*(E162+F162)*(E162+G162)))</f>
        <v>1</v>
      </c>
      <c r="P162" s="3" t="s">
        <v>108</v>
      </c>
    </row>
    <row r="163">
      <c r="A163" s="3" t="s">
        <v>28</v>
      </c>
      <c r="B163" s="3">
        <v>2.0</v>
      </c>
      <c r="C163" s="3">
        <v>4.0</v>
      </c>
      <c r="D163" s="8">
        <v>2.0</v>
      </c>
      <c r="E163" s="8">
        <v>4.0</v>
      </c>
      <c r="F163" s="8">
        <v>0.0</v>
      </c>
      <c r="G163" s="8">
        <v>0.0</v>
      </c>
      <c r="H163" s="6">
        <f t="shared" ref="H163:I163" si="270">D163/B163</f>
        <v>1</v>
      </c>
      <c r="I163" s="6">
        <f t="shared" si="270"/>
        <v>1</v>
      </c>
      <c r="J163" s="6">
        <f t="shared" si="271"/>
        <v>1</v>
      </c>
      <c r="K163" s="6">
        <f t="shared" si="272"/>
        <v>1</v>
      </c>
      <c r="L163" s="12">
        <v>1.0</v>
      </c>
      <c r="M163" s="9">
        <f t="shared" si="273"/>
        <v>1</v>
      </c>
      <c r="N163" s="6">
        <f t="shared" si="274"/>
        <v>1</v>
      </c>
      <c r="O163" s="6">
        <f t="shared" si="275"/>
        <v>1</v>
      </c>
      <c r="P163" s="3" t="s">
        <v>109</v>
      </c>
    </row>
    <row r="164">
      <c r="A164" s="3" t="s">
        <v>30</v>
      </c>
      <c r="B164" s="3">
        <v>2.0</v>
      </c>
      <c r="C164" s="3">
        <v>3.0</v>
      </c>
      <c r="D164" s="8">
        <v>0.0</v>
      </c>
      <c r="E164" s="8">
        <v>3.0</v>
      </c>
      <c r="F164" s="8">
        <v>0.0</v>
      </c>
      <c r="G164" s="8">
        <v>2.0</v>
      </c>
      <c r="H164" s="6">
        <f t="shared" ref="H164:I164" si="276">D164/B164</f>
        <v>0</v>
      </c>
      <c r="I164" s="6">
        <f t="shared" si="276"/>
        <v>1</v>
      </c>
      <c r="J164" s="6" t="str">
        <f t="shared" si="271"/>
        <v>#DIV/0!</v>
      </c>
      <c r="K164" s="6">
        <f t="shared" si="272"/>
        <v>0.6</v>
      </c>
      <c r="L164" s="12">
        <v>1.0</v>
      </c>
      <c r="M164" s="9">
        <f t="shared" si="273"/>
        <v>0.5</v>
      </c>
      <c r="N164" s="6">
        <f t="shared" si="274"/>
        <v>0</v>
      </c>
      <c r="O164" s="6" t="str">
        <f t="shared" si="275"/>
        <v>#DIV/0!</v>
      </c>
      <c r="P164" s="3" t="s">
        <v>110</v>
      </c>
    </row>
    <row r="165">
      <c r="G165" s="10" t="s">
        <v>32</v>
      </c>
      <c r="H165" s="11">
        <f t="shared" ref="H165:O165" si="277">AVERAGE(H162:H164)</f>
        <v>0.6666666667</v>
      </c>
      <c r="I165" s="11">
        <f t="shared" si="277"/>
        <v>1</v>
      </c>
      <c r="J165" s="11" t="str">
        <f t="shared" si="277"/>
        <v>#DIV/0!</v>
      </c>
      <c r="K165" s="11">
        <f t="shared" si="277"/>
        <v>0.8666666667</v>
      </c>
      <c r="L165" s="11">
        <f t="shared" si="277"/>
        <v>1</v>
      </c>
      <c r="M165" s="11">
        <f t="shared" si="277"/>
        <v>0.8333333333</v>
      </c>
      <c r="N165" s="11">
        <f t="shared" si="277"/>
        <v>0.6666666667</v>
      </c>
      <c r="O165" s="11" t="str">
        <f t="shared" si="277"/>
        <v>#DIV/0!</v>
      </c>
    </row>
    <row r="166">
      <c r="E166" s="13" t="s">
        <v>32</v>
      </c>
      <c r="F166" s="14">
        <f t="shared" ref="F166:G166" si="278">AVERAGE(F146:F164)</f>
        <v>1.266666667</v>
      </c>
      <c r="G166" s="14">
        <f t="shared" si="278"/>
        <v>1.266666667</v>
      </c>
    </row>
    <row r="169">
      <c r="A169" s="1" t="s">
        <v>111</v>
      </c>
    </row>
    <row r="170">
      <c r="A170" s="2" t="s">
        <v>1</v>
      </c>
      <c r="B170" s="2" t="s">
        <v>3</v>
      </c>
      <c r="C170" s="2" t="s">
        <v>4</v>
      </c>
      <c r="D170" s="2" t="s">
        <v>14</v>
      </c>
      <c r="E170" s="2" t="s">
        <v>15</v>
      </c>
      <c r="F170" s="2" t="s">
        <v>16</v>
      </c>
      <c r="G170" s="2" t="s">
        <v>17</v>
      </c>
      <c r="H170" s="2" t="s">
        <v>18</v>
      </c>
      <c r="I170" s="2" t="s">
        <v>19</v>
      </c>
      <c r="J170" s="2" t="s">
        <v>20</v>
      </c>
      <c r="K170" s="2" t="s">
        <v>21</v>
      </c>
      <c r="L170" s="2" t="s">
        <v>22</v>
      </c>
      <c r="M170" s="2" t="s">
        <v>23</v>
      </c>
      <c r="N170" s="2" t="s">
        <v>24</v>
      </c>
      <c r="O170" s="4" t="s">
        <v>25</v>
      </c>
    </row>
    <row r="171">
      <c r="A171" s="1" t="s">
        <v>8</v>
      </c>
      <c r="D171" s="5"/>
      <c r="H171" s="6"/>
      <c r="I171" s="6"/>
      <c r="J171" s="6"/>
      <c r="K171" s="6"/>
      <c r="M171" s="6"/>
      <c r="N171" s="6"/>
      <c r="O171" s="6"/>
    </row>
    <row r="172">
      <c r="A172" s="3" t="s">
        <v>26</v>
      </c>
      <c r="B172" s="3">
        <v>56.0</v>
      </c>
      <c r="C172" s="3">
        <v>4.0</v>
      </c>
      <c r="D172" s="8">
        <v>55.0</v>
      </c>
      <c r="E172" s="8">
        <v>2.0</v>
      </c>
      <c r="F172" s="8">
        <v>2.0</v>
      </c>
      <c r="G172" s="8">
        <v>1.0</v>
      </c>
      <c r="H172" s="6">
        <f t="shared" ref="H172:I172" si="279">D172/B172</f>
        <v>0.9821428571</v>
      </c>
      <c r="I172" s="6">
        <f t="shared" si="279"/>
        <v>0.5</v>
      </c>
      <c r="J172" s="6">
        <f t="shared" ref="J172:J174" si="281">D172/(D172+F172)</f>
        <v>0.9649122807</v>
      </c>
      <c r="K172" s="6">
        <f t="shared" ref="K172:K174" si="282">(D172+E172)/(B172+C172)</f>
        <v>0.95</v>
      </c>
      <c r="L172" s="12">
        <v>1.0</v>
      </c>
      <c r="M172" s="9">
        <f t="shared" ref="M172:M174" si="283">(D172/B172 + E172/C172)/2</f>
        <v>0.7410714286</v>
      </c>
      <c r="N172" s="6">
        <f t="shared" ref="N172:N174" si="284">2*D172/(2*D172+F172+G172)</f>
        <v>0.9734513274</v>
      </c>
      <c r="O172" s="6">
        <f t="shared" ref="O172:O174" si="285">(D172*E172-F172*G172)/(SQRT((D172+F172)*(D172+G172)*(E172+F172)*(E172+G172)))</f>
        <v>0.5518254055</v>
      </c>
      <c r="P172" s="3" t="s">
        <v>112</v>
      </c>
    </row>
    <row r="173">
      <c r="A173" s="3" t="s">
        <v>28</v>
      </c>
      <c r="B173" s="3">
        <v>56.0</v>
      </c>
      <c r="C173" s="3">
        <v>4.0</v>
      </c>
      <c r="D173" s="8">
        <v>53.0</v>
      </c>
      <c r="E173" s="8">
        <v>4.0</v>
      </c>
      <c r="F173" s="8">
        <v>0.0</v>
      </c>
      <c r="G173" s="8">
        <v>3.0</v>
      </c>
      <c r="H173" s="6">
        <f t="shared" ref="H173:I173" si="280">D173/B173</f>
        <v>0.9464285714</v>
      </c>
      <c r="I173" s="6">
        <f t="shared" si="280"/>
        <v>1</v>
      </c>
      <c r="J173" s="6">
        <f t="shared" si="281"/>
        <v>1</v>
      </c>
      <c r="K173" s="6">
        <f t="shared" si="282"/>
        <v>0.95</v>
      </c>
      <c r="L173" s="8">
        <v>0.97</v>
      </c>
      <c r="M173" s="9">
        <f t="shared" si="283"/>
        <v>0.9732142857</v>
      </c>
      <c r="N173" s="6">
        <f t="shared" si="284"/>
        <v>0.9724770642</v>
      </c>
      <c r="O173" s="6">
        <f t="shared" si="285"/>
        <v>0.7354021529</v>
      </c>
      <c r="P173" s="3" t="s">
        <v>113</v>
      </c>
    </row>
    <row r="174">
      <c r="A174" s="3" t="s">
        <v>30</v>
      </c>
      <c r="B174" s="3">
        <v>55.0</v>
      </c>
      <c r="C174" s="3">
        <v>3.0</v>
      </c>
      <c r="D174" s="8">
        <v>54.0</v>
      </c>
      <c r="E174" s="8">
        <v>2.0</v>
      </c>
      <c r="F174" s="8">
        <v>1.0</v>
      </c>
      <c r="G174" s="8">
        <v>1.0</v>
      </c>
      <c r="H174" s="6">
        <f t="shared" ref="H174:I174" si="286">D174/B174</f>
        <v>0.9818181818</v>
      </c>
      <c r="I174" s="6">
        <f t="shared" si="286"/>
        <v>0.6666666667</v>
      </c>
      <c r="J174" s="6">
        <f t="shared" si="281"/>
        <v>0.9818181818</v>
      </c>
      <c r="K174" s="6">
        <f t="shared" si="282"/>
        <v>0.9655172414</v>
      </c>
      <c r="L174" s="12">
        <v>1.0</v>
      </c>
      <c r="M174" s="9">
        <f t="shared" si="283"/>
        <v>0.8242424242</v>
      </c>
      <c r="N174" s="6">
        <f t="shared" si="284"/>
        <v>0.9818181818</v>
      </c>
      <c r="O174" s="6">
        <f t="shared" si="285"/>
        <v>0.6484848485</v>
      </c>
      <c r="P174" s="3" t="s">
        <v>114</v>
      </c>
    </row>
    <row r="175">
      <c r="A175" s="1" t="s">
        <v>9</v>
      </c>
      <c r="G175" s="10" t="s">
        <v>32</v>
      </c>
      <c r="H175" s="11">
        <f t="shared" ref="H175:O175" si="287">AVERAGE(H172:H174)</f>
        <v>0.9701298701</v>
      </c>
      <c r="I175" s="11">
        <f t="shared" si="287"/>
        <v>0.7222222222</v>
      </c>
      <c r="J175" s="11">
        <f t="shared" si="287"/>
        <v>0.9822434875</v>
      </c>
      <c r="K175" s="11">
        <f t="shared" si="287"/>
        <v>0.9551724138</v>
      </c>
      <c r="L175" s="11">
        <f t="shared" si="287"/>
        <v>0.99</v>
      </c>
      <c r="M175" s="11">
        <f t="shared" si="287"/>
        <v>0.8461760462</v>
      </c>
      <c r="N175" s="11">
        <f t="shared" si="287"/>
        <v>0.9759155245</v>
      </c>
      <c r="O175" s="11">
        <f t="shared" si="287"/>
        <v>0.645237469</v>
      </c>
    </row>
    <row r="176">
      <c r="A176" s="3" t="s">
        <v>26</v>
      </c>
      <c r="B176" s="3">
        <v>24.0</v>
      </c>
      <c r="C176" s="3">
        <v>4.0</v>
      </c>
      <c r="D176" s="8">
        <v>21.0</v>
      </c>
      <c r="E176" s="8">
        <v>3.0</v>
      </c>
      <c r="F176" s="8">
        <v>1.0</v>
      </c>
      <c r="G176" s="8">
        <v>3.0</v>
      </c>
      <c r="H176" s="6">
        <f t="shared" ref="H176:I176" si="288">D176/B176</f>
        <v>0.875</v>
      </c>
      <c r="I176" s="6">
        <f t="shared" si="288"/>
        <v>0.75</v>
      </c>
      <c r="J176" s="6">
        <f t="shared" ref="J176:J178" si="290">D176/(D176+F176)</f>
        <v>0.9545454545</v>
      </c>
      <c r="K176" s="6">
        <f t="shared" ref="K176:K178" si="291">(D176+E176)/(B176+C176)</f>
        <v>0.8571428571</v>
      </c>
      <c r="L176" s="12">
        <v>1.0</v>
      </c>
      <c r="M176" s="9">
        <f t="shared" ref="M176:M178" si="292">(D176/B176 + E176/C176)/2</f>
        <v>0.8125</v>
      </c>
      <c r="N176" s="6">
        <f t="shared" ref="N176:N178" si="293">2*D176/(2*D176+F176+G176)</f>
        <v>0.9130434783</v>
      </c>
      <c r="O176" s="6">
        <f t="shared" ref="O176:O178" si="294">(D176*E176-F176*G176)/(SQRT((D176+F176)*(D176+G176)*(E176+F176)*(E176+G176)))</f>
        <v>0.5330017909</v>
      </c>
      <c r="P176" s="3" t="s">
        <v>115</v>
      </c>
    </row>
    <row r="177">
      <c r="A177" s="3" t="s">
        <v>28</v>
      </c>
      <c r="B177" s="3">
        <v>24.0</v>
      </c>
      <c r="C177" s="3">
        <v>4.0</v>
      </c>
      <c r="D177" s="8">
        <v>24.0</v>
      </c>
      <c r="E177" s="8">
        <v>2.0</v>
      </c>
      <c r="F177" s="8">
        <v>2.0</v>
      </c>
      <c r="G177" s="8">
        <v>0.0</v>
      </c>
      <c r="H177" s="6">
        <f t="shared" ref="H177:I177" si="289">D177/B177</f>
        <v>1</v>
      </c>
      <c r="I177" s="6">
        <f t="shared" si="289"/>
        <v>0.5</v>
      </c>
      <c r="J177" s="6">
        <f t="shared" si="290"/>
        <v>0.9230769231</v>
      </c>
      <c r="K177" s="6">
        <f t="shared" si="291"/>
        <v>0.9285714286</v>
      </c>
      <c r="L177" s="12">
        <v>1.0</v>
      </c>
      <c r="M177" s="9">
        <f t="shared" si="292"/>
        <v>0.75</v>
      </c>
      <c r="N177" s="6">
        <f t="shared" si="293"/>
        <v>0.96</v>
      </c>
      <c r="O177" s="6">
        <f t="shared" si="294"/>
        <v>0.6793662205</v>
      </c>
      <c r="P177" s="3" t="s">
        <v>116</v>
      </c>
    </row>
    <row r="178">
      <c r="A178" s="3" t="s">
        <v>30</v>
      </c>
      <c r="B178" s="3">
        <v>23.0</v>
      </c>
      <c r="C178" s="3">
        <v>3.0</v>
      </c>
      <c r="D178" s="8">
        <v>22.0</v>
      </c>
      <c r="E178" s="8">
        <v>1.0</v>
      </c>
      <c r="F178" s="8">
        <v>2.0</v>
      </c>
      <c r="G178" s="8">
        <v>1.0</v>
      </c>
      <c r="H178" s="6">
        <f t="shared" ref="H178:I178" si="295">D178/B178</f>
        <v>0.9565217391</v>
      </c>
      <c r="I178" s="6">
        <f t="shared" si="295"/>
        <v>0.3333333333</v>
      </c>
      <c r="J178" s="6">
        <f t="shared" si="290"/>
        <v>0.9166666667</v>
      </c>
      <c r="K178" s="6">
        <f t="shared" si="291"/>
        <v>0.8846153846</v>
      </c>
      <c r="L178" s="12">
        <v>0.98</v>
      </c>
      <c r="M178" s="9">
        <f t="shared" si="292"/>
        <v>0.6449275362</v>
      </c>
      <c r="N178" s="6">
        <f t="shared" si="293"/>
        <v>0.9361702128</v>
      </c>
      <c r="O178" s="6">
        <f t="shared" si="294"/>
        <v>0.3475240234</v>
      </c>
      <c r="P178" s="3" t="s">
        <v>117</v>
      </c>
    </row>
    <row r="179">
      <c r="A179" s="1" t="s">
        <v>10</v>
      </c>
      <c r="G179" s="10" t="s">
        <v>32</v>
      </c>
      <c r="H179" s="11">
        <f t="shared" ref="H179:O179" si="296">AVERAGE(H176:H178)</f>
        <v>0.9438405797</v>
      </c>
      <c r="I179" s="11">
        <f t="shared" si="296"/>
        <v>0.5277777778</v>
      </c>
      <c r="J179" s="11">
        <f t="shared" si="296"/>
        <v>0.9314296814</v>
      </c>
      <c r="K179" s="11">
        <f t="shared" si="296"/>
        <v>0.8901098901</v>
      </c>
      <c r="L179" s="11">
        <f t="shared" si="296"/>
        <v>0.9933333333</v>
      </c>
      <c r="M179" s="11">
        <f t="shared" si="296"/>
        <v>0.7358091787</v>
      </c>
      <c r="N179" s="11">
        <f t="shared" si="296"/>
        <v>0.9364045637</v>
      </c>
      <c r="O179" s="11">
        <f t="shared" si="296"/>
        <v>0.5199640116</v>
      </c>
    </row>
    <row r="180">
      <c r="A180" s="3" t="s">
        <v>26</v>
      </c>
      <c r="B180" s="3">
        <v>25.0</v>
      </c>
      <c r="C180" s="3">
        <v>4.0</v>
      </c>
      <c r="D180" s="8">
        <v>25.0</v>
      </c>
      <c r="E180" s="8">
        <v>1.0</v>
      </c>
      <c r="F180" s="8">
        <v>3.0</v>
      </c>
      <c r="G180" s="8">
        <v>0.0</v>
      </c>
      <c r="H180" s="6">
        <f t="shared" ref="H180:I180" si="297">D180/B180</f>
        <v>1</v>
      </c>
      <c r="I180" s="6">
        <f t="shared" si="297"/>
        <v>0.25</v>
      </c>
      <c r="J180" s="6">
        <f>D176/(D176+F176)</f>
        <v>0.9545454545</v>
      </c>
      <c r="K180" s="6">
        <f t="shared" ref="K180:K182" si="299">(D180+E180)/(B180+C180)</f>
        <v>0.8965517241</v>
      </c>
      <c r="L180" s="12">
        <v>1.0</v>
      </c>
      <c r="M180" s="9">
        <f t="shared" ref="M180:M182" si="300">(D180/B180 + E180/C180)/2</f>
        <v>0.625</v>
      </c>
      <c r="N180" s="6">
        <f>2*D176/(2*D176+F176+G176)</f>
        <v>0.9130434783</v>
      </c>
      <c r="O180" s="6">
        <f>(D176*E176-F176*G176)/(SQRT((D176+F176)*(D176+G176)*(E176+F176)*(E176+G176)))</f>
        <v>0.5330017909</v>
      </c>
      <c r="P180" s="3" t="s">
        <v>118</v>
      </c>
    </row>
    <row r="181">
      <c r="A181" s="3" t="s">
        <v>28</v>
      </c>
      <c r="B181" s="3">
        <v>25.0</v>
      </c>
      <c r="C181" s="3">
        <v>4.0</v>
      </c>
      <c r="D181" s="8">
        <v>25.0</v>
      </c>
      <c r="E181" s="8">
        <v>4.0</v>
      </c>
      <c r="F181" s="8">
        <v>0.0</v>
      </c>
      <c r="G181" s="8">
        <v>0.0</v>
      </c>
      <c r="H181" s="6">
        <f t="shared" ref="H181:I181" si="298">D181/B181</f>
        <v>1</v>
      </c>
      <c r="I181" s="6">
        <f t="shared" si="298"/>
        <v>1</v>
      </c>
      <c r="J181" s="6">
        <f t="shared" ref="J181:J182" si="302">D181/(D181+F181)</f>
        <v>1</v>
      </c>
      <c r="K181" s="6">
        <f t="shared" si="299"/>
        <v>1</v>
      </c>
      <c r="L181" s="8">
        <v>0.93</v>
      </c>
      <c r="M181" s="9">
        <f t="shared" si="300"/>
        <v>1</v>
      </c>
      <c r="N181" s="6">
        <f t="shared" ref="N181:N182" si="303">2*D181/(2*D181+F181+G181)</f>
        <v>1</v>
      </c>
      <c r="O181" s="6">
        <f t="shared" ref="O181:O182" si="304">(D181*E181-F181*G181)/(SQRT((D181+F181)*(D181+G181)*(E181+F181)*(E181+G181)))</f>
        <v>1</v>
      </c>
      <c r="P181" s="3" t="s">
        <v>119</v>
      </c>
    </row>
    <row r="182">
      <c r="A182" s="3" t="s">
        <v>30</v>
      </c>
      <c r="B182" s="3">
        <v>25.0</v>
      </c>
      <c r="C182" s="3">
        <v>3.0</v>
      </c>
      <c r="D182" s="8">
        <v>25.0</v>
      </c>
      <c r="E182" s="8">
        <v>1.0</v>
      </c>
      <c r="F182" s="8">
        <v>2.0</v>
      </c>
      <c r="G182" s="8">
        <v>0.0</v>
      </c>
      <c r="H182" s="6">
        <f t="shared" ref="H182:I182" si="301">D182/B182</f>
        <v>1</v>
      </c>
      <c r="I182" s="6">
        <f t="shared" si="301"/>
        <v>0.3333333333</v>
      </c>
      <c r="J182" s="6">
        <f t="shared" si="302"/>
        <v>0.9259259259</v>
      </c>
      <c r="K182" s="6">
        <f t="shared" si="299"/>
        <v>0.9285714286</v>
      </c>
      <c r="L182" s="8">
        <v>0.94</v>
      </c>
      <c r="M182" s="9">
        <f t="shared" si="300"/>
        <v>0.6666666667</v>
      </c>
      <c r="N182" s="6">
        <f t="shared" si="303"/>
        <v>0.9615384615</v>
      </c>
      <c r="O182" s="6">
        <f t="shared" si="304"/>
        <v>0.5555555556</v>
      </c>
      <c r="P182" s="3" t="s">
        <v>120</v>
      </c>
    </row>
    <row r="183">
      <c r="A183" s="1" t="s">
        <v>11</v>
      </c>
      <c r="G183" s="10" t="s">
        <v>32</v>
      </c>
      <c r="H183" s="11">
        <f t="shared" ref="H183:O183" si="305">AVERAGE(H180:H182)</f>
        <v>1</v>
      </c>
      <c r="I183" s="11">
        <f t="shared" si="305"/>
        <v>0.5277777778</v>
      </c>
      <c r="J183" s="11">
        <f t="shared" si="305"/>
        <v>0.9601571268</v>
      </c>
      <c r="K183" s="11">
        <f t="shared" si="305"/>
        <v>0.9417077176</v>
      </c>
      <c r="L183" s="11">
        <f t="shared" si="305"/>
        <v>0.9566666667</v>
      </c>
      <c r="M183" s="11">
        <f t="shared" si="305"/>
        <v>0.7638888889</v>
      </c>
      <c r="N183" s="11">
        <f t="shared" si="305"/>
        <v>0.9581939799</v>
      </c>
      <c r="O183" s="11">
        <f t="shared" si="305"/>
        <v>0.6961857821</v>
      </c>
    </row>
    <row r="184">
      <c r="A184" s="3" t="s">
        <v>26</v>
      </c>
      <c r="B184" s="3">
        <v>7.0</v>
      </c>
      <c r="C184" s="3">
        <v>4.0</v>
      </c>
      <c r="D184" s="8">
        <v>5.0</v>
      </c>
      <c r="E184" s="8">
        <v>3.0</v>
      </c>
      <c r="F184" s="8">
        <v>1.0</v>
      </c>
      <c r="G184" s="8">
        <v>2.0</v>
      </c>
      <c r="H184" s="6">
        <f t="shared" ref="H184:I184" si="306">D184/B184</f>
        <v>0.7142857143</v>
      </c>
      <c r="I184" s="6">
        <f t="shared" si="306"/>
        <v>0.75</v>
      </c>
      <c r="J184" s="6">
        <f t="shared" ref="J184:J186" si="308">D184/(D184+F184)</f>
        <v>0.8333333333</v>
      </c>
      <c r="K184" s="6">
        <f t="shared" ref="K184:K186" si="309">(D184+E184)/(B184+C184)</f>
        <v>0.7272727273</v>
      </c>
      <c r="L184" s="12">
        <v>1.0</v>
      </c>
      <c r="M184" s="9">
        <f t="shared" ref="M184:M186" si="310">(D184/B184 + E184/C184)/2</f>
        <v>0.7321428571</v>
      </c>
      <c r="N184" s="6">
        <f t="shared" ref="N184:N186" si="311">2*D184/(2*D184+F184+G184)</f>
        <v>0.7692307692</v>
      </c>
      <c r="O184" s="6">
        <f t="shared" ref="O184:O186" si="312">(D184*E184-F184*G184)/(SQRT((D184+F184)*(D184+G184)*(E184+F184)*(E184+G184)))</f>
        <v>0.4485426136</v>
      </c>
      <c r="P184" s="3" t="s">
        <v>121</v>
      </c>
    </row>
    <row r="185">
      <c r="A185" s="3" t="s">
        <v>28</v>
      </c>
      <c r="B185" s="3">
        <v>7.0</v>
      </c>
      <c r="C185" s="3">
        <v>4.0</v>
      </c>
      <c r="D185" s="8">
        <v>7.0</v>
      </c>
      <c r="E185" s="8">
        <v>2.0</v>
      </c>
      <c r="F185" s="8">
        <v>2.0</v>
      </c>
      <c r="G185" s="8">
        <v>0.0</v>
      </c>
      <c r="H185" s="6">
        <f t="shared" ref="H185:I185" si="307">D185/B185</f>
        <v>1</v>
      </c>
      <c r="I185" s="6">
        <f t="shared" si="307"/>
        <v>0.5</v>
      </c>
      <c r="J185" s="6">
        <f t="shared" si="308"/>
        <v>0.7777777778</v>
      </c>
      <c r="K185" s="6">
        <f t="shared" si="309"/>
        <v>0.8181818182</v>
      </c>
      <c r="L185" s="8">
        <v>0.86</v>
      </c>
      <c r="M185" s="9">
        <f t="shared" si="310"/>
        <v>0.75</v>
      </c>
      <c r="N185" s="6">
        <f t="shared" si="311"/>
        <v>0.875</v>
      </c>
      <c r="O185" s="6">
        <f t="shared" si="312"/>
        <v>0.6236095645</v>
      </c>
      <c r="P185" s="3" t="s">
        <v>122</v>
      </c>
    </row>
    <row r="186">
      <c r="A186" s="3" t="s">
        <v>30</v>
      </c>
      <c r="B186" s="3">
        <v>7.0</v>
      </c>
      <c r="C186" s="3">
        <v>3.0</v>
      </c>
      <c r="D186" s="8">
        <v>7.0</v>
      </c>
      <c r="E186" s="8">
        <v>2.0</v>
      </c>
      <c r="F186" s="8">
        <v>1.0</v>
      </c>
      <c r="G186" s="8">
        <v>0.0</v>
      </c>
      <c r="H186" s="6">
        <f t="shared" ref="H186:I186" si="313">D186/B186</f>
        <v>1</v>
      </c>
      <c r="I186" s="6">
        <f t="shared" si="313"/>
        <v>0.6666666667</v>
      </c>
      <c r="J186" s="6">
        <f t="shared" si="308"/>
        <v>0.875</v>
      </c>
      <c r="K186" s="6">
        <f t="shared" si="309"/>
        <v>0.9</v>
      </c>
      <c r="L186" s="8">
        <v>0.94</v>
      </c>
      <c r="M186" s="9">
        <f t="shared" si="310"/>
        <v>0.8333333333</v>
      </c>
      <c r="N186" s="6">
        <f t="shared" si="311"/>
        <v>0.9333333333</v>
      </c>
      <c r="O186" s="6">
        <f t="shared" si="312"/>
        <v>0.7637626158</v>
      </c>
      <c r="P186" s="3" t="s">
        <v>107</v>
      </c>
    </row>
    <row r="187">
      <c r="A187" s="1" t="s">
        <v>12</v>
      </c>
      <c r="G187" s="10" t="s">
        <v>32</v>
      </c>
      <c r="H187" s="11">
        <f t="shared" ref="H187:O187" si="314">AVERAGE(H184:H186)</f>
        <v>0.9047619048</v>
      </c>
      <c r="I187" s="11">
        <f t="shared" si="314"/>
        <v>0.6388888889</v>
      </c>
      <c r="J187" s="11">
        <f t="shared" si="314"/>
        <v>0.8287037037</v>
      </c>
      <c r="K187" s="11">
        <f t="shared" si="314"/>
        <v>0.8151515152</v>
      </c>
      <c r="L187" s="11">
        <f t="shared" si="314"/>
        <v>0.9333333333</v>
      </c>
      <c r="M187" s="11">
        <f t="shared" si="314"/>
        <v>0.7718253968</v>
      </c>
      <c r="N187" s="11">
        <f t="shared" si="314"/>
        <v>0.8591880342</v>
      </c>
      <c r="O187" s="11">
        <f t="shared" si="314"/>
        <v>0.611971598</v>
      </c>
    </row>
    <row r="188">
      <c r="A188" s="3" t="s">
        <v>26</v>
      </c>
      <c r="B188" s="3">
        <v>2.0</v>
      </c>
      <c r="C188" s="3">
        <v>4.0</v>
      </c>
      <c r="D188" s="8">
        <v>2.0</v>
      </c>
      <c r="E188" s="8">
        <v>4.0</v>
      </c>
      <c r="F188" s="8">
        <v>0.0</v>
      </c>
      <c r="G188" s="8">
        <v>0.0</v>
      </c>
      <c r="H188" s="6">
        <f t="shared" ref="H188:I188" si="315">D188/B188</f>
        <v>1</v>
      </c>
      <c r="I188" s="6">
        <f t="shared" si="315"/>
        <v>1</v>
      </c>
      <c r="J188" s="6">
        <f t="shared" ref="J188:J190" si="317">D188/(D188+F188)</f>
        <v>1</v>
      </c>
      <c r="K188" s="6">
        <f t="shared" ref="K188:K190" si="318">(D188+E188)/(B188+C188)</f>
        <v>1</v>
      </c>
      <c r="L188" s="12">
        <v>1.0</v>
      </c>
      <c r="M188" s="9">
        <f t="shared" ref="M188:M190" si="319">(D188/B188 + E188/C188)/2</f>
        <v>1</v>
      </c>
      <c r="N188" s="6">
        <f t="shared" ref="N188:N190" si="320">2*D188/(2*D188+F188+G188)</f>
        <v>1</v>
      </c>
      <c r="O188" s="6">
        <f t="shared" ref="O188:O190" si="321">(D188*E188-F188*G188)/(SQRT((D188+F188)*(D188+G188)*(E188+F188)*(E188+G188)))</f>
        <v>1</v>
      </c>
      <c r="P188" s="3" t="s">
        <v>123</v>
      </c>
    </row>
    <row r="189">
      <c r="A189" s="3" t="s">
        <v>28</v>
      </c>
      <c r="B189" s="3">
        <v>2.0</v>
      </c>
      <c r="C189" s="3">
        <v>4.0</v>
      </c>
      <c r="D189" s="8">
        <v>2.0</v>
      </c>
      <c r="E189" s="8">
        <v>4.0</v>
      </c>
      <c r="F189" s="8">
        <v>0.0</v>
      </c>
      <c r="G189" s="8">
        <v>0.0</v>
      </c>
      <c r="H189" s="6">
        <f t="shared" ref="H189:I189" si="316">D189/B189</f>
        <v>1</v>
      </c>
      <c r="I189" s="6">
        <f t="shared" si="316"/>
        <v>1</v>
      </c>
      <c r="J189" s="6">
        <f t="shared" si="317"/>
        <v>1</v>
      </c>
      <c r="K189" s="6">
        <f t="shared" si="318"/>
        <v>1</v>
      </c>
      <c r="L189" s="12">
        <v>1.0</v>
      </c>
      <c r="M189" s="9">
        <f t="shared" si="319"/>
        <v>1</v>
      </c>
      <c r="N189" s="6">
        <f t="shared" si="320"/>
        <v>1</v>
      </c>
      <c r="O189" s="6">
        <f t="shared" si="321"/>
        <v>1</v>
      </c>
      <c r="P189" s="3" t="s">
        <v>124</v>
      </c>
    </row>
    <row r="190">
      <c r="A190" s="3" t="s">
        <v>30</v>
      </c>
      <c r="B190" s="3">
        <v>2.0</v>
      </c>
      <c r="C190" s="3">
        <v>3.0</v>
      </c>
      <c r="D190" s="8">
        <v>2.0</v>
      </c>
      <c r="E190" s="8">
        <v>2.0</v>
      </c>
      <c r="F190" s="8">
        <v>1.0</v>
      </c>
      <c r="G190" s="8">
        <v>0.0</v>
      </c>
      <c r="H190" s="6">
        <f t="shared" ref="H190:I190" si="322">D190/B190</f>
        <v>1</v>
      </c>
      <c r="I190" s="6">
        <f t="shared" si="322"/>
        <v>0.6666666667</v>
      </c>
      <c r="J190" s="6">
        <f t="shared" si="317"/>
        <v>0.6666666667</v>
      </c>
      <c r="K190" s="6">
        <f t="shared" si="318"/>
        <v>0.8</v>
      </c>
      <c r="L190" s="12">
        <v>1.0</v>
      </c>
      <c r="M190" s="9">
        <f t="shared" si="319"/>
        <v>0.8333333333</v>
      </c>
      <c r="N190" s="6">
        <f t="shared" si="320"/>
        <v>0.8</v>
      </c>
      <c r="O190" s="6">
        <f t="shared" si="321"/>
        <v>0.6666666667</v>
      </c>
      <c r="P190" s="3" t="s">
        <v>125</v>
      </c>
    </row>
    <row r="191">
      <c r="G191" s="10" t="s">
        <v>32</v>
      </c>
      <c r="H191" s="11">
        <f t="shared" ref="H191:O191" si="323">AVERAGE(H188:H190)</f>
        <v>1</v>
      </c>
      <c r="I191" s="11">
        <f t="shared" si="323"/>
        <v>0.8888888889</v>
      </c>
      <c r="J191" s="11">
        <f t="shared" si="323"/>
        <v>0.8888888889</v>
      </c>
      <c r="K191" s="11">
        <f t="shared" si="323"/>
        <v>0.9333333333</v>
      </c>
      <c r="L191" s="11">
        <f t="shared" si="323"/>
        <v>1</v>
      </c>
      <c r="M191" s="11">
        <f t="shared" si="323"/>
        <v>0.9444444444</v>
      </c>
      <c r="N191" s="11">
        <f t="shared" si="323"/>
        <v>0.9333333333</v>
      </c>
      <c r="O191" s="11">
        <f t="shared" si="323"/>
        <v>0.8888888889</v>
      </c>
    </row>
    <row r="192">
      <c r="E192" s="13" t="s">
        <v>32</v>
      </c>
      <c r="F192" s="14">
        <f t="shared" ref="F192:G192" si="324">AVERAGE(F172:F190)</f>
        <v>1.2</v>
      </c>
      <c r="G192" s="14">
        <f t="shared" si="324"/>
        <v>0.7333333333</v>
      </c>
    </row>
    <row r="196">
      <c r="A196" s="1" t="s">
        <v>126</v>
      </c>
    </row>
    <row r="197">
      <c r="A197" s="2" t="s">
        <v>1</v>
      </c>
      <c r="B197" s="2" t="s">
        <v>3</v>
      </c>
      <c r="C197" s="2" t="s">
        <v>4</v>
      </c>
      <c r="D197" s="2" t="s">
        <v>14</v>
      </c>
      <c r="E197" s="2" t="s">
        <v>15</v>
      </c>
      <c r="F197" s="2" t="s">
        <v>16</v>
      </c>
      <c r="G197" s="2" t="s">
        <v>17</v>
      </c>
      <c r="H197" s="2" t="s">
        <v>18</v>
      </c>
      <c r="I197" s="2" t="s">
        <v>19</v>
      </c>
      <c r="J197" s="2" t="s">
        <v>20</v>
      </c>
      <c r="K197" s="2" t="s">
        <v>21</v>
      </c>
      <c r="L197" s="2" t="s">
        <v>22</v>
      </c>
      <c r="M197" s="2" t="s">
        <v>23</v>
      </c>
      <c r="N197" s="2" t="s">
        <v>24</v>
      </c>
      <c r="O197" s="4" t="s">
        <v>25</v>
      </c>
    </row>
    <row r="198">
      <c r="A198" s="1" t="s">
        <v>8</v>
      </c>
      <c r="D198" s="5"/>
      <c r="H198" s="6"/>
      <c r="I198" s="6"/>
      <c r="J198" s="6"/>
      <c r="K198" s="6"/>
      <c r="M198" s="6"/>
      <c r="N198" s="6"/>
      <c r="O198" s="6"/>
    </row>
    <row r="199">
      <c r="A199" s="3" t="s">
        <v>26</v>
      </c>
      <c r="B199" s="3">
        <v>56.0</v>
      </c>
      <c r="C199" s="3">
        <v>4.0</v>
      </c>
      <c r="D199" s="8">
        <v>55.0</v>
      </c>
      <c r="E199" s="8">
        <v>2.0</v>
      </c>
      <c r="F199" s="8">
        <v>2.0</v>
      </c>
      <c r="G199" s="8">
        <v>1.0</v>
      </c>
      <c r="H199" s="6">
        <f t="shared" ref="H199:I199" si="325">D199/B199</f>
        <v>0.9821428571</v>
      </c>
      <c r="I199" s="6">
        <f t="shared" si="325"/>
        <v>0.5</v>
      </c>
      <c r="J199" s="6">
        <f t="shared" ref="J199:J201" si="327">D199/(D199+F199)</f>
        <v>0.9649122807</v>
      </c>
      <c r="K199" s="6">
        <f t="shared" ref="K199:K201" si="328">(D199+E199)/(B199+C199)</f>
        <v>0.95</v>
      </c>
      <c r="L199" s="12">
        <v>1.0</v>
      </c>
      <c r="M199" s="9">
        <f t="shared" ref="M199:M201" si="329">(D199/B199 + E199/C199)/2</f>
        <v>0.7410714286</v>
      </c>
      <c r="N199" s="6">
        <f t="shared" ref="N199:N201" si="330">2*D199/(2*D199+F199+G199)</f>
        <v>0.9734513274</v>
      </c>
      <c r="O199" s="6">
        <f t="shared" ref="O199:O201" si="331">(D199*E199-F199*G199)/(SQRT((D199+F199)*(D199+G199)*(E199+F199)*(E199+G199)))</f>
        <v>0.5518254055</v>
      </c>
      <c r="P199" s="3" t="s">
        <v>127</v>
      </c>
    </row>
    <row r="200">
      <c r="A200" s="3" t="s">
        <v>28</v>
      </c>
      <c r="B200" s="3">
        <v>56.0</v>
      </c>
      <c r="C200" s="3">
        <v>4.0</v>
      </c>
      <c r="D200" s="8">
        <v>55.0</v>
      </c>
      <c r="E200" s="8">
        <v>4.0</v>
      </c>
      <c r="F200" s="8">
        <v>0.0</v>
      </c>
      <c r="G200" s="8">
        <v>1.0</v>
      </c>
      <c r="H200" s="6">
        <f t="shared" ref="H200:I200" si="326">D200/B200</f>
        <v>0.9821428571</v>
      </c>
      <c r="I200" s="6">
        <f t="shared" si="326"/>
        <v>1</v>
      </c>
      <c r="J200" s="6">
        <f t="shared" si="327"/>
        <v>1</v>
      </c>
      <c r="K200" s="6">
        <f t="shared" si="328"/>
        <v>0.9833333333</v>
      </c>
      <c r="L200" s="12">
        <v>0.99</v>
      </c>
      <c r="M200" s="9">
        <f t="shared" si="329"/>
        <v>0.9910714286</v>
      </c>
      <c r="N200" s="6">
        <f t="shared" si="330"/>
        <v>0.990990991</v>
      </c>
      <c r="O200" s="6">
        <f t="shared" si="331"/>
        <v>0.8864052604</v>
      </c>
      <c r="P200" s="3" t="s">
        <v>128</v>
      </c>
    </row>
    <row r="201">
      <c r="A201" s="3" t="s">
        <v>30</v>
      </c>
      <c r="B201" s="3">
        <v>55.0</v>
      </c>
      <c r="C201" s="3">
        <v>3.0</v>
      </c>
      <c r="D201" s="8">
        <v>50.0</v>
      </c>
      <c r="E201" s="8">
        <v>2.0</v>
      </c>
      <c r="F201" s="8">
        <v>1.0</v>
      </c>
      <c r="G201" s="8">
        <v>5.0</v>
      </c>
      <c r="H201" s="6">
        <f t="shared" ref="H201:I201" si="332">D201/B201</f>
        <v>0.9090909091</v>
      </c>
      <c r="I201" s="6">
        <f t="shared" si="332"/>
        <v>0.6666666667</v>
      </c>
      <c r="J201" s="6">
        <f t="shared" si="327"/>
        <v>0.9803921569</v>
      </c>
      <c r="K201" s="6">
        <f t="shared" si="328"/>
        <v>0.8965517241</v>
      </c>
      <c r="L201" s="12">
        <v>1.0</v>
      </c>
      <c r="M201" s="9">
        <f t="shared" si="329"/>
        <v>0.7878787879</v>
      </c>
      <c r="N201" s="6">
        <f t="shared" si="330"/>
        <v>0.9433962264</v>
      </c>
      <c r="O201" s="6">
        <f t="shared" si="331"/>
        <v>0.3914240671</v>
      </c>
      <c r="P201" s="3" t="s">
        <v>129</v>
      </c>
    </row>
    <row r="202">
      <c r="A202" s="1" t="s">
        <v>9</v>
      </c>
      <c r="G202" s="10" t="s">
        <v>32</v>
      </c>
      <c r="H202" s="11">
        <f t="shared" ref="H202:O202" si="333">AVERAGE(H199:H201)</f>
        <v>0.9577922078</v>
      </c>
      <c r="I202" s="11">
        <f t="shared" si="333"/>
        <v>0.7222222222</v>
      </c>
      <c r="J202" s="11">
        <f t="shared" si="333"/>
        <v>0.9817681459</v>
      </c>
      <c r="K202" s="11">
        <f t="shared" si="333"/>
        <v>0.9432950192</v>
      </c>
      <c r="L202" s="11">
        <f t="shared" si="333"/>
        <v>0.9966666667</v>
      </c>
      <c r="M202" s="11">
        <f t="shared" si="333"/>
        <v>0.840007215</v>
      </c>
      <c r="N202" s="11">
        <f t="shared" si="333"/>
        <v>0.9692795149</v>
      </c>
      <c r="O202" s="11">
        <f t="shared" si="333"/>
        <v>0.609884911</v>
      </c>
    </row>
    <row r="203">
      <c r="A203" s="3" t="s">
        <v>26</v>
      </c>
      <c r="B203" s="3">
        <v>24.0</v>
      </c>
      <c r="C203" s="3">
        <v>4.0</v>
      </c>
      <c r="D203" s="8">
        <v>21.0</v>
      </c>
      <c r="E203" s="8">
        <v>3.0</v>
      </c>
      <c r="F203" s="8">
        <v>1.0</v>
      </c>
      <c r="G203" s="8">
        <v>3.0</v>
      </c>
      <c r="H203" s="6">
        <f t="shared" ref="H203:I203" si="334">D203/B203</f>
        <v>0.875</v>
      </c>
      <c r="I203" s="6">
        <f t="shared" si="334"/>
        <v>0.75</v>
      </c>
      <c r="J203" s="6">
        <f t="shared" ref="J203:J205" si="336">D203/(D203+F203)</f>
        <v>0.9545454545</v>
      </c>
      <c r="K203" s="6">
        <f t="shared" ref="K203:K205" si="337">(D203+E203)/(B203+C203)</f>
        <v>0.8571428571</v>
      </c>
      <c r="L203" s="12">
        <v>1.0</v>
      </c>
      <c r="M203" s="9">
        <f t="shared" ref="M203:M205" si="338">(D203/B203 + E203/C203)/2</f>
        <v>0.8125</v>
      </c>
      <c r="N203" s="6">
        <f t="shared" ref="N203:N205" si="339">2*D203/(2*D203+F203+G203)</f>
        <v>0.9130434783</v>
      </c>
      <c r="O203" s="6">
        <f t="shared" ref="O203:O205" si="340">(D203*E203-F203*G203)/(SQRT((D203+F203)*(D203+G203)*(E203+F203)*(E203+G203)))</f>
        <v>0.5330017909</v>
      </c>
      <c r="P203" s="3" t="s">
        <v>99</v>
      </c>
    </row>
    <row r="204">
      <c r="A204" s="3" t="s">
        <v>28</v>
      </c>
      <c r="B204" s="3">
        <v>24.0</v>
      </c>
      <c r="C204" s="3">
        <v>4.0</v>
      </c>
      <c r="D204" s="8">
        <v>24.0</v>
      </c>
      <c r="E204" s="8">
        <v>2.0</v>
      </c>
      <c r="F204" s="8">
        <v>2.0</v>
      </c>
      <c r="G204" s="8">
        <v>0.0</v>
      </c>
      <c r="H204" s="6">
        <f t="shared" ref="H204:I204" si="335">D204/B204</f>
        <v>1</v>
      </c>
      <c r="I204" s="6">
        <f t="shared" si="335"/>
        <v>0.5</v>
      </c>
      <c r="J204" s="6">
        <f t="shared" si="336"/>
        <v>0.9230769231</v>
      </c>
      <c r="K204" s="6">
        <f t="shared" si="337"/>
        <v>0.9285714286</v>
      </c>
      <c r="L204" s="12">
        <v>1.0</v>
      </c>
      <c r="M204" s="9">
        <f t="shared" si="338"/>
        <v>0.75</v>
      </c>
      <c r="N204" s="6">
        <f t="shared" si="339"/>
        <v>0.96</v>
      </c>
      <c r="O204" s="6">
        <f t="shared" si="340"/>
        <v>0.6793662205</v>
      </c>
      <c r="P204" s="3" t="s">
        <v>130</v>
      </c>
    </row>
    <row r="205">
      <c r="A205" s="3" t="s">
        <v>30</v>
      </c>
      <c r="B205" s="3">
        <v>23.0</v>
      </c>
      <c r="C205" s="3">
        <v>3.0</v>
      </c>
      <c r="D205" s="8">
        <v>22.0</v>
      </c>
      <c r="E205" s="8">
        <v>1.0</v>
      </c>
      <c r="F205" s="8">
        <v>2.0</v>
      </c>
      <c r="G205" s="8">
        <v>1.0</v>
      </c>
      <c r="H205" s="6">
        <f t="shared" ref="H205:I205" si="341">D205/B205</f>
        <v>0.9565217391</v>
      </c>
      <c r="I205" s="6">
        <f t="shared" si="341"/>
        <v>0.3333333333</v>
      </c>
      <c r="J205" s="6">
        <f t="shared" si="336"/>
        <v>0.9166666667</v>
      </c>
      <c r="K205" s="6">
        <f t="shared" si="337"/>
        <v>0.8846153846</v>
      </c>
      <c r="L205" s="12">
        <v>1.0</v>
      </c>
      <c r="M205" s="9">
        <f t="shared" si="338"/>
        <v>0.6449275362</v>
      </c>
      <c r="N205" s="6">
        <f t="shared" si="339"/>
        <v>0.9361702128</v>
      </c>
      <c r="O205" s="6">
        <f t="shared" si="340"/>
        <v>0.3475240234</v>
      </c>
      <c r="P205" s="3" t="s">
        <v>131</v>
      </c>
    </row>
    <row r="206">
      <c r="A206" s="1" t="s">
        <v>10</v>
      </c>
      <c r="G206" s="10" t="s">
        <v>32</v>
      </c>
      <c r="H206" s="11">
        <f t="shared" ref="H206:O206" si="342">AVERAGE(H203:H205)</f>
        <v>0.9438405797</v>
      </c>
      <c r="I206" s="11">
        <f t="shared" si="342"/>
        <v>0.5277777778</v>
      </c>
      <c r="J206" s="11">
        <f t="shared" si="342"/>
        <v>0.9314296814</v>
      </c>
      <c r="K206" s="11">
        <f t="shared" si="342"/>
        <v>0.8901098901</v>
      </c>
      <c r="L206" s="11">
        <f t="shared" si="342"/>
        <v>1</v>
      </c>
      <c r="M206" s="11">
        <f t="shared" si="342"/>
        <v>0.7358091787</v>
      </c>
      <c r="N206" s="11">
        <f t="shared" si="342"/>
        <v>0.9364045637</v>
      </c>
      <c r="O206" s="11">
        <f t="shared" si="342"/>
        <v>0.5199640116</v>
      </c>
    </row>
    <row r="207">
      <c r="A207" s="3" t="s">
        <v>26</v>
      </c>
      <c r="B207" s="3">
        <v>25.0</v>
      </c>
      <c r="C207" s="3">
        <v>4.0</v>
      </c>
      <c r="D207" s="8">
        <v>25.0</v>
      </c>
      <c r="E207" s="8">
        <v>1.0</v>
      </c>
      <c r="F207" s="8">
        <v>3.0</v>
      </c>
      <c r="G207" s="8">
        <v>0.0</v>
      </c>
      <c r="H207" s="6">
        <f t="shared" ref="H207:I207" si="343">D207/B207</f>
        <v>1</v>
      </c>
      <c r="I207" s="6">
        <f t="shared" si="343"/>
        <v>0.25</v>
      </c>
      <c r="J207" s="6">
        <f>D203/(D203+F203)</f>
        <v>0.9545454545</v>
      </c>
      <c r="K207" s="6">
        <f t="shared" ref="K207:K209" si="345">(D207+E207)/(B207+C207)</f>
        <v>0.8965517241</v>
      </c>
      <c r="L207" s="12">
        <v>1.0</v>
      </c>
      <c r="M207" s="9">
        <f t="shared" ref="M207:M209" si="346">(D207/B207 + E207/C207)/2</f>
        <v>0.625</v>
      </c>
      <c r="N207" s="6">
        <f>2*D203/(2*D203+F203+G203)</f>
        <v>0.9130434783</v>
      </c>
      <c r="O207" s="6">
        <f>(D203*E203-F203*G203)/(SQRT((D203+F203)*(D203+G203)*(E203+F203)*(E203+G203)))</f>
        <v>0.5330017909</v>
      </c>
      <c r="P207" s="3" t="s">
        <v>118</v>
      </c>
    </row>
    <row r="208">
      <c r="A208" s="3" t="s">
        <v>28</v>
      </c>
      <c r="B208" s="3">
        <v>25.0</v>
      </c>
      <c r="C208" s="3">
        <v>4.0</v>
      </c>
      <c r="D208" s="8">
        <v>25.0</v>
      </c>
      <c r="E208" s="8">
        <v>4.0</v>
      </c>
      <c r="F208" s="8">
        <v>0.0</v>
      </c>
      <c r="G208" s="8">
        <v>0.0</v>
      </c>
      <c r="H208" s="6">
        <f t="shared" ref="H208:I208" si="344">D208/B208</f>
        <v>1</v>
      </c>
      <c r="I208" s="6">
        <f t="shared" si="344"/>
        <v>1</v>
      </c>
      <c r="J208" s="6">
        <f t="shared" ref="J208:J209" si="348">D208/(D208+F208)</f>
        <v>1</v>
      </c>
      <c r="K208" s="6">
        <f t="shared" si="345"/>
        <v>1</v>
      </c>
      <c r="L208" s="12">
        <v>0.86</v>
      </c>
      <c r="M208" s="9">
        <f t="shared" si="346"/>
        <v>1</v>
      </c>
      <c r="N208" s="6">
        <f t="shared" ref="N208:N209" si="349">2*D208/(2*D208+F208+G208)</f>
        <v>1</v>
      </c>
      <c r="O208" s="6">
        <f t="shared" ref="O208:O209" si="350">(D208*E208-F208*G208)/(SQRT((D208+F208)*(D208+G208)*(E208+F208)*(E208+G208)))</f>
        <v>1</v>
      </c>
      <c r="P208" s="3" t="s">
        <v>132</v>
      </c>
    </row>
    <row r="209">
      <c r="A209" s="3" t="s">
        <v>30</v>
      </c>
      <c r="B209" s="3">
        <v>25.0</v>
      </c>
      <c r="C209" s="3">
        <v>3.0</v>
      </c>
      <c r="D209" s="8">
        <v>25.0</v>
      </c>
      <c r="E209" s="8">
        <v>1.0</v>
      </c>
      <c r="F209" s="8">
        <v>2.0</v>
      </c>
      <c r="G209" s="8">
        <v>0.0</v>
      </c>
      <c r="H209" s="6">
        <f t="shared" ref="H209:I209" si="347">D209/B209</f>
        <v>1</v>
      </c>
      <c r="I209" s="6">
        <f t="shared" si="347"/>
        <v>0.3333333333</v>
      </c>
      <c r="J209" s="6">
        <f t="shared" si="348"/>
        <v>0.9259259259</v>
      </c>
      <c r="K209" s="6">
        <f t="shared" si="345"/>
        <v>0.9285714286</v>
      </c>
      <c r="L209" s="12">
        <v>0.94</v>
      </c>
      <c r="M209" s="9">
        <f t="shared" si="346"/>
        <v>0.6666666667</v>
      </c>
      <c r="N209" s="6">
        <f t="shared" si="349"/>
        <v>0.9615384615</v>
      </c>
      <c r="O209" s="6">
        <f t="shared" si="350"/>
        <v>0.5555555556</v>
      </c>
      <c r="P209" s="3" t="s">
        <v>133</v>
      </c>
    </row>
    <row r="210">
      <c r="A210" s="1" t="s">
        <v>11</v>
      </c>
      <c r="G210" s="10" t="s">
        <v>32</v>
      </c>
      <c r="H210" s="11">
        <f t="shared" ref="H210:O210" si="351">AVERAGE(H207:H209)</f>
        <v>1</v>
      </c>
      <c r="I210" s="11">
        <f t="shared" si="351"/>
        <v>0.5277777778</v>
      </c>
      <c r="J210" s="11">
        <f t="shared" si="351"/>
        <v>0.9601571268</v>
      </c>
      <c r="K210" s="11">
        <f t="shared" si="351"/>
        <v>0.9417077176</v>
      </c>
      <c r="L210" s="11">
        <f t="shared" si="351"/>
        <v>0.9333333333</v>
      </c>
      <c r="M210" s="11">
        <f t="shared" si="351"/>
        <v>0.7638888889</v>
      </c>
      <c r="N210" s="11">
        <f t="shared" si="351"/>
        <v>0.9581939799</v>
      </c>
      <c r="O210" s="11">
        <f t="shared" si="351"/>
        <v>0.6961857821</v>
      </c>
    </row>
    <row r="211">
      <c r="A211" s="3" t="s">
        <v>26</v>
      </c>
      <c r="B211" s="3">
        <v>7.0</v>
      </c>
      <c r="C211" s="3">
        <v>4.0</v>
      </c>
      <c r="D211" s="8">
        <v>5.0</v>
      </c>
      <c r="E211" s="8">
        <v>3.0</v>
      </c>
      <c r="F211" s="8">
        <v>1.0</v>
      </c>
      <c r="G211" s="8">
        <v>2.0</v>
      </c>
      <c r="H211" s="6">
        <f t="shared" ref="H211:I211" si="352">D211/B211</f>
        <v>0.7142857143</v>
      </c>
      <c r="I211" s="6">
        <f t="shared" si="352"/>
        <v>0.75</v>
      </c>
      <c r="J211" s="6">
        <f t="shared" ref="J211:J213" si="354">D211/(D211+F211)</f>
        <v>0.8333333333</v>
      </c>
      <c r="K211" s="6">
        <f t="shared" ref="K211:K213" si="355">(D211+E211)/(B211+C211)</f>
        <v>0.7272727273</v>
      </c>
      <c r="L211" s="8">
        <v>0.93</v>
      </c>
      <c r="M211" s="9">
        <f t="shared" ref="M211:M213" si="356">(D211/B211 + E211/C211)/2</f>
        <v>0.7321428571</v>
      </c>
      <c r="N211" s="6">
        <f t="shared" ref="N211:N213" si="357">2*D211/(2*D211+F211+G211)</f>
        <v>0.7692307692</v>
      </c>
      <c r="O211" s="6">
        <f t="shared" ref="O211:O213" si="358">(D211*E211-F211*G211)/(SQRT((D211+F211)*(D211+G211)*(E211+F211)*(E211+G211)))</f>
        <v>0.4485426136</v>
      </c>
      <c r="P211" s="3" t="s">
        <v>134</v>
      </c>
    </row>
    <row r="212">
      <c r="A212" s="3" t="s">
        <v>28</v>
      </c>
      <c r="B212" s="3">
        <v>7.0</v>
      </c>
      <c r="C212" s="3">
        <v>4.0</v>
      </c>
      <c r="D212" s="8">
        <v>7.0</v>
      </c>
      <c r="E212" s="8">
        <v>2.0</v>
      </c>
      <c r="F212" s="8">
        <v>2.0</v>
      </c>
      <c r="G212" s="8">
        <v>0.0</v>
      </c>
      <c r="H212" s="6">
        <f t="shared" ref="H212:I212" si="353">D212/B212</f>
        <v>1</v>
      </c>
      <c r="I212" s="6">
        <f t="shared" si="353"/>
        <v>0.5</v>
      </c>
      <c r="J212" s="6">
        <f t="shared" si="354"/>
        <v>0.7777777778</v>
      </c>
      <c r="K212" s="6">
        <f t="shared" si="355"/>
        <v>0.8181818182</v>
      </c>
      <c r="L212" s="8">
        <v>0.86</v>
      </c>
      <c r="M212" s="9">
        <f t="shared" si="356"/>
        <v>0.75</v>
      </c>
      <c r="N212" s="6">
        <f t="shared" si="357"/>
        <v>0.875</v>
      </c>
      <c r="O212" s="6">
        <f t="shared" si="358"/>
        <v>0.6236095645</v>
      </c>
      <c r="P212" s="3" t="s">
        <v>106</v>
      </c>
    </row>
    <row r="213">
      <c r="A213" s="3" t="s">
        <v>30</v>
      </c>
      <c r="B213" s="3">
        <v>7.0</v>
      </c>
      <c r="C213" s="3">
        <v>3.0</v>
      </c>
      <c r="D213" s="8">
        <v>7.0</v>
      </c>
      <c r="E213" s="8">
        <v>1.0</v>
      </c>
      <c r="F213" s="8">
        <v>2.0</v>
      </c>
      <c r="G213" s="8">
        <v>0.0</v>
      </c>
      <c r="H213" s="6">
        <f t="shared" ref="H213:I213" si="359">D213/B213</f>
        <v>1</v>
      </c>
      <c r="I213" s="6">
        <f t="shared" si="359"/>
        <v>0.3333333333</v>
      </c>
      <c r="J213" s="6">
        <f t="shared" si="354"/>
        <v>0.7777777778</v>
      </c>
      <c r="K213" s="6">
        <f t="shared" si="355"/>
        <v>0.8</v>
      </c>
      <c r="L213" s="8">
        <v>0.94</v>
      </c>
      <c r="M213" s="9">
        <f t="shared" si="356"/>
        <v>0.6666666667</v>
      </c>
      <c r="N213" s="6">
        <f t="shared" si="357"/>
        <v>0.875</v>
      </c>
      <c r="O213" s="6">
        <f t="shared" si="358"/>
        <v>0.5091750772</v>
      </c>
      <c r="P213" s="3" t="s">
        <v>135</v>
      </c>
    </row>
    <row r="214">
      <c r="A214" s="1" t="s">
        <v>12</v>
      </c>
      <c r="G214" s="10" t="s">
        <v>32</v>
      </c>
      <c r="H214" s="11">
        <f t="shared" ref="H214:O214" si="360">AVERAGE(H211:H213)</f>
        <v>0.9047619048</v>
      </c>
      <c r="I214" s="11">
        <f t="shared" si="360"/>
        <v>0.5277777778</v>
      </c>
      <c r="J214" s="11">
        <f t="shared" si="360"/>
        <v>0.7962962963</v>
      </c>
      <c r="K214" s="11">
        <f t="shared" si="360"/>
        <v>0.7818181818</v>
      </c>
      <c r="L214" s="11">
        <f t="shared" si="360"/>
        <v>0.91</v>
      </c>
      <c r="M214" s="11">
        <f t="shared" si="360"/>
        <v>0.7162698413</v>
      </c>
      <c r="N214" s="11">
        <f t="shared" si="360"/>
        <v>0.8397435897</v>
      </c>
      <c r="O214" s="11">
        <f t="shared" si="360"/>
        <v>0.5271090851</v>
      </c>
    </row>
    <row r="215">
      <c r="A215" s="3" t="s">
        <v>26</v>
      </c>
      <c r="B215" s="3">
        <v>2.0</v>
      </c>
      <c r="C215" s="3">
        <v>4.0</v>
      </c>
      <c r="D215" s="8">
        <v>2.0</v>
      </c>
      <c r="E215" s="8">
        <v>4.0</v>
      </c>
      <c r="F215" s="8">
        <v>0.0</v>
      </c>
      <c r="G215" s="8">
        <v>0.0</v>
      </c>
      <c r="H215" s="6">
        <f t="shared" ref="H215:I215" si="361">D215/B215</f>
        <v>1</v>
      </c>
      <c r="I215" s="6">
        <f t="shared" si="361"/>
        <v>1</v>
      </c>
      <c r="J215" s="6">
        <f t="shared" ref="J215:J217" si="363">D215/(D215+F215)</f>
        <v>1</v>
      </c>
      <c r="K215" s="6">
        <f t="shared" ref="K215:K217" si="364">(D215+E215)/(B215+C215)</f>
        <v>1</v>
      </c>
      <c r="L215" s="12">
        <v>1.0</v>
      </c>
      <c r="M215" s="9">
        <f t="shared" ref="M215:M217" si="365">(D215/B215 + E215/C215)/2</f>
        <v>1</v>
      </c>
      <c r="N215" s="6">
        <f t="shared" ref="N215:N217" si="366">2*D215/(2*D215+F215+G215)</f>
        <v>1</v>
      </c>
      <c r="O215" s="6">
        <f t="shared" ref="O215:O217" si="367">(D215*E215-F215*G215)/(SQRT((D215+F215)*(D215+G215)*(E215+F215)*(E215+G215)))</f>
        <v>1</v>
      </c>
      <c r="P215" s="3" t="s">
        <v>136</v>
      </c>
    </row>
    <row r="216">
      <c r="A216" s="3" t="s">
        <v>28</v>
      </c>
      <c r="B216" s="3">
        <v>2.0</v>
      </c>
      <c r="C216" s="3">
        <v>4.0</v>
      </c>
      <c r="D216" s="8">
        <v>2.0</v>
      </c>
      <c r="E216" s="8">
        <v>4.0</v>
      </c>
      <c r="F216" s="8">
        <v>0.0</v>
      </c>
      <c r="G216" s="8">
        <v>0.0</v>
      </c>
      <c r="H216" s="6">
        <f t="shared" ref="H216:I216" si="362">D216/B216</f>
        <v>1</v>
      </c>
      <c r="I216" s="6">
        <f t="shared" si="362"/>
        <v>1</v>
      </c>
      <c r="J216" s="6">
        <f t="shared" si="363"/>
        <v>1</v>
      </c>
      <c r="K216" s="6">
        <f t="shared" si="364"/>
        <v>1</v>
      </c>
      <c r="L216" s="12">
        <v>1.0</v>
      </c>
      <c r="M216" s="9">
        <f t="shared" si="365"/>
        <v>1</v>
      </c>
      <c r="N216" s="6">
        <f t="shared" si="366"/>
        <v>1</v>
      </c>
      <c r="O216" s="6">
        <f t="shared" si="367"/>
        <v>1</v>
      </c>
      <c r="P216" s="3" t="s">
        <v>137</v>
      </c>
    </row>
    <row r="217">
      <c r="A217" s="3" t="s">
        <v>30</v>
      </c>
      <c r="B217" s="3">
        <v>2.0</v>
      </c>
      <c r="C217" s="3">
        <v>3.0</v>
      </c>
      <c r="D217" s="8">
        <v>2.0</v>
      </c>
      <c r="E217" s="8">
        <v>3.0</v>
      </c>
      <c r="F217" s="8">
        <v>0.0</v>
      </c>
      <c r="G217" s="8">
        <v>0.0</v>
      </c>
      <c r="H217" s="6">
        <f t="shared" ref="H217:I217" si="368">D217/B217</f>
        <v>1</v>
      </c>
      <c r="I217" s="6">
        <f t="shared" si="368"/>
        <v>1</v>
      </c>
      <c r="J217" s="6">
        <f t="shared" si="363"/>
        <v>1</v>
      </c>
      <c r="K217" s="6">
        <f t="shared" si="364"/>
        <v>1</v>
      </c>
      <c r="L217" s="12">
        <v>1.0</v>
      </c>
      <c r="M217" s="9">
        <f t="shared" si="365"/>
        <v>1</v>
      </c>
      <c r="N217" s="6">
        <f t="shared" si="366"/>
        <v>1</v>
      </c>
      <c r="O217" s="6">
        <f t="shared" si="367"/>
        <v>1</v>
      </c>
      <c r="P217" s="3" t="s">
        <v>138</v>
      </c>
    </row>
    <row r="218">
      <c r="G218" s="10" t="s">
        <v>32</v>
      </c>
      <c r="H218" s="11">
        <f t="shared" ref="H218:O218" si="369">AVERAGE(H215:H217)</f>
        <v>1</v>
      </c>
      <c r="I218" s="11">
        <f t="shared" si="369"/>
        <v>1</v>
      </c>
      <c r="J218" s="11">
        <f t="shared" si="369"/>
        <v>1</v>
      </c>
      <c r="K218" s="11">
        <f t="shared" si="369"/>
        <v>1</v>
      </c>
      <c r="L218" s="11">
        <f t="shared" si="369"/>
        <v>1</v>
      </c>
      <c r="M218" s="11">
        <f t="shared" si="369"/>
        <v>1</v>
      </c>
      <c r="N218" s="11">
        <f t="shared" si="369"/>
        <v>1</v>
      </c>
      <c r="O218" s="11">
        <f t="shared" si="369"/>
        <v>1</v>
      </c>
    </row>
    <row r="219">
      <c r="E219" s="13" t="s">
        <v>32</v>
      </c>
      <c r="F219" s="14">
        <f t="shared" ref="F219:G219" si="370">AVERAGE(F199:F217)</f>
        <v>1.2</v>
      </c>
      <c r="G219" s="14">
        <f t="shared" si="370"/>
        <v>0.8666666667</v>
      </c>
    </row>
    <row r="224">
      <c r="A224" s="2" t="s">
        <v>1</v>
      </c>
      <c r="B224" s="2" t="s">
        <v>139</v>
      </c>
      <c r="C224" s="2" t="s">
        <v>18</v>
      </c>
      <c r="D224" s="2" t="s">
        <v>19</v>
      </c>
      <c r="E224" s="2" t="s">
        <v>21</v>
      </c>
      <c r="F224" s="2" t="s">
        <v>22</v>
      </c>
      <c r="G224" s="2" t="s">
        <v>23</v>
      </c>
      <c r="I224" s="16"/>
    </row>
    <row r="225">
      <c r="A225" s="1" t="s">
        <v>140</v>
      </c>
      <c r="B225" s="1" t="s">
        <v>13</v>
      </c>
      <c r="C225" s="6">
        <f t="shared" ref="C225:D225" si="371">H17</f>
        <v>0.8856060606</v>
      </c>
      <c r="D225" s="6">
        <f t="shared" si="371"/>
        <v>0.8333333333</v>
      </c>
      <c r="E225" s="6">
        <f t="shared" ref="E225:G225" si="372">K17</f>
        <v>0.8810344828</v>
      </c>
      <c r="F225" s="6">
        <f t="shared" si="372"/>
        <v>0.9566666667</v>
      </c>
      <c r="G225" s="6">
        <f t="shared" si="372"/>
        <v>0.859469697</v>
      </c>
      <c r="I225" s="6"/>
    </row>
    <row r="226">
      <c r="B226" s="1" t="s">
        <v>45</v>
      </c>
      <c r="C226" s="6">
        <f t="shared" ref="C226:D226" si="373">H43</f>
        <v>0.94004329</v>
      </c>
      <c r="D226" s="6">
        <f t="shared" si="373"/>
        <v>0.8055555556</v>
      </c>
      <c r="E226" s="6">
        <f t="shared" ref="E226:G226" si="374">K43</f>
        <v>0.9323754789</v>
      </c>
      <c r="F226" s="6">
        <f t="shared" si="374"/>
        <v>0.98</v>
      </c>
      <c r="G226" s="6">
        <f t="shared" si="374"/>
        <v>0.8727994228</v>
      </c>
      <c r="I226" s="6"/>
    </row>
    <row r="227">
      <c r="B227" s="1" t="s">
        <v>58</v>
      </c>
      <c r="C227" s="6">
        <f t="shared" ref="C227:D227" si="375">H69</f>
        <v>0.9462121212</v>
      </c>
      <c r="D227" s="6">
        <f t="shared" si="375"/>
        <v>0.7222222222</v>
      </c>
      <c r="E227" s="6">
        <f t="shared" ref="E227:G227" si="376">K69</f>
        <v>0.9327586207</v>
      </c>
      <c r="F227" s="6">
        <f t="shared" si="376"/>
        <v>0.9766666667</v>
      </c>
      <c r="G227" s="6">
        <f t="shared" si="376"/>
        <v>0.8342171717</v>
      </c>
      <c r="I227" s="6"/>
    </row>
    <row r="228">
      <c r="B228" s="17" t="s">
        <v>73</v>
      </c>
      <c r="C228" s="18">
        <f t="shared" ref="C228:D228" si="377">H96</f>
        <v>0.9220779221</v>
      </c>
      <c r="D228" s="18">
        <f t="shared" si="377"/>
        <v>0.9166666667</v>
      </c>
      <c r="E228" s="18">
        <f t="shared" ref="E228:G228" si="378">K96</f>
        <v>0.9212643678</v>
      </c>
      <c r="F228" s="18">
        <f t="shared" si="378"/>
        <v>0.9766666667</v>
      </c>
      <c r="G228" s="18">
        <f t="shared" si="378"/>
        <v>0.9193722944</v>
      </c>
      <c r="I228" s="6"/>
    </row>
    <row r="229">
      <c r="B229" s="17" t="s">
        <v>86</v>
      </c>
      <c r="C229" s="18">
        <f t="shared" ref="C229:D229" si="379">H123</f>
        <v>0.9220779221</v>
      </c>
      <c r="D229" s="18">
        <f t="shared" si="379"/>
        <v>0.9166666667</v>
      </c>
      <c r="E229" s="18">
        <f t="shared" ref="E229:G229" si="380">K123</f>
        <v>0.9212643678</v>
      </c>
      <c r="F229" s="18">
        <f t="shared" si="380"/>
        <v>0.9766666667</v>
      </c>
      <c r="G229" s="18">
        <f t="shared" si="380"/>
        <v>0.9193722944</v>
      </c>
    </row>
    <row r="230">
      <c r="B230" s="1" t="s">
        <v>95</v>
      </c>
      <c r="C230" s="6">
        <f t="shared" ref="C230:D230" si="381">H149</f>
        <v>0.9402597403</v>
      </c>
      <c r="D230" s="6">
        <f t="shared" si="381"/>
        <v>0.6388888889</v>
      </c>
      <c r="E230" s="6">
        <f t="shared" ref="E230:G230" si="382">K149</f>
        <v>0.9216475096</v>
      </c>
      <c r="F230" s="6">
        <f t="shared" si="382"/>
        <v>0.9933333333</v>
      </c>
      <c r="G230" s="6">
        <f t="shared" si="382"/>
        <v>0.7895743146</v>
      </c>
    </row>
    <row r="231">
      <c r="B231" s="1" t="s">
        <v>111</v>
      </c>
      <c r="C231" s="6">
        <f t="shared" ref="C231:D231" si="383">H175</f>
        <v>0.9701298701</v>
      </c>
      <c r="D231" s="6">
        <f t="shared" si="383"/>
        <v>0.7222222222</v>
      </c>
      <c r="E231" s="6">
        <f t="shared" ref="E231:G231" si="384">K175</f>
        <v>0.9551724138</v>
      </c>
      <c r="F231" s="6">
        <f t="shared" si="384"/>
        <v>0.99</v>
      </c>
      <c r="G231" s="6">
        <f t="shared" si="384"/>
        <v>0.8461760462</v>
      </c>
    </row>
    <row r="232">
      <c r="B232" s="1" t="s">
        <v>126</v>
      </c>
      <c r="C232" s="6">
        <f t="shared" ref="C232:D232" si="385">H202</f>
        <v>0.9577922078</v>
      </c>
      <c r="D232" s="6">
        <f t="shared" si="385"/>
        <v>0.7222222222</v>
      </c>
      <c r="E232" s="6">
        <f t="shared" ref="E232:G232" si="386">K202</f>
        <v>0.9432950192</v>
      </c>
      <c r="F232" s="6">
        <f t="shared" si="386"/>
        <v>0.9966666667</v>
      </c>
      <c r="G232" s="6">
        <f t="shared" si="386"/>
        <v>0.840007215</v>
      </c>
    </row>
    <row r="234">
      <c r="A234" s="1" t="s">
        <v>9</v>
      </c>
      <c r="B234" s="17" t="s">
        <v>13</v>
      </c>
      <c r="C234" s="18">
        <f t="shared" ref="C234:D234" si="387">H21</f>
        <v>0.9154589372</v>
      </c>
      <c r="D234" s="18">
        <f t="shared" si="387"/>
        <v>0.75</v>
      </c>
      <c r="E234" s="18">
        <f t="shared" ref="E234:G234" si="388">K21</f>
        <v>0.891025641</v>
      </c>
      <c r="F234" s="18">
        <f t="shared" si="388"/>
        <v>0.9833333333</v>
      </c>
      <c r="G234" s="18">
        <f t="shared" si="388"/>
        <v>0.8327294686</v>
      </c>
      <c r="I234" s="19"/>
    </row>
    <row r="235">
      <c r="B235" s="1" t="s">
        <v>45</v>
      </c>
      <c r="C235" s="6">
        <f t="shared" ref="C235:D235" si="389">H47</f>
        <v>0.9583333333</v>
      </c>
      <c r="D235" s="6">
        <f t="shared" si="389"/>
        <v>0.6666666667</v>
      </c>
      <c r="E235" s="6">
        <f t="shared" ref="E235:G235" si="390">K47</f>
        <v>0.9166666667</v>
      </c>
      <c r="F235" s="6">
        <f t="shared" si="390"/>
        <v>0.99</v>
      </c>
      <c r="G235" s="6">
        <f t="shared" si="390"/>
        <v>0.8125</v>
      </c>
      <c r="I235" s="19"/>
    </row>
    <row r="236">
      <c r="B236" s="1" t="s">
        <v>58</v>
      </c>
      <c r="C236" s="6">
        <f t="shared" ref="C236:D236" si="391">H73</f>
        <v>0.9438405797</v>
      </c>
      <c r="D236" s="6">
        <f t="shared" si="391"/>
        <v>0.5833333333</v>
      </c>
      <c r="E236" s="6">
        <f t="shared" ref="E236:G236" si="392">K73</f>
        <v>0.8919413919</v>
      </c>
      <c r="F236" s="6">
        <f t="shared" si="392"/>
        <v>0.9966666667</v>
      </c>
      <c r="G236" s="6">
        <f t="shared" si="392"/>
        <v>0.7635869565</v>
      </c>
      <c r="I236" s="6"/>
    </row>
    <row r="237">
      <c r="B237" s="1" t="s">
        <v>73</v>
      </c>
      <c r="C237" s="6">
        <f t="shared" ref="C237:D237" si="393">H100</f>
        <v>0.9299516908</v>
      </c>
      <c r="D237" s="6">
        <f t="shared" si="393"/>
        <v>0.6388888889</v>
      </c>
      <c r="E237" s="6">
        <f t="shared" ref="E237:G237" si="394">K100</f>
        <v>0.891025641</v>
      </c>
      <c r="F237" s="6">
        <f t="shared" si="394"/>
        <v>1</v>
      </c>
      <c r="G237" s="6">
        <f t="shared" si="394"/>
        <v>0.7844202899</v>
      </c>
      <c r="I237" s="6"/>
    </row>
    <row r="238">
      <c r="B238" s="1" t="s">
        <v>86</v>
      </c>
      <c r="C238" s="6">
        <f t="shared" ref="C238:D238" si="395">H127</f>
        <v>0.9299516908</v>
      </c>
      <c r="D238" s="6">
        <f t="shared" si="395"/>
        <v>0.6388888889</v>
      </c>
      <c r="E238" s="6">
        <f t="shared" ref="E238:G238" si="396">K127</f>
        <v>0.891025641</v>
      </c>
      <c r="F238" s="6">
        <f t="shared" si="396"/>
        <v>1</v>
      </c>
      <c r="G238" s="6">
        <f t="shared" si="396"/>
        <v>0.7844202899</v>
      </c>
    </row>
    <row r="239">
      <c r="B239" s="1" t="s">
        <v>95</v>
      </c>
      <c r="C239" s="6">
        <f t="shared" ref="C239:D239" si="397">H153</f>
        <v>0.9438405797</v>
      </c>
      <c r="D239" s="6">
        <f t="shared" si="397"/>
        <v>0.5555555556</v>
      </c>
      <c r="E239" s="6">
        <f t="shared" ref="E239:G239" si="398">K153</f>
        <v>0.891025641</v>
      </c>
      <c r="F239" s="6">
        <f t="shared" si="398"/>
        <v>1</v>
      </c>
      <c r="G239" s="6">
        <f t="shared" si="398"/>
        <v>0.7496980676</v>
      </c>
    </row>
    <row r="240">
      <c r="B240" s="1" t="s">
        <v>111</v>
      </c>
      <c r="C240" s="6">
        <f t="shared" ref="C240:D240" si="399">H179</f>
        <v>0.9438405797</v>
      </c>
      <c r="D240" s="6">
        <f t="shared" si="399"/>
        <v>0.5277777778</v>
      </c>
      <c r="E240" s="6">
        <f t="shared" ref="E240:G240" si="400">K179</f>
        <v>0.8901098901</v>
      </c>
      <c r="F240" s="6">
        <f t="shared" si="400"/>
        <v>0.9933333333</v>
      </c>
      <c r="G240" s="6">
        <f t="shared" si="400"/>
        <v>0.7358091787</v>
      </c>
    </row>
    <row r="241">
      <c r="B241" s="1" t="s">
        <v>126</v>
      </c>
      <c r="C241" s="6">
        <f t="shared" ref="C241:D241" si="401">H206</f>
        <v>0.9438405797</v>
      </c>
      <c r="D241" s="6">
        <f t="shared" si="401"/>
        <v>0.5277777778</v>
      </c>
      <c r="E241" s="6">
        <f t="shared" ref="E241:G241" si="402">K206</f>
        <v>0.8901098901</v>
      </c>
      <c r="F241" s="6">
        <f t="shared" si="402"/>
        <v>1</v>
      </c>
      <c r="G241" s="6">
        <f t="shared" si="402"/>
        <v>0.7358091787</v>
      </c>
    </row>
    <row r="243">
      <c r="A243" s="1" t="s">
        <v>10</v>
      </c>
      <c r="B243" s="1" t="s">
        <v>13</v>
      </c>
      <c r="C243" s="6">
        <f t="shared" ref="C243:D243" si="403">H25</f>
        <v>0.9866666667</v>
      </c>
      <c r="D243" s="6">
        <f t="shared" si="403"/>
        <v>0.4444444444</v>
      </c>
      <c r="E243" s="6">
        <f t="shared" ref="E243:G243" si="404">K25</f>
        <v>0.9187192118</v>
      </c>
      <c r="F243" s="6">
        <f t="shared" si="404"/>
        <v>0.9566666667</v>
      </c>
      <c r="G243" s="6">
        <f t="shared" si="404"/>
        <v>0.7155555556</v>
      </c>
      <c r="I243" s="6"/>
    </row>
    <row r="244">
      <c r="B244" s="17" t="s">
        <v>45</v>
      </c>
      <c r="C244" s="18">
        <f t="shared" ref="C244:D244" si="405">H51</f>
        <v>0.9866666667</v>
      </c>
      <c r="D244" s="18">
        <f t="shared" si="405"/>
        <v>0.6111111111</v>
      </c>
      <c r="E244" s="18">
        <f t="shared" ref="E244:G244" si="406">K51</f>
        <v>0.9417077176</v>
      </c>
      <c r="F244" s="18">
        <f t="shared" si="406"/>
        <v>0.9566666667</v>
      </c>
      <c r="G244" s="18">
        <f t="shared" si="406"/>
        <v>0.7988888889</v>
      </c>
      <c r="I244" s="6"/>
    </row>
    <row r="245">
      <c r="B245" s="1" t="s">
        <v>58</v>
      </c>
      <c r="C245" s="6">
        <f t="shared" ref="C245:D245" si="407">H77</f>
        <v>0.9866666667</v>
      </c>
      <c r="D245" s="6">
        <f t="shared" si="407"/>
        <v>0.5277777778</v>
      </c>
      <c r="E245" s="6">
        <f t="shared" ref="E245:G245" si="408">K77</f>
        <v>0.9302134647</v>
      </c>
      <c r="F245" s="6">
        <f t="shared" si="408"/>
        <v>0.9566666667</v>
      </c>
      <c r="G245" s="6">
        <f t="shared" si="408"/>
        <v>0.7572222222</v>
      </c>
      <c r="I245" s="6"/>
    </row>
    <row r="246">
      <c r="B246" s="1" t="s">
        <v>73</v>
      </c>
      <c r="C246" s="6">
        <f t="shared" ref="C246:D246" si="409">H104</f>
        <v>1</v>
      </c>
      <c r="D246" s="6">
        <f t="shared" si="409"/>
        <v>0.5277777778</v>
      </c>
      <c r="E246" s="6">
        <f t="shared" ref="E246:G246" si="410">K104</f>
        <v>0.9417077176</v>
      </c>
      <c r="F246" s="6">
        <f t="shared" si="410"/>
        <v>0.9566666667</v>
      </c>
      <c r="G246" s="6">
        <f t="shared" si="410"/>
        <v>0.7638888889</v>
      </c>
      <c r="I246" s="6"/>
    </row>
    <row r="247">
      <c r="B247" s="1" t="s">
        <v>86</v>
      </c>
      <c r="C247" s="6">
        <f t="shared" ref="C247:D247" si="411">H131</f>
        <v>1</v>
      </c>
      <c r="D247" s="6">
        <f t="shared" si="411"/>
        <v>0.5277777778</v>
      </c>
      <c r="E247" s="6">
        <f t="shared" ref="E247:G247" si="412">K131</f>
        <v>0.9417077176</v>
      </c>
      <c r="F247" s="6">
        <f t="shared" si="412"/>
        <v>0.9566666667</v>
      </c>
      <c r="G247" s="6">
        <f t="shared" si="412"/>
        <v>0.7638888889</v>
      </c>
    </row>
    <row r="248">
      <c r="B248" s="1" t="s">
        <v>95</v>
      </c>
      <c r="C248" s="6">
        <f t="shared" ref="C248:D248" si="413">H157</f>
        <v>0.9866666667</v>
      </c>
      <c r="D248" s="6">
        <f t="shared" si="413"/>
        <v>0.5277777778</v>
      </c>
      <c r="E248" s="6">
        <f t="shared" ref="E248:G248" si="414">K157</f>
        <v>0.9302134647</v>
      </c>
      <c r="F248" s="6">
        <f t="shared" si="414"/>
        <v>0.9566666667</v>
      </c>
      <c r="G248" s="6">
        <f t="shared" si="414"/>
        <v>0.7572222222</v>
      </c>
    </row>
    <row r="249">
      <c r="B249" s="1" t="s">
        <v>111</v>
      </c>
      <c r="C249" s="6">
        <f t="shared" ref="C249:D249" si="415">H183</f>
        <v>1</v>
      </c>
      <c r="D249" s="6">
        <f t="shared" si="415"/>
        <v>0.5277777778</v>
      </c>
      <c r="E249" s="6">
        <f t="shared" ref="E249:G249" si="416">K183</f>
        <v>0.9417077176</v>
      </c>
      <c r="F249" s="6">
        <f t="shared" si="416"/>
        <v>0.9566666667</v>
      </c>
      <c r="G249" s="6">
        <f t="shared" si="416"/>
        <v>0.7638888889</v>
      </c>
    </row>
    <row r="250">
      <c r="B250" s="1" t="s">
        <v>126</v>
      </c>
      <c r="C250" s="6">
        <f t="shared" ref="C250:D250" si="417">H210</f>
        <v>1</v>
      </c>
      <c r="D250" s="6">
        <f t="shared" si="417"/>
        <v>0.5277777778</v>
      </c>
      <c r="E250" s="6">
        <f t="shared" ref="E250:G250" si="418">K210</f>
        <v>0.9417077176</v>
      </c>
      <c r="F250" s="6">
        <f t="shared" si="418"/>
        <v>0.9333333333</v>
      </c>
      <c r="G250" s="6">
        <f t="shared" si="418"/>
        <v>0.7638888889</v>
      </c>
    </row>
    <row r="252">
      <c r="A252" s="1" t="s">
        <v>11</v>
      </c>
      <c r="B252" s="17" t="s">
        <v>13</v>
      </c>
      <c r="C252" s="18">
        <f t="shared" ref="C252:D252" si="419">H29</f>
        <v>0.9047619048</v>
      </c>
      <c r="D252" s="18">
        <f t="shared" si="419"/>
        <v>0.6388888889</v>
      </c>
      <c r="E252" s="18">
        <f t="shared" ref="E252:G252" si="420">K29</f>
        <v>0.8151515152</v>
      </c>
      <c r="F252" s="18">
        <f t="shared" si="420"/>
        <v>0.9333333333</v>
      </c>
      <c r="G252" s="18">
        <f t="shared" si="420"/>
        <v>0.7718253968</v>
      </c>
      <c r="I252" s="6"/>
    </row>
    <row r="253">
      <c r="B253" s="17" t="s">
        <v>45</v>
      </c>
      <c r="C253" s="18">
        <f t="shared" ref="C253:D253" si="421">H55</f>
        <v>0.9047619048</v>
      </c>
      <c r="D253" s="18">
        <f t="shared" si="421"/>
        <v>0.6388888889</v>
      </c>
      <c r="E253" s="18">
        <f t="shared" ref="E253:G253" si="422">K55</f>
        <v>0.8151515152</v>
      </c>
      <c r="F253" s="18">
        <f t="shared" si="422"/>
        <v>0.9333333333</v>
      </c>
      <c r="G253" s="18">
        <f t="shared" si="422"/>
        <v>0.7718253968</v>
      </c>
      <c r="I253" s="6"/>
    </row>
    <row r="254">
      <c r="B254" s="17" t="s">
        <v>58</v>
      </c>
      <c r="C254" s="18">
        <f t="shared" ref="C254:D254" si="423">H81</f>
        <v>0.9047619048</v>
      </c>
      <c r="D254" s="18">
        <f t="shared" si="423"/>
        <v>0.6388888889</v>
      </c>
      <c r="E254" s="18">
        <f t="shared" ref="E254:G254" si="424">K81</f>
        <v>0.8151515152</v>
      </c>
      <c r="F254" s="18">
        <f t="shared" si="424"/>
        <v>0.9333333333</v>
      </c>
      <c r="G254" s="18">
        <f t="shared" si="424"/>
        <v>0.7718253968</v>
      </c>
      <c r="I254" s="19"/>
    </row>
    <row r="255">
      <c r="B255" s="17" t="s">
        <v>73</v>
      </c>
      <c r="C255" s="18">
        <f t="shared" ref="C255:D255" si="425">H108</f>
        <v>0.9047619048</v>
      </c>
      <c r="D255" s="18">
        <f t="shared" si="425"/>
        <v>0.6388888889</v>
      </c>
      <c r="E255" s="18">
        <f t="shared" ref="E255:G255" si="426">K108</f>
        <v>0.8151515152</v>
      </c>
      <c r="F255" s="18">
        <f t="shared" si="426"/>
        <v>0.9333333333</v>
      </c>
      <c r="G255" s="18">
        <f t="shared" si="426"/>
        <v>0.7718253968</v>
      </c>
      <c r="I255" s="6"/>
    </row>
    <row r="256">
      <c r="B256" s="17" t="s">
        <v>86</v>
      </c>
      <c r="C256" s="18">
        <f t="shared" ref="C256:D256" si="427">H135</f>
        <v>0.9047619048</v>
      </c>
      <c r="D256" s="18">
        <f t="shared" si="427"/>
        <v>0.6388888889</v>
      </c>
      <c r="E256" s="18">
        <f t="shared" ref="E256:G256" si="428">K135</f>
        <v>0.8151515152</v>
      </c>
      <c r="F256" s="18">
        <f t="shared" si="428"/>
        <v>0.9333333333</v>
      </c>
      <c r="G256" s="18">
        <f t="shared" si="428"/>
        <v>0.7718253968</v>
      </c>
    </row>
    <row r="257">
      <c r="B257" s="1" t="s">
        <v>95</v>
      </c>
      <c r="C257" s="6">
        <f t="shared" ref="C257:D257" si="429">H161</f>
        <v>0.9047619048</v>
      </c>
      <c r="D257" s="6">
        <f t="shared" si="429"/>
        <v>0.5277777778</v>
      </c>
      <c r="E257" s="6">
        <f t="shared" ref="E257:G257" si="430">K161</f>
        <v>0.7818181818</v>
      </c>
      <c r="F257" s="6">
        <f t="shared" si="430"/>
        <v>0.9333333333</v>
      </c>
      <c r="G257" s="6">
        <f t="shared" si="430"/>
        <v>0.7162698413</v>
      </c>
    </row>
    <row r="258">
      <c r="B258" s="17" t="s">
        <v>111</v>
      </c>
      <c r="C258" s="18">
        <f t="shared" ref="C258:D258" si="431">H187</f>
        <v>0.9047619048</v>
      </c>
      <c r="D258" s="18">
        <f t="shared" si="431"/>
        <v>0.6388888889</v>
      </c>
      <c r="E258" s="18">
        <f t="shared" ref="E258:G258" si="432">K187</f>
        <v>0.8151515152</v>
      </c>
      <c r="F258" s="18">
        <f t="shared" si="432"/>
        <v>0.9333333333</v>
      </c>
      <c r="G258" s="18">
        <f t="shared" si="432"/>
        <v>0.7718253968</v>
      </c>
    </row>
    <row r="259">
      <c r="B259" s="1" t="s">
        <v>126</v>
      </c>
      <c r="C259" s="6">
        <f t="shared" ref="C259:D259" si="433">H214</f>
        <v>0.9047619048</v>
      </c>
      <c r="D259" s="6">
        <f t="shared" si="433"/>
        <v>0.5277777778</v>
      </c>
      <c r="E259" s="6">
        <f t="shared" ref="E259:G259" si="434">K214</f>
        <v>0.7818181818</v>
      </c>
      <c r="F259" s="6">
        <f t="shared" si="434"/>
        <v>0.91</v>
      </c>
      <c r="G259" s="6">
        <f t="shared" si="434"/>
        <v>0.7162698413</v>
      </c>
    </row>
    <row r="260">
      <c r="C260" s="20"/>
      <c r="D260" s="20"/>
      <c r="E260" s="20"/>
      <c r="F260" s="20"/>
      <c r="G260" s="20"/>
    </row>
    <row r="261">
      <c r="A261" s="1" t="s">
        <v>12</v>
      </c>
      <c r="B261" s="1" t="s">
        <v>13</v>
      </c>
      <c r="C261" s="6">
        <f t="shared" ref="C261:D261" si="435">H33</f>
        <v>0.6666666667</v>
      </c>
      <c r="D261" s="6">
        <f t="shared" si="435"/>
        <v>1</v>
      </c>
      <c r="E261" s="6">
        <f t="shared" ref="E261:G261" si="436">K33</f>
        <v>0.8666666667</v>
      </c>
      <c r="F261" s="6">
        <f t="shared" si="436"/>
        <v>1</v>
      </c>
      <c r="G261" s="6">
        <f t="shared" si="436"/>
        <v>0.8333333333</v>
      </c>
      <c r="I261" s="19"/>
    </row>
    <row r="262">
      <c r="B262" s="1" t="s">
        <v>45</v>
      </c>
      <c r="C262" s="6">
        <f t="shared" ref="C262:D262" si="437">H59</f>
        <v>0.6666666667</v>
      </c>
      <c r="D262" s="6">
        <f t="shared" si="437"/>
        <v>1</v>
      </c>
      <c r="E262" s="6">
        <f t="shared" ref="E262:G262" si="438">K59</f>
        <v>0.8666666667</v>
      </c>
      <c r="F262" s="6">
        <f t="shared" si="438"/>
        <v>1</v>
      </c>
      <c r="G262" s="6">
        <f t="shared" si="438"/>
        <v>0.8333333333</v>
      </c>
      <c r="I262" s="19"/>
    </row>
    <row r="263">
      <c r="B263" s="1" t="s">
        <v>58</v>
      </c>
      <c r="C263" s="6">
        <f t="shared" ref="C263:D263" si="439">H85</f>
        <v>0.6666666667</v>
      </c>
      <c r="D263" s="6">
        <f t="shared" si="439"/>
        <v>1</v>
      </c>
      <c r="E263" s="6">
        <f t="shared" ref="E263:G263" si="440">K85</f>
        <v>0.8666666667</v>
      </c>
      <c r="F263" s="6">
        <f t="shared" si="440"/>
        <v>1</v>
      </c>
      <c r="G263" s="6">
        <f t="shared" si="440"/>
        <v>0.8333333333</v>
      </c>
      <c r="I263" s="6"/>
    </row>
    <row r="264">
      <c r="B264" s="1" t="s">
        <v>73</v>
      </c>
      <c r="C264" s="6">
        <f t="shared" ref="C264:D264" si="441">H112</f>
        <v>0.6666666667</v>
      </c>
      <c r="D264" s="6">
        <f t="shared" si="441"/>
        <v>1</v>
      </c>
      <c r="E264" s="6">
        <f t="shared" ref="E264:G264" si="442">K112</f>
        <v>0.8666666667</v>
      </c>
      <c r="F264" s="6">
        <f t="shared" si="442"/>
        <v>1</v>
      </c>
      <c r="G264" s="6">
        <f t="shared" si="442"/>
        <v>0.8333333333</v>
      </c>
    </row>
    <row r="265">
      <c r="B265" s="1" t="s">
        <v>86</v>
      </c>
      <c r="C265" s="6">
        <f t="shared" ref="C265:D265" si="443">H139</f>
        <v>0.6666666667</v>
      </c>
      <c r="D265" s="6">
        <f t="shared" si="443"/>
        <v>1</v>
      </c>
      <c r="E265" s="6">
        <f t="shared" ref="E265:G265" si="444">K139</f>
        <v>0.8666666667</v>
      </c>
      <c r="F265" s="6">
        <f t="shared" si="444"/>
        <v>1</v>
      </c>
      <c r="G265" s="6">
        <f t="shared" si="444"/>
        <v>0.8333333333</v>
      </c>
    </row>
    <row r="266">
      <c r="B266" s="1" t="s">
        <v>95</v>
      </c>
      <c r="C266" s="6">
        <f t="shared" ref="C266:D266" si="445">H165</f>
        <v>0.6666666667</v>
      </c>
      <c r="D266" s="6">
        <f t="shared" si="445"/>
        <v>1</v>
      </c>
      <c r="E266" s="6">
        <f t="shared" ref="E266:G266" si="446">K165</f>
        <v>0.8666666667</v>
      </c>
      <c r="F266" s="6">
        <f t="shared" si="446"/>
        <v>1</v>
      </c>
      <c r="G266" s="6">
        <f t="shared" si="446"/>
        <v>0.8333333333</v>
      </c>
    </row>
    <row r="267">
      <c r="B267" s="1" t="s">
        <v>111</v>
      </c>
      <c r="C267" s="6">
        <f t="shared" ref="C267:D267" si="447">H191</f>
        <v>1</v>
      </c>
      <c r="D267" s="6">
        <f t="shared" si="447"/>
        <v>0.8888888889</v>
      </c>
      <c r="E267" s="6">
        <f t="shared" ref="E267:G267" si="448">K191</f>
        <v>0.9333333333</v>
      </c>
      <c r="F267" s="6">
        <f t="shared" si="448"/>
        <v>1</v>
      </c>
      <c r="G267" s="6">
        <f t="shared" si="448"/>
        <v>0.9444444444</v>
      </c>
    </row>
    <row r="268">
      <c r="B268" s="17" t="s">
        <v>126</v>
      </c>
      <c r="C268" s="18">
        <f t="shared" ref="C268:G268" si="449">H218</f>
        <v>1</v>
      </c>
      <c r="D268" s="18">
        <f t="shared" si="449"/>
        <v>1</v>
      </c>
      <c r="E268" s="18">
        <f t="shared" si="449"/>
        <v>1</v>
      </c>
      <c r="F268" s="18">
        <f t="shared" si="449"/>
        <v>1</v>
      </c>
      <c r="G268" s="18">
        <f t="shared" si="449"/>
        <v>1</v>
      </c>
    </row>
    <row r="271">
      <c r="J271" s="6"/>
      <c r="K271" s="6"/>
    </row>
    <row r="272">
      <c r="J272" s="6"/>
      <c r="K272" s="6"/>
    </row>
    <row r="273">
      <c r="A273" s="21" t="s">
        <v>141</v>
      </c>
      <c r="E273" s="21" t="s">
        <v>142</v>
      </c>
      <c r="F273" s="22"/>
      <c r="J273" s="6"/>
      <c r="K273" s="6"/>
    </row>
    <row r="275">
      <c r="A275" s="21" t="s">
        <v>139</v>
      </c>
      <c r="B275" s="21" t="s">
        <v>143</v>
      </c>
      <c r="C275" s="21" t="s">
        <v>144</v>
      </c>
      <c r="E275" s="21" t="s">
        <v>139</v>
      </c>
      <c r="F275" s="21" t="s">
        <v>22</v>
      </c>
      <c r="G275" s="21" t="s">
        <v>23</v>
      </c>
    </row>
    <row r="276">
      <c r="A276" s="1" t="s">
        <v>13</v>
      </c>
      <c r="B276" s="23">
        <v>1.0</v>
      </c>
      <c r="C276" s="18">
        <v>2.0</v>
      </c>
      <c r="E276" s="24" t="s">
        <v>13</v>
      </c>
      <c r="F276" s="25">
        <f t="shared" ref="F276:G276" si="450">AVERAGE(F261,F252,F243,F234,F225)</f>
        <v>0.966</v>
      </c>
      <c r="G276" s="25">
        <f t="shared" si="450"/>
        <v>0.8025826903</v>
      </c>
    </row>
    <row r="277">
      <c r="A277" s="1" t="s">
        <v>45</v>
      </c>
      <c r="B277" s="23">
        <v>0.9333333333333333</v>
      </c>
      <c r="C277" s="18">
        <v>1.2</v>
      </c>
      <c r="E277" s="24" t="s">
        <v>45</v>
      </c>
      <c r="F277" s="25">
        <f t="shared" ref="F277:G277" si="451">AVERAGE(F262,F253,F244,F235,F226)</f>
        <v>0.972</v>
      </c>
      <c r="G277" s="25">
        <f t="shared" si="451"/>
        <v>0.8178694084</v>
      </c>
    </row>
    <row r="278">
      <c r="A278" s="1" t="s">
        <v>58</v>
      </c>
      <c r="B278" s="23">
        <v>1.1333333333333333</v>
      </c>
      <c r="C278" s="18">
        <v>1.2</v>
      </c>
      <c r="E278" s="24" t="s">
        <v>58</v>
      </c>
      <c r="F278" s="25">
        <f t="shared" ref="F278:G278" si="452">AVERAGE(F263,F254,F245,F236,F227)</f>
        <v>0.9726666667</v>
      </c>
      <c r="G278" s="25">
        <f t="shared" si="452"/>
        <v>0.7920370161</v>
      </c>
      <c r="K278" s="1"/>
    </row>
    <row r="279">
      <c r="A279" s="1" t="s">
        <v>73</v>
      </c>
      <c r="B279" s="23">
        <v>0.9333333333333333</v>
      </c>
      <c r="C279" s="18">
        <v>1.4666666666666666</v>
      </c>
      <c r="E279" s="24" t="s">
        <v>73</v>
      </c>
      <c r="F279" s="25">
        <f t="shared" ref="F279:G279" si="453">AVERAGE(F264,F255,F246,F237,F228)</f>
        <v>0.9733333333</v>
      </c>
      <c r="G279" s="25">
        <f t="shared" si="453"/>
        <v>0.8145680407</v>
      </c>
    </row>
    <row r="280">
      <c r="A280" s="1" t="s">
        <v>86</v>
      </c>
      <c r="B280" s="23">
        <v>0.9333333333333333</v>
      </c>
      <c r="C280" s="18">
        <v>1.4666666666666666</v>
      </c>
      <c r="E280" s="24" t="s">
        <v>86</v>
      </c>
      <c r="F280" s="25">
        <f t="shared" ref="F280:G280" si="454">AVERAGE(F265,F256,F247,F238,F229)</f>
        <v>0.9733333333</v>
      </c>
      <c r="G280" s="25">
        <f t="shared" si="454"/>
        <v>0.8145680407</v>
      </c>
    </row>
    <row r="281">
      <c r="A281" s="1" t="s">
        <v>95</v>
      </c>
      <c r="B281" s="18">
        <v>1.2666666666666666</v>
      </c>
      <c r="C281" s="18">
        <v>1.2666666666666666</v>
      </c>
      <c r="E281" s="24" t="s">
        <v>95</v>
      </c>
      <c r="F281" s="25">
        <f t="shared" ref="F281:G281" si="455">AVERAGE(F266,F257,F248,F239,F230)</f>
        <v>0.9766666667</v>
      </c>
      <c r="G281" s="25">
        <f t="shared" si="455"/>
        <v>0.7692195558</v>
      </c>
    </row>
    <row r="282">
      <c r="A282" s="1" t="s">
        <v>111</v>
      </c>
      <c r="B282" s="18">
        <v>1.2</v>
      </c>
      <c r="C282" s="23">
        <v>0.7333333333333333</v>
      </c>
      <c r="E282" s="24" t="s">
        <v>111</v>
      </c>
      <c r="F282" s="25">
        <f t="shared" ref="F282:G282" si="456">AVERAGE(F267,F258,F249,F240,F231)</f>
        <v>0.9746666667</v>
      </c>
      <c r="G282" s="25">
        <f t="shared" si="456"/>
        <v>0.812428791</v>
      </c>
    </row>
    <row r="283">
      <c r="A283" s="1" t="s">
        <v>126</v>
      </c>
      <c r="B283" s="18">
        <v>1.2</v>
      </c>
      <c r="C283" s="23">
        <v>0.8666666666666667</v>
      </c>
      <c r="E283" s="24" t="s">
        <v>126</v>
      </c>
      <c r="F283" s="25">
        <f t="shared" ref="F283:G283" si="457">AVERAGE(F268,F259,F250,F241,F232)</f>
        <v>0.968</v>
      </c>
      <c r="G283" s="25">
        <f t="shared" si="457"/>
        <v>0.8111950248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