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ANCHEZ ESTRADA MELANIE JANETZY 2B\"/>
    </mc:Choice>
  </mc:AlternateContent>
  <xr:revisionPtr revIDLastSave="0" documentId="8_{EC6B03C0-548F-46BC-B06D-7F2133516500}" xr6:coauthVersionLast="47" xr6:coauthVersionMax="47" xr10:uidLastSave="{00000000-0000-0000-0000-000000000000}"/>
  <bookViews>
    <workbookView xWindow="-120" yWindow="-120" windowWidth="20730" windowHeight="11040" xr2:uid="{3B22EE33-42B2-44B9-AD93-4E44B4151A07}"/>
  </bookViews>
  <sheets>
    <sheet name="Hoja1 " sheetId="8" r:id="rId1"/>
    <sheet name="Hoja2" sheetId="3" r:id="rId2"/>
    <sheet name="Hoja3" sheetId="7" r:id="rId3"/>
    <sheet name="Hoja 4" sheetId="5" r:id="rId4"/>
    <sheet name="Hoja 5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8" l="1"/>
  <c r="J28" i="8"/>
  <c r="J34" i="8"/>
  <c r="J40" i="8"/>
  <c r="J46" i="8"/>
  <c r="J52" i="8"/>
  <c r="J58" i="8"/>
  <c r="J64" i="8"/>
  <c r="H3" i="5"/>
  <c r="H4" i="5"/>
  <c r="H5" i="5"/>
  <c r="H6" i="5"/>
  <c r="H7" i="5"/>
  <c r="H8" i="5"/>
  <c r="H9" i="5"/>
  <c r="H10" i="5"/>
  <c r="H2" i="5"/>
  <c r="F10" i="7"/>
  <c r="F9" i="7"/>
  <c r="F8" i="7"/>
  <c r="F7" i="7"/>
  <c r="F6" i="7"/>
  <c r="F5" i="7"/>
  <c r="F4" i="7"/>
  <c r="F3" i="7"/>
  <c r="F2" i="7"/>
  <c r="F3" i="6" l="1"/>
  <c r="F4" i="6"/>
  <c r="F5" i="6"/>
  <c r="F6" i="6"/>
  <c r="F7" i="6"/>
  <c r="F8" i="6"/>
  <c r="F9" i="6"/>
  <c r="F10" i="6"/>
  <c r="F2" i="6"/>
  <c r="E3" i="6"/>
  <c r="E4" i="6"/>
  <c r="E5" i="6"/>
  <c r="E6" i="6"/>
  <c r="E7" i="6"/>
  <c r="E8" i="6"/>
  <c r="E9" i="6"/>
  <c r="E10" i="6"/>
  <c r="E2" i="6"/>
  <c r="D3" i="6"/>
  <c r="D4" i="6"/>
  <c r="D5" i="6"/>
  <c r="D6" i="6"/>
  <c r="D7" i="6"/>
  <c r="D8" i="6"/>
  <c r="D9" i="6"/>
  <c r="D10" i="6"/>
  <c r="D2" i="6"/>
  <c r="G3" i="5"/>
  <c r="G4" i="5"/>
  <c r="G5" i="5"/>
  <c r="G6" i="5"/>
  <c r="G7" i="5"/>
  <c r="G8" i="5"/>
  <c r="G9" i="5"/>
  <c r="G10" i="5"/>
  <c r="G2" i="5"/>
  <c r="F3" i="5"/>
  <c r="F4" i="5"/>
  <c r="F5" i="5"/>
  <c r="F6" i="5"/>
  <c r="F7" i="5"/>
  <c r="F8" i="5"/>
  <c r="F9" i="5"/>
  <c r="F10" i="5"/>
  <c r="F2" i="5"/>
  <c r="F3" i="3"/>
  <c r="F4" i="3"/>
  <c r="F5" i="3"/>
  <c r="F6" i="3"/>
  <c r="F7" i="3"/>
  <c r="F8" i="3"/>
  <c r="F9" i="3"/>
  <c r="F10" i="3"/>
  <c r="F2" i="3"/>
</calcChain>
</file>

<file path=xl/sharedStrings.xml><?xml version="1.0" encoding="utf-8"?>
<sst xmlns="http://schemas.openxmlformats.org/spreadsheetml/2006/main" count="116" uniqueCount="71">
  <si>
    <t>COTIZACIÓN</t>
  </si>
  <si>
    <t>NO.</t>
  </si>
  <si>
    <t>DESCRIPCION</t>
  </si>
  <si>
    <t>1° ENTREGA</t>
  </si>
  <si>
    <t>UNIDAD</t>
  </si>
  <si>
    <t>CANTIDAD</t>
  </si>
  <si>
    <t>PRECIO UNITARIO</t>
  </si>
  <si>
    <t>IMPORTE</t>
  </si>
  <si>
    <t>FECHA</t>
  </si>
  <si>
    <t>PRODUCTOS</t>
  </si>
  <si>
    <t xml:space="preserve">CANTIDAD ENTRADAS </t>
  </si>
  <si>
    <t>CANTIDAD SALIDAS</t>
  </si>
  <si>
    <t>SALDO</t>
  </si>
  <si>
    <t>Faldas</t>
  </si>
  <si>
    <t>Pantalón</t>
  </si>
  <si>
    <t>Playeras</t>
  </si>
  <si>
    <t>Camisas</t>
  </si>
  <si>
    <t>Shorts</t>
  </si>
  <si>
    <t>Calcetines</t>
  </si>
  <si>
    <t>Camisetas</t>
  </si>
  <si>
    <t>Suéteres</t>
  </si>
  <si>
    <t>Sudaderas</t>
  </si>
  <si>
    <t>Productos</t>
  </si>
  <si>
    <t xml:space="preserve">Camisas </t>
  </si>
  <si>
    <t>Ventas mensuales</t>
  </si>
  <si>
    <t>Ventas semanales</t>
  </si>
  <si>
    <t>Fecha</t>
  </si>
  <si>
    <t xml:space="preserve">Producto </t>
  </si>
  <si>
    <t>Precio unitario</t>
  </si>
  <si>
    <t>IVA</t>
  </si>
  <si>
    <t>Cliente</t>
  </si>
  <si>
    <t xml:space="preserve">Cantidad </t>
  </si>
  <si>
    <t xml:space="preserve">Subtotal </t>
  </si>
  <si>
    <t>Justin Cadena</t>
  </si>
  <si>
    <t>Ernesto Medina</t>
  </si>
  <si>
    <t>Leonardo Román</t>
  </si>
  <si>
    <t>Nicolás Robles</t>
  </si>
  <si>
    <t>Cristian Tavarez</t>
  </si>
  <si>
    <t>Dulce Martínez</t>
  </si>
  <si>
    <t>Adan Mendez</t>
  </si>
  <si>
    <t>Edwin Perez</t>
  </si>
  <si>
    <t>José Castro</t>
  </si>
  <si>
    <t>Playera</t>
  </si>
  <si>
    <t>Short</t>
  </si>
  <si>
    <t>Falda</t>
  </si>
  <si>
    <t>Nombre</t>
  </si>
  <si>
    <t>Dias trabajados</t>
  </si>
  <si>
    <t>Sueldo diario</t>
  </si>
  <si>
    <t>Deducciones</t>
  </si>
  <si>
    <t>Sueldo neto</t>
  </si>
  <si>
    <t xml:space="preserve">Natalia Mejía </t>
  </si>
  <si>
    <t>Paul Luevano</t>
  </si>
  <si>
    <t>Melanie Sánchez</t>
  </si>
  <si>
    <t>María Román</t>
  </si>
  <si>
    <t>Janetzy Estrada</t>
  </si>
  <si>
    <t>Raul Gonzalez</t>
  </si>
  <si>
    <t>Luis Cisneros</t>
  </si>
  <si>
    <t>Ana Herrera</t>
  </si>
  <si>
    <t>Juan Román</t>
  </si>
  <si>
    <t xml:space="preserve">
Abel López #22 col. Las Flores
Luis Moya, Zacatecas, C.P. 98772
Teléfono: 449 872 13 45
Correo electrónico: textilzac@cobaez.edu.mx
Nombre: TEXTIL ZAC
RFC: TXTZAC1386543
                                                                                         </t>
  </si>
  <si>
    <t>Sueldo bruto</t>
  </si>
  <si>
    <t xml:space="preserve">Total </t>
  </si>
  <si>
    <t>(Todas)</t>
  </si>
  <si>
    <t>Etiquetas de fila</t>
  </si>
  <si>
    <t>Total general</t>
  </si>
  <si>
    <t>Suma de Ventas mensuales</t>
  </si>
  <si>
    <t>Camisa</t>
  </si>
  <si>
    <t>Camiseta</t>
  </si>
  <si>
    <t>1 Semana</t>
  </si>
  <si>
    <t>Pza</t>
  </si>
  <si>
    <r>
      <t xml:space="preserve">Todos los equipos cuentan con garantía de 3 meses
Condiciones comerciales 
Precios: en peso mexicano
Precios: mas el 16% de IVA
Condiciones de pago: 50% de anticipo, resto contraentrega
Vigencia de la cotización: 20 días hábiles a partir de la fecha de emisión
                                                                                        Cotizó
                                                                                    </t>
    </r>
    <r>
      <rPr>
        <b/>
        <sz val="16"/>
        <color theme="1"/>
        <rFont val="Calibri"/>
        <family val="2"/>
        <scheme val="minor"/>
      </rPr>
      <t>TEXTIL ZAC</t>
    </r>
    <r>
      <rPr>
        <sz val="16"/>
        <color theme="1"/>
        <rFont val="Calibri"/>
        <family val="2"/>
        <scheme val="minor"/>
      </rPr>
      <t xml:space="preserve">
                                                                                 Administrador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</si>
</sst>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rial Black"/>
      <family val="2"/>
    </font>
    <font>
      <sz val="16"/>
      <color theme="1"/>
      <name val="Calibri"/>
      <family val="2"/>
      <scheme val="minor"/>
    </font>
    <font>
      <sz val="26"/>
      <color theme="1"/>
      <name val="Arial Black"/>
      <family val="2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 FINAL CAPA.xlsx]Hoja3!TablaDinámica1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Hoja3!$A$4:$A$13</c:f>
              <c:strCache>
                <c:ptCount val="9"/>
                <c:pt idx="0">
                  <c:v>Calcetines</c:v>
                </c:pt>
                <c:pt idx="1">
                  <c:v>Camisas </c:v>
                </c:pt>
                <c:pt idx="2">
                  <c:v>Camisetas</c:v>
                </c:pt>
                <c:pt idx="3">
                  <c:v>Faldas</c:v>
                </c:pt>
                <c:pt idx="4">
                  <c:v>Pantalón</c:v>
                </c:pt>
                <c:pt idx="5">
                  <c:v>Playeras</c:v>
                </c:pt>
                <c:pt idx="6">
                  <c:v>Shorts</c:v>
                </c:pt>
                <c:pt idx="7">
                  <c:v>Sudaderas</c:v>
                </c:pt>
                <c:pt idx="8">
                  <c:v>Suéteres</c:v>
                </c:pt>
              </c:strCache>
            </c:strRef>
          </c:cat>
          <c:val>
            <c:numRef>
              <c:f>Hoja3!$B$4:$B$13</c:f>
              <c:numCache>
                <c:formatCode>General</c:formatCode>
                <c:ptCount val="9"/>
                <c:pt idx="0">
                  <c:v>4000</c:v>
                </c:pt>
                <c:pt idx="1">
                  <c:v>800</c:v>
                </c:pt>
                <c:pt idx="2">
                  <c:v>3000</c:v>
                </c:pt>
                <c:pt idx="3">
                  <c:v>1200</c:v>
                </c:pt>
                <c:pt idx="4">
                  <c:v>1000</c:v>
                </c:pt>
                <c:pt idx="5">
                  <c:v>2500</c:v>
                </c:pt>
                <c:pt idx="6">
                  <c:v>600</c:v>
                </c:pt>
                <c:pt idx="7">
                  <c:v>400</c:v>
                </c:pt>
                <c:pt idx="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6-4230-AC29-BD815795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157888"/>
        <c:axId val="225156928"/>
      </c:lineChart>
      <c:catAx>
        <c:axId val="225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5156928"/>
        <c:crosses val="autoZero"/>
        <c:auto val="1"/>
        <c:lblAlgn val="ctr"/>
        <c:lblOffset val="100"/>
        <c:noMultiLvlLbl val="0"/>
      </c:catAx>
      <c:valAx>
        <c:axId val="2251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5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accent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825500</xdr:colOff>
      <xdr:row>0</xdr:row>
      <xdr:rowOff>107949</xdr:rowOff>
    </xdr:from>
    <xdr:to>
      <xdr:col>11</xdr:col>
      <xdr:colOff>0</xdr:colOff>
      <xdr:row>4</xdr:row>
      <xdr:rowOff>174625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DC64151-DED0-4A54-A884-2925DE85F7C5}"/>
            </a:ext>
          </a:extLst>
        </xdr:cNvPr>
        <xdr:cNvSpPr/>
      </xdr:nvSpPr>
      <xdr:spPr>
        <a:xfrm>
          <a:off x="6854825" y="107949"/>
          <a:ext cx="1527175" cy="8286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 kern="1200"/>
        </a:p>
      </xdr:txBody>
    </xdr:sp>
    <xdr:clientData/>
  </xdr:twoCellAnchor>
  <xdr:oneCellAnchor>
    <xdr:from>
      <xdr:col>9</xdr:col>
      <xdr:colOff>399760</xdr:colOff>
      <xdr:row>1</xdr:row>
      <xdr:rowOff>96981</xdr:rowOff>
    </xdr:from>
    <xdr:ext cx="1314739" cy="1018665"/>
    <xdr:pic>
      <xdr:nvPicPr>
        <xdr:cNvPr id="3" name="Imagen 2" descr="Logos para empresas textiles + creador de logos gratis">
          <a:extLst>
            <a:ext uri="{FF2B5EF4-FFF2-40B4-BE49-F238E27FC236}">
              <a16:creationId xmlns:a16="http://schemas.microsoft.com/office/drawing/2014/main" id="{9AE513CF-0EAE-4805-8319-349AC41746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22" t="3999" r="19556" b="28890"/>
        <a:stretch/>
      </xdr:blipFill>
      <xdr:spPr bwMode="auto">
        <a:xfrm>
          <a:off x="9035760" y="287481"/>
          <a:ext cx="1314739" cy="1018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1144443</xdr:colOff>
      <xdr:row>3</xdr:row>
      <xdr:rowOff>616239</xdr:rowOff>
    </xdr:from>
    <xdr:to>
      <xdr:col>10</xdr:col>
      <xdr:colOff>896793</xdr:colOff>
      <xdr:row>4</xdr:row>
      <xdr:rowOff>114878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5CBC841-4EFF-4C02-ACC2-98602B3A799F}"/>
            </a:ext>
          </a:extLst>
        </xdr:cNvPr>
        <xdr:cNvSpPr txBox="1"/>
      </xdr:nvSpPr>
      <xdr:spPr>
        <a:xfrm>
          <a:off x="6859443" y="759114"/>
          <a:ext cx="1524000" cy="117764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 kern="1200"/>
            <a:t>TEXTIL ZAC</a:t>
          </a:r>
        </a:p>
      </xdr:txBody>
    </xdr:sp>
    <xdr:clientData/>
  </xdr:twoCellAnchor>
  <xdr:twoCellAnchor>
    <xdr:from>
      <xdr:col>0</xdr:col>
      <xdr:colOff>1</xdr:colOff>
      <xdr:row>2</xdr:row>
      <xdr:rowOff>114300</xdr:rowOff>
    </xdr:from>
    <xdr:to>
      <xdr:col>8</xdr:col>
      <xdr:colOff>831272</xdr:colOff>
      <xdr:row>3</xdr:row>
      <xdr:rowOff>34635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DE1F2160-A303-4495-809A-45A8035FC12D}"/>
            </a:ext>
          </a:extLst>
        </xdr:cNvPr>
        <xdr:cNvSpPr/>
      </xdr:nvSpPr>
      <xdr:spPr>
        <a:xfrm>
          <a:off x="1" y="495300"/>
          <a:ext cx="6860596" cy="110835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 kern="1200"/>
        </a:p>
      </xdr:txBody>
    </xdr:sp>
    <xdr:clientData/>
  </xdr:twoCellAnchor>
  <xdr:twoCellAnchor>
    <xdr:from>
      <xdr:col>4</xdr:col>
      <xdr:colOff>193963</xdr:colOff>
      <xdr:row>3</xdr:row>
      <xdr:rowOff>58016</xdr:rowOff>
    </xdr:from>
    <xdr:to>
      <xdr:col>7</xdr:col>
      <xdr:colOff>435552</xdr:colOff>
      <xdr:row>4</xdr:row>
      <xdr:rowOff>96116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9F64443-C3FC-4A44-808A-53A90180CAB1}"/>
            </a:ext>
          </a:extLst>
        </xdr:cNvPr>
        <xdr:cNvSpPr txBox="1"/>
      </xdr:nvSpPr>
      <xdr:spPr>
        <a:xfrm>
          <a:off x="3241963" y="629516"/>
          <a:ext cx="2527589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="1" kern="1200"/>
            <a:t>Soluciones</a:t>
          </a:r>
          <a:r>
            <a:rPr lang="es-MX" sz="1100" b="1" kern="1200" baseline="0"/>
            <a:t> en TI</a:t>
          </a:r>
          <a:endParaRPr lang="es-MX" sz="1100" b="1" kern="1200"/>
        </a:p>
      </xdr:txBody>
    </xdr:sp>
    <xdr:clientData/>
  </xdr:twoCellAnchor>
  <xdr:twoCellAnchor>
    <xdr:from>
      <xdr:col>9</xdr:col>
      <xdr:colOff>303934</xdr:colOff>
      <xdr:row>5</xdr:row>
      <xdr:rowOff>57151</xdr:rowOff>
    </xdr:from>
    <xdr:to>
      <xdr:col>10</xdr:col>
      <xdr:colOff>460375</xdr:colOff>
      <xdr:row>6</xdr:row>
      <xdr:rowOff>95250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AC214177-356F-45E9-9E43-AC932A42D01F}"/>
            </a:ext>
          </a:extLst>
        </xdr:cNvPr>
        <xdr:cNvSpPr txBox="1"/>
      </xdr:nvSpPr>
      <xdr:spPr>
        <a:xfrm>
          <a:off x="7161934" y="1009651"/>
          <a:ext cx="918441" cy="2285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kern="1200"/>
            <a:t>28</a:t>
          </a:r>
          <a:r>
            <a:rPr lang="es-MX" sz="1100" b="1" kern="1200" baseline="0"/>
            <a:t> de Marzo 2024</a:t>
          </a:r>
          <a:endParaRPr lang="es-MX" sz="1100" b="1" kern="1200"/>
        </a:p>
      </xdr:txBody>
    </xdr:sp>
    <xdr:clientData/>
  </xdr:twoCellAnchor>
  <xdr:twoCellAnchor>
    <xdr:from>
      <xdr:col>9</xdr:col>
      <xdr:colOff>69273</xdr:colOff>
      <xdr:row>6</xdr:row>
      <xdr:rowOff>172316</xdr:rowOff>
    </xdr:from>
    <xdr:to>
      <xdr:col>10</xdr:col>
      <xdr:colOff>432955</xdr:colOff>
      <xdr:row>6</xdr:row>
      <xdr:rowOff>173182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3C47BDCB-F76F-49C6-B8D8-37222BB2FE92}"/>
            </a:ext>
          </a:extLst>
        </xdr:cNvPr>
        <xdr:cNvCxnSpPr/>
      </xdr:nvCxnSpPr>
      <xdr:spPr>
        <a:xfrm flipV="1">
          <a:off x="6927273" y="1315316"/>
          <a:ext cx="1125682" cy="86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817419</xdr:colOff>
      <xdr:row>8</xdr:row>
      <xdr:rowOff>24244</xdr:rowOff>
    </xdr:from>
    <xdr:to>
      <xdr:col>11</xdr:col>
      <xdr:colOff>2</xdr:colOff>
      <xdr:row>11</xdr:row>
      <xdr:rowOff>109970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8BE8BD9A-E84E-41CC-8839-7109A2CB3BFD}"/>
            </a:ext>
          </a:extLst>
        </xdr:cNvPr>
        <xdr:cNvSpPr txBox="1"/>
      </xdr:nvSpPr>
      <xdr:spPr>
        <a:xfrm>
          <a:off x="6856269" y="1548244"/>
          <a:ext cx="1525733" cy="6572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="1" kern="1200"/>
            <a:t>REFERENCIA NO.</a:t>
          </a:r>
        </a:p>
        <a:p>
          <a:pPr algn="ctr"/>
          <a:endParaRPr lang="es-MX" sz="1100" b="1" kern="1200"/>
        </a:p>
        <a:p>
          <a:pPr algn="ctr"/>
          <a:r>
            <a:rPr lang="es-MX" sz="1100" b="1" kern="1200"/>
            <a:t>REC.123</a:t>
          </a:r>
        </a:p>
      </xdr:txBody>
    </xdr:sp>
    <xdr:clientData/>
  </xdr:twoCellAnchor>
  <xdr:twoCellAnchor>
    <xdr:from>
      <xdr:col>9</xdr:col>
      <xdr:colOff>17318</xdr:colOff>
      <xdr:row>12</xdr:row>
      <xdr:rowOff>173182</xdr:rowOff>
    </xdr:from>
    <xdr:to>
      <xdr:col>10</xdr:col>
      <xdr:colOff>716107</xdr:colOff>
      <xdr:row>12</xdr:row>
      <xdr:rowOff>174914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EF937BAC-0EB8-4E66-85F2-1832AE73FA00}"/>
            </a:ext>
          </a:extLst>
        </xdr:cNvPr>
        <xdr:cNvCxnSpPr/>
      </xdr:nvCxnSpPr>
      <xdr:spPr>
        <a:xfrm>
          <a:off x="6875318" y="2459182"/>
          <a:ext cx="1460789" cy="173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1177636</xdr:colOff>
      <xdr:row>15</xdr:row>
      <xdr:rowOff>69273</xdr:rowOff>
    </xdr:from>
    <xdr:to>
      <xdr:col>10</xdr:col>
      <xdr:colOff>666750</xdr:colOff>
      <xdr:row>19</xdr:row>
      <xdr:rowOff>4330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1575207-C98B-40C8-9BD1-6A23EA682500}"/>
            </a:ext>
          </a:extLst>
        </xdr:cNvPr>
        <xdr:cNvSpPr txBox="1"/>
      </xdr:nvSpPr>
      <xdr:spPr>
        <a:xfrm>
          <a:off x="6854536" y="2926773"/>
          <a:ext cx="1432214" cy="6970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kern="1200"/>
            <a:t>ATENCIÓN A</a:t>
          </a:r>
        </a:p>
        <a:p>
          <a:endParaRPr lang="es-MX" sz="1100" b="1" kern="1200"/>
        </a:p>
        <a:p>
          <a:r>
            <a:rPr lang="es-MX" sz="1100" b="1" kern="1200"/>
            <a:t>Gobierno</a:t>
          </a:r>
          <a:r>
            <a:rPr lang="es-MX" sz="1100" b="1" kern="1200" baseline="0"/>
            <a:t> de Zacatecas</a:t>
          </a:r>
          <a:endParaRPr lang="es-MX" sz="1100" b="1" kern="1200"/>
        </a:p>
      </xdr:txBody>
    </xdr:sp>
    <xdr:clientData/>
  </xdr:twoCellAnchor>
  <xdr:twoCellAnchor>
    <xdr:from>
      <xdr:col>8</xdr:col>
      <xdr:colOff>1212272</xdr:colOff>
      <xdr:row>17</xdr:row>
      <xdr:rowOff>34636</xdr:rowOff>
    </xdr:from>
    <xdr:to>
      <xdr:col>10</xdr:col>
      <xdr:colOff>666750</xdr:colOff>
      <xdr:row>17</xdr:row>
      <xdr:rowOff>36802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C7E92396-A218-46C9-9B36-413E5E2B50B2}"/>
            </a:ext>
          </a:extLst>
        </xdr:cNvPr>
        <xdr:cNvCxnSpPr>
          <a:endCxn id="11" idx="3"/>
        </xdr:cNvCxnSpPr>
      </xdr:nvCxnSpPr>
      <xdr:spPr>
        <a:xfrm>
          <a:off x="6860597" y="3273136"/>
          <a:ext cx="1426153" cy="216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1226127</xdr:colOff>
      <xdr:row>9</xdr:row>
      <xdr:rowOff>152400</xdr:rowOff>
    </xdr:from>
    <xdr:to>
      <xdr:col>10</xdr:col>
      <xdr:colOff>695325</xdr:colOff>
      <xdr:row>9</xdr:row>
      <xdr:rowOff>154132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5D451481-A5A3-49CA-8EC0-41B7916F2FC9}"/>
            </a:ext>
          </a:extLst>
        </xdr:cNvPr>
        <xdr:cNvCxnSpPr/>
      </xdr:nvCxnSpPr>
      <xdr:spPr>
        <a:xfrm>
          <a:off x="6855402" y="1866900"/>
          <a:ext cx="1459923" cy="173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17317</xdr:colOff>
      <xdr:row>70</xdr:row>
      <xdr:rowOff>69272</xdr:rowOff>
    </xdr:from>
    <xdr:to>
      <xdr:col>9</xdr:col>
      <xdr:colOff>865908</xdr:colOff>
      <xdr:row>71</xdr:row>
      <xdr:rowOff>103909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9F121E92-035A-4CBB-AF2C-1B2409C9B4A7}"/>
            </a:ext>
          </a:extLst>
        </xdr:cNvPr>
        <xdr:cNvSpPr txBox="1"/>
      </xdr:nvSpPr>
      <xdr:spPr>
        <a:xfrm>
          <a:off x="6875317" y="14547272"/>
          <a:ext cx="743816" cy="2251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kern="1200"/>
            <a:t>Subtotal</a:t>
          </a:r>
        </a:p>
      </xdr:txBody>
    </xdr:sp>
    <xdr:clientData/>
  </xdr:twoCellAnchor>
  <xdr:twoCellAnchor>
    <xdr:from>
      <xdr:col>9</xdr:col>
      <xdr:colOff>779318</xdr:colOff>
      <xdr:row>70</xdr:row>
      <xdr:rowOff>17319</xdr:rowOff>
    </xdr:from>
    <xdr:to>
      <xdr:col>10</xdr:col>
      <xdr:colOff>1091045</xdr:colOff>
      <xdr:row>71</xdr:row>
      <xdr:rowOff>51955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D9AF9324-3868-43B2-ADBE-6161A4C05DFC}"/>
            </a:ext>
          </a:extLst>
        </xdr:cNvPr>
        <xdr:cNvSpPr txBox="1"/>
      </xdr:nvSpPr>
      <xdr:spPr>
        <a:xfrm>
          <a:off x="7618268" y="14495319"/>
          <a:ext cx="759402" cy="2251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kern="1200"/>
            <a:t>$                           83.443</a:t>
          </a:r>
        </a:p>
      </xdr:txBody>
    </xdr:sp>
    <xdr:clientData/>
  </xdr:twoCellAnchor>
  <xdr:twoCellAnchor>
    <xdr:from>
      <xdr:col>9</xdr:col>
      <xdr:colOff>779318</xdr:colOff>
      <xdr:row>71</xdr:row>
      <xdr:rowOff>51954</xdr:rowOff>
    </xdr:from>
    <xdr:to>
      <xdr:col>10</xdr:col>
      <xdr:colOff>1091045</xdr:colOff>
      <xdr:row>72</xdr:row>
      <xdr:rowOff>69272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74D0264B-15AB-4A25-91EF-8EFF5C48CAFD}"/>
            </a:ext>
          </a:extLst>
        </xdr:cNvPr>
        <xdr:cNvSpPr txBox="1"/>
      </xdr:nvSpPr>
      <xdr:spPr>
        <a:xfrm>
          <a:off x="7618268" y="14720454"/>
          <a:ext cx="759402" cy="207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kern="1200"/>
            <a:t>$                             </a:t>
          </a:r>
          <a:r>
            <a:rPr lang="es-MX" sz="1100" b="1" kern="1200" baseline="0"/>
            <a:t> </a:t>
          </a:r>
          <a:r>
            <a:rPr lang="es-MX" sz="1100" b="1" kern="1200"/>
            <a:t>10%</a:t>
          </a:r>
        </a:p>
      </xdr:txBody>
    </xdr:sp>
    <xdr:clientData/>
  </xdr:twoCellAnchor>
  <xdr:twoCellAnchor>
    <xdr:from>
      <xdr:col>9</xdr:col>
      <xdr:colOff>779317</xdr:colOff>
      <xdr:row>72</xdr:row>
      <xdr:rowOff>69271</xdr:rowOff>
    </xdr:from>
    <xdr:to>
      <xdr:col>10</xdr:col>
      <xdr:colOff>1091045</xdr:colOff>
      <xdr:row>73</xdr:row>
      <xdr:rowOff>103908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CE72AEA6-B02B-4F12-833C-B59345D0BE4A}"/>
            </a:ext>
          </a:extLst>
        </xdr:cNvPr>
        <xdr:cNvSpPr txBox="1"/>
      </xdr:nvSpPr>
      <xdr:spPr>
        <a:xfrm>
          <a:off x="7618267" y="14928271"/>
          <a:ext cx="759403" cy="225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kern="1200"/>
            <a:t>$                     75,098.70</a:t>
          </a:r>
        </a:p>
      </xdr:txBody>
    </xdr:sp>
    <xdr:clientData/>
  </xdr:twoCellAnchor>
  <xdr:twoCellAnchor>
    <xdr:from>
      <xdr:col>9</xdr:col>
      <xdr:colOff>779318</xdr:colOff>
      <xdr:row>73</xdr:row>
      <xdr:rowOff>103909</xdr:rowOff>
    </xdr:from>
    <xdr:to>
      <xdr:col>10</xdr:col>
      <xdr:colOff>1091045</xdr:colOff>
      <xdr:row>74</xdr:row>
      <xdr:rowOff>173181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5781095-53C2-40C8-BB3D-91330CF2E915}"/>
            </a:ext>
          </a:extLst>
        </xdr:cNvPr>
        <xdr:cNvSpPr txBox="1"/>
      </xdr:nvSpPr>
      <xdr:spPr>
        <a:xfrm>
          <a:off x="7618268" y="15153409"/>
          <a:ext cx="759402" cy="2597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kern="1200" baseline="0"/>
            <a:t>    </a:t>
          </a:r>
          <a:r>
            <a:rPr lang="es-MX" sz="1100" b="1" kern="1200"/>
            <a:t>                             16%</a:t>
          </a:r>
        </a:p>
      </xdr:txBody>
    </xdr:sp>
    <xdr:clientData/>
  </xdr:twoCellAnchor>
  <xdr:twoCellAnchor>
    <xdr:from>
      <xdr:col>9</xdr:col>
      <xdr:colOff>777875</xdr:colOff>
      <xdr:row>74</xdr:row>
      <xdr:rowOff>174626</xdr:rowOff>
    </xdr:from>
    <xdr:to>
      <xdr:col>10</xdr:col>
      <xdr:colOff>1106920</xdr:colOff>
      <xdr:row>78</xdr:row>
      <xdr:rowOff>15876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161EC751-8194-48FC-BAEB-6F2532B9C79F}"/>
            </a:ext>
          </a:extLst>
        </xdr:cNvPr>
        <xdr:cNvSpPr txBox="1"/>
      </xdr:nvSpPr>
      <xdr:spPr>
        <a:xfrm>
          <a:off x="9413875" y="14874876"/>
          <a:ext cx="1551420" cy="60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kern="1200"/>
            <a:t>15%</a:t>
          </a:r>
          <a:r>
            <a:rPr lang="es-MX" sz="1100" b="1" kern="1200" baseline="0"/>
            <a:t> empleados, mantenimiento y máquinas</a:t>
          </a:r>
          <a:endParaRPr lang="es-MX" sz="1100" b="1" kern="1200"/>
        </a:p>
      </xdr:txBody>
    </xdr:sp>
    <xdr:clientData/>
  </xdr:twoCellAnchor>
  <xdr:twoCellAnchor>
    <xdr:from>
      <xdr:col>8</xdr:col>
      <xdr:colOff>103909</xdr:colOff>
      <xdr:row>71</xdr:row>
      <xdr:rowOff>103908</xdr:rowOff>
    </xdr:from>
    <xdr:to>
      <xdr:col>9</xdr:col>
      <xdr:colOff>762000</xdr:colOff>
      <xdr:row>78</xdr:row>
      <xdr:rowOff>69271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24B12A97-57CE-4957-864E-D34E717214B8}"/>
            </a:ext>
          </a:extLst>
        </xdr:cNvPr>
        <xdr:cNvSpPr txBox="1"/>
      </xdr:nvSpPr>
      <xdr:spPr>
        <a:xfrm>
          <a:off x="7517534" y="14232658"/>
          <a:ext cx="1880466" cy="12988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MX" sz="1200" b="1" kern="1200"/>
            <a:t>Descuento</a:t>
          </a:r>
        </a:p>
        <a:p>
          <a:r>
            <a:rPr lang="es-MX" sz="1200" b="1" kern="1200"/>
            <a:t>Subtotal menos descuento</a:t>
          </a:r>
        </a:p>
        <a:p>
          <a:pPr algn="r"/>
          <a:r>
            <a:rPr lang="es-MX" sz="1200" b="1" kern="1200"/>
            <a:t>IVA</a:t>
          </a:r>
        </a:p>
        <a:p>
          <a:pPr algn="r"/>
          <a:endParaRPr lang="es-MX" sz="1200" b="1" kern="1200"/>
        </a:p>
        <a:p>
          <a:pPr algn="r"/>
          <a:endParaRPr lang="es-MX" sz="1200" b="1" kern="1200"/>
        </a:p>
        <a:p>
          <a:pPr algn="r"/>
          <a:r>
            <a:rPr lang="es-MX" sz="1200" b="1" kern="1200"/>
            <a:t>Otros</a:t>
          </a:r>
        </a:p>
      </xdr:txBody>
    </xdr:sp>
    <xdr:clientData/>
  </xdr:twoCellAnchor>
  <xdr:twoCellAnchor>
    <xdr:from>
      <xdr:col>8</xdr:col>
      <xdr:colOff>623454</xdr:colOff>
      <xdr:row>78</xdr:row>
      <xdr:rowOff>86590</xdr:rowOff>
    </xdr:from>
    <xdr:to>
      <xdr:col>10</xdr:col>
      <xdr:colOff>1108363</xdr:colOff>
      <xdr:row>78</xdr:row>
      <xdr:rowOff>86590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912BF151-B62F-4776-90BC-BEBD60C90D47}"/>
            </a:ext>
          </a:extLst>
        </xdr:cNvPr>
        <xdr:cNvCxnSpPr/>
      </xdr:nvCxnSpPr>
      <xdr:spPr>
        <a:xfrm>
          <a:off x="6719454" y="16088590"/>
          <a:ext cx="166600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606137</xdr:colOff>
      <xdr:row>78</xdr:row>
      <xdr:rowOff>121227</xdr:rowOff>
    </xdr:from>
    <xdr:to>
      <xdr:col>9</xdr:col>
      <xdr:colOff>935182</xdr:colOff>
      <xdr:row>80</xdr:row>
      <xdr:rowOff>51954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7723C19C-5BB2-4B32-8A4F-3A57A6814BC3}"/>
            </a:ext>
          </a:extLst>
        </xdr:cNvPr>
        <xdr:cNvSpPr txBox="1"/>
      </xdr:nvSpPr>
      <xdr:spPr>
        <a:xfrm>
          <a:off x="6702137" y="16123227"/>
          <a:ext cx="919595" cy="3117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kern="1200"/>
            <a:t>Cotización</a:t>
          </a:r>
          <a:r>
            <a:rPr lang="es-MX" sz="1400" b="1" kern="1200" baseline="0"/>
            <a:t> total</a:t>
          </a:r>
          <a:endParaRPr lang="es-MX" sz="1400" b="1" kern="1200"/>
        </a:p>
      </xdr:txBody>
    </xdr:sp>
    <xdr:clientData/>
  </xdr:twoCellAnchor>
  <xdr:twoCellAnchor>
    <xdr:from>
      <xdr:col>9</xdr:col>
      <xdr:colOff>779318</xdr:colOff>
      <xdr:row>78</xdr:row>
      <xdr:rowOff>155863</xdr:rowOff>
    </xdr:from>
    <xdr:to>
      <xdr:col>10</xdr:col>
      <xdr:colOff>1091045</xdr:colOff>
      <xdr:row>80</xdr:row>
      <xdr:rowOff>34636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210AE815-93AF-4D5A-923E-519E27E81693}"/>
            </a:ext>
          </a:extLst>
        </xdr:cNvPr>
        <xdr:cNvSpPr txBox="1"/>
      </xdr:nvSpPr>
      <xdr:spPr>
        <a:xfrm>
          <a:off x="7618268" y="16157863"/>
          <a:ext cx="759402" cy="2597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kern="1200"/>
            <a:t>$</a:t>
          </a:r>
          <a:r>
            <a:rPr lang="es-MX" sz="1100" kern="1200"/>
            <a:t>                 </a:t>
          </a:r>
          <a:r>
            <a:rPr lang="es-MX" sz="1100" b="1" kern="1200"/>
            <a:t>53,614.0458</a:t>
          </a:r>
        </a:p>
      </xdr:txBody>
    </xdr:sp>
    <xdr:clientData/>
  </xdr:twoCellAnchor>
  <xdr:twoCellAnchor>
    <xdr:from>
      <xdr:col>8</xdr:col>
      <xdr:colOff>551295</xdr:colOff>
      <xdr:row>87</xdr:row>
      <xdr:rowOff>28863</xdr:rowOff>
    </xdr:from>
    <xdr:to>
      <xdr:col>10</xdr:col>
      <xdr:colOff>1036204</xdr:colOff>
      <xdr:row>87</xdr:row>
      <xdr:rowOff>28863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95612419-470B-4FDC-BEF6-08B3984DC58F}"/>
            </a:ext>
          </a:extLst>
        </xdr:cNvPr>
        <xdr:cNvCxnSpPr/>
      </xdr:nvCxnSpPr>
      <xdr:spPr>
        <a:xfrm>
          <a:off x="7964920" y="17205613"/>
          <a:ext cx="292965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1036204</xdr:colOff>
      <xdr:row>87</xdr:row>
      <xdr:rowOff>64943</xdr:rowOff>
    </xdr:from>
    <xdr:to>
      <xdr:col>10</xdr:col>
      <xdr:colOff>585931</xdr:colOff>
      <xdr:row>89</xdr:row>
      <xdr:rowOff>12988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AEACE90E-D300-4CEF-ABE4-099C1B42D87E}"/>
            </a:ext>
          </a:extLst>
        </xdr:cNvPr>
        <xdr:cNvSpPr txBox="1"/>
      </xdr:nvSpPr>
      <xdr:spPr>
        <a:xfrm>
          <a:off x="8449829" y="17241693"/>
          <a:ext cx="1994477" cy="3290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 kern="1200"/>
            <a:t>FIRMA</a:t>
          </a:r>
        </a:p>
      </xdr:txBody>
    </xdr:sp>
    <xdr:clientData/>
  </xdr:twoCellAnchor>
  <xdr:twoCellAnchor editAs="oneCell">
    <xdr:from>
      <xdr:col>13</xdr:col>
      <xdr:colOff>0</xdr:colOff>
      <xdr:row>75</xdr:row>
      <xdr:rowOff>0</xdr:rowOff>
    </xdr:from>
    <xdr:to>
      <xdr:col>13</xdr:col>
      <xdr:colOff>304800</xdr:colOff>
      <xdr:row>76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D790C8E4-9B37-83D8-1DEA-C4DE861CA58D}"/>
            </a:ext>
          </a:extLst>
        </xdr:cNvPr>
        <xdr:cNvSpPr>
          <a:spLocks noChangeAspect="1" noChangeArrowheads="1"/>
        </xdr:cNvSpPr>
      </xdr:nvSpPr>
      <xdr:spPr bwMode="auto">
        <a:xfrm>
          <a:off x="12582525" y="1488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79</xdr:row>
      <xdr:rowOff>0</xdr:rowOff>
    </xdr:from>
    <xdr:to>
      <xdr:col>16</xdr:col>
      <xdr:colOff>304800</xdr:colOff>
      <xdr:row>80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432DA9ED-8620-74EA-7619-9383670410DF}"/>
            </a:ext>
          </a:extLst>
        </xdr:cNvPr>
        <xdr:cNvSpPr>
          <a:spLocks noChangeAspect="1" noChangeArrowheads="1"/>
        </xdr:cNvSpPr>
      </xdr:nvSpPr>
      <xdr:spPr bwMode="auto">
        <a:xfrm>
          <a:off x="14868525" y="156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60</xdr:row>
      <xdr:rowOff>0</xdr:rowOff>
    </xdr:from>
    <xdr:to>
      <xdr:col>13</xdr:col>
      <xdr:colOff>304800</xdr:colOff>
      <xdr:row>61</xdr:row>
      <xdr:rowOff>114300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D9DAAADD-1E10-A48D-F500-1408F9F23606}"/>
            </a:ext>
          </a:extLst>
        </xdr:cNvPr>
        <xdr:cNvSpPr>
          <a:spLocks noChangeAspect="1" noChangeArrowheads="1"/>
        </xdr:cNvSpPr>
      </xdr:nvSpPr>
      <xdr:spPr bwMode="auto">
        <a:xfrm>
          <a:off x="12582525" y="1203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253999</xdr:colOff>
      <xdr:row>82</xdr:row>
      <xdr:rowOff>87483</xdr:rowOff>
    </xdr:from>
    <xdr:to>
      <xdr:col>10</xdr:col>
      <xdr:colOff>238123</xdr:colOff>
      <xdr:row>87</xdr:row>
      <xdr:rowOff>6888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100F902D-FBED-06CC-AE7E-EF7809A549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588" t="31116" r="18873" b="25259"/>
        <a:stretch/>
      </xdr:blipFill>
      <xdr:spPr>
        <a:xfrm rot="5400000">
          <a:off x="9057296" y="16144436"/>
          <a:ext cx="871905" cy="12064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</xdr:row>
      <xdr:rowOff>42862</xdr:rowOff>
    </xdr:from>
    <xdr:to>
      <xdr:col>13</xdr:col>
      <xdr:colOff>609600</xdr:colOff>
      <xdr:row>15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A51DD6-5772-7BE6-13B6-3ADE69F61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mmag\AppData\Roaming\Microsoft\Excel\TRABAJO%20FINAL%20CAPA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MEJIA GUARDADO" refreshedDate="45624.491296527776" createdVersion="8" refreshedVersion="8" minRefreshableVersion="3" recordCount="9" xr:uid="{5C6C48DE-ABD6-4E12-AA4E-2443A744E2F6}">
  <cacheSource type="worksheet">
    <worksheetSource ref="A1:C10" sheet="Hoja 3" r:id="rId2"/>
  </cacheSource>
  <cacheFields count="3">
    <cacheField name="Productos" numFmtId="0">
      <sharedItems count="9">
        <s v="Faldas"/>
        <s v="Pantalón"/>
        <s v="Playeras"/>
        <s v="Camisas "/>
        <s v="Shorts"/>
        <s v="Calcetines"/>
        <s v="Camisetas"/>
        <s v="Suéteres"/>
        <s v="Sudaderas"/>
      </sharedItems>
    </cacheField>
    <cacheField name="Ventas semanales" numFmtId="0">
      <sharedItems containsSemiMixedTypes="0" containsString="0" containsNumber="1" containsInteger="1" minValue="100" maxValue="1000" count="9">
        <n v="300"/>
        <n v="250"/>
        <n v="625"/>
        <n v="200"/>
        <n v="150"/>
        <n v="1000"/>
        <n v="750"/>
        <n v="125"/>
        <n v="100"/>
      </sharedItems>
    </cacheField>
    <cacheField name="Ventas mensuales" numFmtId="0">
      <sharedItems containsSemiMixedTypes="0" containsString="0" containsNumber="1" containsInteger="1" minValue="400" maxValue="4000" count="9">
        <n v="1200"/>
        <n v="1000"/>
        <n v="2500"/>
        <n v="800"/>
        <n v="600"/>
        <n v="4000"/>
        <n v="3000"/>
        <n v="500"/>
        <n v="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17613-D34C-48B3-A1F2-F7BBD1F36D5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13" firstHeaderRow="1" firstDataRow="1" firstDataCol="1" rowPageCount="1" colPageCount="1"/>
  <pivotFields count="3">
    <pivotField axis="axisRow" showAll="0">
      <items count="10">
        <item x="5"/>
        <item x="3"/>
        <item x="6"/>
        <item x="0"/>
        <item x="1"/>
        <item x="2"/>
        <item x="4"/>
        <item x="8"/>
        <item x="7"/>
        <item t="default"/>
      </items>
    </pivotField>
    <pivotField axis="axisPage" showAll="0">
      <items count="10">
        <item x="8"/>
        <item x="7"/>
        <item x="4"/>
        <item x="3"/>
        <item x="1"/>
        <item x="0"/>
        <item x="2"/>
        <item x="6"/>
        <item x="5"/>
        <item t="default"/>
      </items>
    </pivotField>
    <pivotField dataField="1" showAll="0">
      <items count="10">
        <item x="8"/>
        <item x="7"/>
        <item x="4"/>
        <item x="3"/>
        <item x="1"/>
        <item x="0"/>
        <item x="2"/>
        <item x="6"/>
        <item x="5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Suma de Ventas mensuales"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53B8-3F7A-43E3-9524-489171072270}">
  <dimension ref="A1:L98"/>
  <sheetViews>
    <sheetView tabSelected="1" topLeftCell="A51" zoomScale="60" zoomScaleNormal="60" workbookViewId="0">
      <selection activeCell="N67" sqref="N67"/>
    </sheetView>
  </sheetViews>
  <sheetFormatPr baseColWidth="10" defaultRowHeight="15" x14ac:dyDescent="0.25"/>
  <cols>
    <col min="1" max="1" width="11.7109375" customWidth="1"/>
    <col min="2" max="2" width="16.7109375" customWidth="1"/>
    <col min="3" max="3" width="16.5703125" customWidth="1"/>
    <col min="4" max="5" width="11.7109375" customWidth="1"/>
    <col min="6" max="6" width="12.7109375" customWidth="1"/>
    <col min="7" max="7" width="15.7109375" customWidth="1"/>
    <col min="8" max="8" width="14.5703125" customWidth="1"/>
    <col min="9" max="10" width="18.42578125" customWidth="1"/>
    <col min="11" max="11" width="17.5703125" customWidth="1"/>
  </cols>
  <sheetData>
    <row r="1" spans="1:11" ht="15" customHeight="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8.75" customHeight="1" x14ac:dyDescent="0.25">
      <c r="A2" s="30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15" customHeigh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1" ht="60" customHeight="1" x14ac:dyDescent="0.25">
      <c r="A4" s="32" t="s">
        <v>59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ht="15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ht="15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</row>
    <row r="7" spans="1:11" ht="15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</row>
    <row r="8" spans="1:11" ht="15" customHeight="1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</row>
    <row r="9" spans="1:11" ht="15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</row>
    <row r="10" spans="1:11" ht="15" customHeigh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1" ht="15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</row>
    <row r="12" spans="1:11" ht="1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</row>
    <row r="13" spans="1:11" ht="15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</row>
    <row r="14" spans="1:11" ht="15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</row>
    <row r="15" spans="1:11" ht="15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5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2" ht="15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2" ht="1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2" ht="15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2" ht="15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2" x14ac:dyDescent="0.25">
      <c r="A21" s="2" t="s">
        <v>1</v>
      </c>
      <c r="B21" s="28" t="s">
        <v>2</v>
      </c>
      <c r="C21" s="28"/>
      <c r="D21" s="28" t="s">
        <v>3</v>
      </c>
      <c r="E21" s="28"/>
      <c r="F21" s="2" t="s">
        <v>4</v>
      </c>
      <c r="G21" s="2" t="s">
        <v>5</v>
      </c>
      <c r="H21" s="28" t="s">
        <v>6</v>
      </c>
      <c r="I21" s="28"/>
      <c r="J21" s="28" t="s">
        <v>7</v>
      </c>
      <c r="K21" s="33"/>
      <c r="L21" s="1"/>
    </row>
    <row r="22" spans="1:12" x14ac:dyDescent="0.25">
      <c r="A22" s="25">
        <v>1</v>
      </c>
      <c r="B22" s="25" t="s">
        <v>44</v>
      </c>
      <c r="C22" s="25"/>
      <c r="D22" s="25" t="s">
        <v>68</v>
      </c>
      <c r="E22" s="25"/>
      <c r="F22" s="25" t="s">
        <v>69</v>
      </c>
      <c r="G22" s="25">
        <v>36</v>
      </c>
      <c r="H22" s="26">
        <v>150</v>
      </c>
      <c r="I22" s="26"/>
      <c r="J22" s="27">
        <f>H22*G22</f>
        <v>5400</v>
      </c>
      <c r="K22" s="25"/>
    </row>
    <row r="23" spans="1:12" x14ac:dyDescent="0.25">
      <c r="A23" s="25"/>
      <c r="B23" s="25"/>
      <c r="C23" s="25"/>
      <c r="D23" s="25"/>
      <c r="E23" s="25"/>
      <c r="F23" s="25"/>
      <c r="G23" s="25"/>
      <c r="H23" s="26"/>
      <c r="I23" s="26"/>
      <c r="J23" s="25"/>
      <c r="K23" s="25"/>
    </row>
    <row r="24" spans="1:12" x14ac:dyDescent="0.25">
      <c r="A24" s="25"/>
      <c r="B24" s="25"/>
      <c r="C24" s="25"/>
      <c r="D24" s="25"/>
      <c r="E24" s="25"/>
      <c r="F24" s="25"/>
      <c r="G24" s="25"/>
      <c r="H24" s="26"/>
      <c r="I24" s="26"/>
      <c r="J24" s="25"/>
      <c r="K24" s="25"/>
    </row>
    <row r="25" spans="1:12" x14ac:dyDescent="0.25">
      <c r="A25" s="25"/>
      <c r="B25" s="25"/>
      <c r="C25" s="25"/>
      <c r="D25" s="25"/>
      <c r="E25" s="25"/>
      <c r="F25" s="25"/>
      <c r="G25" s="25"/>
      <c r="H25" s="26"/>
      <c r="I25" s="26"/>
      <c r="J25" s="25"/>
      <c r="K25" s="25"/>
    </row>
    <row r="26" spans="1:12" x14ac:dyDescent="0.25">
      <c r="A26" s="25"/>
      <c r="B26" s="25"/>
      <c r="C26" s="25"/>
      <c r="D26" s="25"/>
      <c r="E26" s="25"/>
      <c r="F26" s="25"/>
      <c r="G26" s="25"/>
      <c r="H26" s="26"/>
      <c r="I26" s="26"/>
      <c r="J26" s="25"/>
      <c r="K26" s="25"/>
    </row>
    <row r="27" spans="1:12" x14ac:dyDescent="0.25">
      <c r="A27" s="25"/>
      <c r="B27" s="25"/>
      <c r="C27" s="25"/>
      <c r="D27" s="25"/>
      <c r="E27" s="25"/>
      <c r="F27" s="25"/>
      <c r="G27" s="25"/>
      <c r="H27" s="26"/>
      <c r="I27" s="26"/>
      <c r="J27" s="25"/>
      <c r="K27" s="25"/>
    </row>
    <row r="28" spans="1:12" x14ac:dyDescent="0.25">
      <c r="A28" s="25">
        <v>2</v>
      </c>
      <c r="B28" s="25" t="s">
        <v>14</v>
      </c>
      <c r="C28" s="25"/>
      <c r="D28" s="25" t="s">
        <v>68</v>
      </c>
      <c r="E28" s="25"/>
      <c r="F28" s="18" t="s">
        <v>69</v>
      </c>
      <c r="G28" s="18">
        <v>79</v>
      </c>
      <c r="H28" s="26">
        <v>450</v>
      </c>
      <c r="I28" s="26"/>
      <c r="J28" s="27">
        <f>H28*G28</f>
        <v>35550</v>
      </c>
      <c r="K28" s="25"/>
    </row>
    <row r="29" spans="1:12" x14ac:dyDescent="0.25">
      <c r="A29" s="25"/>
      <c r="B29" s="25"/>
      <c r="C29" s="25"/>
      <c r="D29" s="25"/>
      <c r="E29" s="25"/>
      <c r="F29" s="19"/>
      <c r="G29" s="19"/>
      <c r="H29" s="26"/>
      <c r="I29" s="26"/>
      <c r="J29" s="25"/>
      <c r="K29" s="25"/>
    </row>
    <row r="30" spans="1:12" x14ac:dyDescent="0.25">
      <c r="A30" s="25"/>
      <c r="B30" s="25"/>
      <c r="C30" s="25"/>
      <c r="D30" s="25"/>
      <c r="E30" s="25"/>
      <c r="F30" s="19"/>
      <c r="G30" s="19"/>
      <c r="H30" s="26"/>
      <c r="I30" s="26"/>
      <c r="J30" s="25"/>
      <c r="K30" s="25"/>
    </row>
    <row r="31" spans="1:12" x14ac:dyDescent="0.25">
      <c r="A31" s="25"/>
      <c r="B31" s="25"/>
      <c r="C31" s="25"/>
      <c r="D31" s="25"/>
      <c r="E31" s="25"/>
      <c r="F31" s="19"/>
      <c r="G31" s="19"/>
      <c r="H31" s="26"/>
      <c r="I31" s="26"/>
      <c r="J31" s="25"/>
      <c r="K31" s="25"/>
    </row>
    <row r="32" spans="1:12" x14ac:dyDescent="0.25">
      <c r="A32" s="25"/>
      <c r="B32" s="25"/>
      <c r="C32" s="25"/>
      <c r="D32" s="25"/>
      <c r="E32" s="25"/>
      <c r="F32" s="19"/>
      <c r="G32" s="19"/>
      <c r="H32" s="26"/>
      <c r="I32" s="26"/>
      <c r="J32" s="25"/>
      <c r="K32" s="25"/>
    </row>
    <row r="33" spans="1:11" x14ac:dyDescent="0.25">
      <c r="A33" s="25"/>
      <c r="B33" s="25"/>
      <c r="C33" s="25"/>
      <c r="D33" s="25"/>
      <c r="E33" s="25"/>
      <c r="F33" s="20"/>
      <c r="G33" s="20"/>
      <c r="H33" s="26"/>
      <c r="I33" s="26"/>
      <c r="J33" s="25"/>
      <c r="K33" s="25"/>
    </row>
    <row r="34" spans="1:11" x14ac:dyDescent="0.25">
      <c r="A34" s="25">
        <v>3</v>
      </c>
      <c r="B34" s="25" t="s">
        <v>42</v>
      </c>
      <c r="C34" s="25"/>
      <c r="D34" s="25" t="s">
        <v>68</v>
      </c>
      <c r="E34" s="25"/>
      <c r="F34" s="18" t="s">
        <v>69</v>
      </c>
      <c r="G34" s="18">
        <v>79</v>
      </c>
      <c r="H34" s="26">
        <v>247</v>
      </c>
      <c r="I34" s="26"/>
      <c r="J34" s="27">
        <f>H34*G34</f>
        <v>19513</v>
      </c>
      <c r="K34" s="25"/>
    </row>
    <row r="35" spans="1:11" x14ac:dyDescent="0.25">
      <c r="A35" s="25"/>
      <c r="B35" s="25"/>
      <c r="C35" s="25"/>
      <c r="D35" s="25"/>
      <c r="E35" s="25"/>
      <c r="F35" s="19"/>
      <c r="G35" s="19"/>
      <c r="H35" s="26"/>
      <c r="I35" s="26"/>
      <c r="J35" s="25"/>
      <c r="K35" s="25"/>
    </row>
    <row r="36" spans="1:11" x14ac:dyDescent="0.25">
      <c r="A36" s="25"/>
      <c r="B36" s="25"/>
      <c r="C36" s="25"/>
      <c r="D36" s="25"/>
      <c r="E36" s="25"/>
      <c r="F36" s="19"/>
      <c r="G36" s="19"/>
      <c r="H36" s="26"/>
      <c r="I36" s="26"/>
      <c r="J36" s="25"/>
      <c r="K36" s="25"/>
    </row>
    <row r="37" spans="1:11" x14ac:dyDescent="0.25">
      <c r="A37" s="25"/>
      <c r="B37" s="25"/>
      <c r="C37" s="25"/>
      <c r="D37" s="25"/>
      <c r="E37" s="25"/>
      <c r="F37" s="19"/>
      <c r="G37" s="19"/>
      <c r="H37" s="26"/>
      <c r="I37" s="26"/>
      <c r="J37" s="25"/>
      <c r="K37" s="25"/>
    </row>
    <row r="38" spans="1:11" x14ac:dyDescent="0.25">
      <c r="A38" s="25"/>
      <c r="B38" s="25"/>
      <c r="C38" s="25"/>
      <c r="D38" s="25"/>
      <c r="E38" s="25"/>
      <c r="F38" s="19"/>
      <c r="G38" s="19"/>
      <c r="H38" s="26"/>
      <c r="I38" s="26"/>
      <c r="J38" s="25"/>
      <c r="K38" s="25"/>
    </row>
    <row r="39" spans="1:11" x14ac:dyDescent="0.25">
      <c r="A39" s="25"/>
      <c r="B39" s="25"/>
      <c r="C39" s="25"/>
      <c r="D39" s="25"/>
      <c r="E39" s="25"/>
      <c r="F39" s="20"/>
      <c r="G39" s="20"/>
      <c r="H39" s="26"/>
      <c r="I39" s="26"/>
      <c r="J39" s="25"/>
      <c r="K39" s="25"/>
    </row>
    <row r="40" spans="1:11" x14ac:dyDescent="0.25">
      <c r="A40" s="25">
        <v>4</v>
      </c>
      <c r="B40" s="25" t="s">
        <v>66</v>
      </c>
      <c r="C40" s="25"/>
      <c r="D40" s="25" t="s">
        <v>68</v>
      </c>
      <c r="E40" s="25"/>
      <c r="F40" s="18" t="s">
        <v>69</v>
      </c>
      <c r="G40" s="18">
        <v>54</v>
      </c>
      <c r="H40" s="26">
        <v>333</v>
      </c>
      <c r="I40" s="26"/>
      <c r="J40" s="27">
        <f>H40*G40</f>
        <v>17982</v>
      </c>
      <c r="K40" s="25"/>
    </row>
    <row r="41" spans="1:11" x14ac:dyDescent="0.25">
      <c r="A41" s="25"/>
      <c r="B41" s="25"/>
      <c r="C41" s="25"/>
      <c r="D41" s="25"/>
      <c r="E41" s="25"/>
      <c r="F41" s="19"/>
      <c r="G41" s="19"/>
      <c r="H41" s="26"/>
      <c r="I41" s="26"/>
      <c r="J41" s="25"/>
      <c r="K41" s="25"/>
    </row>
    <row r="42" spans="1:11" x14ac:dyDescent="0.25">
      <c r="A42" s="25"/>
      <c r="B42" s="25"/>
      <c r="C42" s="25"/>
      <c r="D42" s="25"/>
      <c r="E42" s="25"/>
      <c r="F42" s="19"/>
      <c r="G42" s="19"/>
      <c r="H42" s="26"/>
      <c r="I42" s="26"/>
      <c r="J42" s="25"/>
      <c r="K42" s="25"/>
    </row>
    <row r="43" spans="1:11" x14ac:dyDescent="0.25">
      <c r="A43" s="25"/>
      <c r="B43" s="25"/>
      <c r="C43" s="25"/>
      <c r="D43" s="25"/>
      <c r="E43" s="25"/>
      <c r="F43" s="19"/>
      <c r="G43" s="19"/>
      <c r="H43" s="26"/>
      <c r="I43" s="26"/>
      <c r="J43" s="25"/>
      <c r="K43" s="25"/>
    </row>
    <row r="44" spans="1:11" x14ac:dyDescent="0.25">
      <c r="A44" s="25"/>
      <c r="B44" s="25"/>
      <c r="C44" s="25"/>
      <c r="D44" s="25"/>
      <c r="E44" s="25"/>
      <c r="F44" s="19"/>
      <c r="G44" s="19"/>
      <c r="H44" s="26"/>
      <c r="I44" s="26"/>
      <c r="J44" s="25"/>
      <c r="K44" s="25"/>
    </row>
    <row r="45" spans="1:11" x14ac:dyDescent="0.25">
      <c r="A45" s="25"/>
      <c r="B45" s="25"/>
      <c r="C45" s="25"/>
      <c r="D45" s="25"/>
      <c r="E45" s="25"/>
      <c r="F45" s="20"/>
      <c r="G45" s="20"/>
      <c r="H45" s="26"/>
      <c r="I45" s="26"/>
      <c r="J45" s="25"/>
      <c r="K45" s="25"/>
    </row>
    <row r="46" spans="1:11" x14ac:dyDescent="0.25">
      <c r="A46" s="25">
        <v>5</v>
      </c>
      <c r="B46" s="25" t="s">
        <v>43</v>
      </c>
      <c r="C46" s="25"/>
      <c r="D46" s="25" t="s">
        <v>68</v>
      </c>
      <c r="E46" s="25"/>
      <c r="F46" s="18" t="s">
        <v>69</v>
      </c>
      <c r="G46" s="18">
        <v>43</v>
      </c>
      <c r="H46" s="26">
        <v>116</v>
      </c>
      <c r="I46" s="26"/>
      <c r="J46" s="27">
        <f>H46*G46</f>
        <v>4988</v>
      </c>
      <c r="K46" s="25"/>
    </row>
    <row r="47" spans="1:11" x14ac:dyDescent="0.25">
      <c r="A47" s="25"/>
      <c r="B47" s="25"/>
      <c r="C47" s="25"/>
      <c r="D47" s="25"/>
      <c r="E47" s="25"/>
      <c r="F47" s="19"/>
      <c r="G47" s="19"/>
      <c r="H47" s="26"/>
      <c r="I47" s="26"/>
      <c r="J47" s="25"/>
      <c r="K47" s="25"/>
    </row>
    <row r="48" spans="1:11" x14ac:dyDescent="0.25">
      <c r="A48" s="25"/>
      <c r="B48" s="25"/>
      <c r="C48" s="25"/>
      <c r="D48" s="25"/>
      <c r="E48" s="25"/>
      <c r="F48" s="19"/>
      <c r="G48" s="19"/>
      <c r="H48" s="26"/>
      <c r="I48" s="26"/>
      <c r="J48" s="25"/>
      <c r="K48" s="25"/>
    </row>
    <row r="49" spans="1:11" x14ac:dyDescent="0.25">
      <c r="A49" s="25"/>
      <c r="B49" s="25"/>
      <c r="C49" s="25"/>
      <c r="D49" s="25"/>
      <c r="E49" s="25"/>
      <c r="F49" s="19"/>
      <c r="G49" s="19"/>
      <c r="H49" s="26"/>
      <c r="I49" s="26"/>
      <c r="J49" s="25"/>
      <c r="K49" s="25"/>
    </row>
    <row r="50" spans="1:11" x14ac:dyDescent="0.25">
      <c r="A50" s="25"/>
      <c r="B50" s="25"/>
      <c r="C50" s="25"/>
      <c r="D50" s="25"/>
      <c r="E50" s="25"/>
      <c r="F50" s="19"/>
      <c r="G50" s="19"/>
      <c r="H50" s="26"/>
      <c r="I50" s="26"/>
      <c r="J50" s="25"/>
      <c r="K50" s="25"/>
    </row>
    <row r="51" spans="1:11" x14ac:dyDescent="0.25">
      <c r="A51" s="25"/>
      <c r="B51" s="25"/>
      <c r="C51" s="25"/>
      <c r="D51" s="25"/>
      <c r="E51" s="25"/>
      <c r="F51" s="20"/>
      <c r="G51" s="20"/>
      <c r="H51" s="26"/>
      <c r="I51" s="26"/>
      <c r="J51" s="25"/>
      <c r="K51" s="25"/>
    </row>
    <row r="52" spans="1:11" x14ac:dyDescent="0.25">
      <c r="A52" s="25">
        <v>6</v>
      </c>
      <c r="B52" s="25" t="s">
        <v>18</v>
      </c>
      <c r="C52" s="25"/>
      <c r="D52" s="25" t="s">
        <v>68</v>
      </c>
      <c r="E52" s="25"/>
      <c r="F52" s="18" t="s">
        <v>69</v>
      </c>
      <c r="G52" s="18">
        <v>98</v>
      </c>
      <c r="H52" s="26">
        <v>25</v>
      </c>
      <c r="I52" s="26"/>
      <c r="J52" s="27">
        <f>H52*G52</f>
        <v>2450</v>
      </c>
      <c r="K52" s="25"/>
    </row>
    <row r="53" spans="1:11" x14ac:dyDescent="0.25">
      <c r="A53" s="25"/>
      <c r="B53" s="25"/>
      <c r="C53" s="25"/>
      <c r="D53" s="25"/>
      <c r="E53" s="25"/>
      <c r="F53" s="19"/>
      <c r="G53" s="19"/>
      <c r="H53" s="26"/>
      <c r="I53" s="26"/>
      <c r="J53" s="25"/>
      <c r="K53" s="25"/>
    </row>
    <row r="54" spans="1:11" x14ac:dyDescent="0.25">
      <c r="A54" s="25"/>
      <c r="B54" s="25"/>
      <c r="C54" s="25"/>
      <c r="D54" s="25"/>
      <c r="E54" s="25"/>
      <c r="F54" s="19"/>
      <c r="G54" s="19"/>
      <c r="H54" s="26"/>
      <c r="I54" s="26"/>
      <c r="J54" s="25"/>
      <c r="K54" s="25"/>
    </row>
    <row r="55" spans="1:11" x14ac:dyDescent="0.25">
      <c r="A55" s="25"/>
      <c r="B55" s="25"/>
      <c r="C55" s="25"/>
      <c r="D55" s="25"/>
      <c r="E55" s="25"/>
      <c r="F55" s="19"/>
      <c r="G55" s="19"/>
      <c r="H55" s="26"/>
      <c r="I55" s="26"/>
      <c r="J55" s="25"/>
      <c r="K55" s="25"/>
    </row>
    <row r="56" spans="1:11" x14ac:dyDescent="0.25">
      <c r="A56" s="25"/>
      <c r="B56" s="25"/>
      <c r="C56" s="25"/>
      <c r="D56" s="25"/>
      <c r="E56" s="25"/>
      <c r="F56" s="19"/>
      <c r="G56" s="19"/>
      <c r="H56" s="26"/>
      <c r="I56" s="26"/>
      <c r="J56" s="25"/>
      <c r="K56" s="25"/>
    </row>
    <row r="57" spans="1:11" ht="13.5" customHeight="1" x14ac:dyDescent="0.25">
      <c r="A57" s="25"/>
      <c r="B57" s="25"/>
      <c r="C57" s="25"/>
      <c r="D57" s="25"/>
      <c r="E57" s="25"/>
      <c r="F57" s="20"/>
      <c r="G57" s="20"/>
      <c r="H57" s="26"/>
      <c r="I57" s="26"/>
      <c r="J57" s="25"/>
      <c r="K57" s="25"/>
    </row>
    <row r="58" spans="1:11" x14ac:dyDescent="0.25">
      <c r="A58" s="25">
        <v>7</v>
      </c>
      <c r="B58" s="25" t="s">
        <v>67</v>
      </c>
      <c r="C58" s="25"/>
      <c r="D58" s="25" t="s">
        <v>68</v>
      </c>
      <c r="E58" s="25"/>
      <c r="F58" s="18" t="s">
        <v>69</v>
      </c>
      <c r="G58" s="18">
        <v>65</v>
      </c>
      <c r="H58" s="26">
        <v>40</v>
      </c>
      <c r="I58" s="26"/>
      <c r="J58" s="27">
        <f>H58*G58</f>
        <v>2600</v>
      </c>
      <c r="K58" s="25"/>
    </row>
    <row r="59" spans="1:11" x14ac:dyDescent="0.25">
      <c r="A59" s="25"/>
      <c r="B59" s="25"/>
      <c r="C59" s="25"/>
      <c r="D59" s="25"/>
      <c r="E59" s="25"/>
      <c r="F59" s="19"/>
      <c r="G59" s="19"/>
      <c r="H59" s="26"/>
      <c r="I59" s="26"/>
      <c r="J59" s="25"/>
      <c r="K59" s="25"/>
    </row>
    <row r="60" spans="1:11" x14ac:dyDescent="0.25">
      <c r="A60" s="25"/>
      <c r="B60" s="25"/>
      <c r="C60" s="25"/>
      <c r="D60" s="25"/>
      <c r="E60" s="25"/>
      <c r="F60" s="19"/>
      <c r="G60" s="19"/>
      <c r="H60" s="26"/>
      <c r="I60" s="26"/>
      <c r="J60" s="25"/>
      <c r="K60" s="25"/>
    </row>
    <row r="61" spans="1:11" x14ac:dyDescent="0.25">
      <c r="A61" s="25"/>
      <c r="B61" s="25"/>
      <c r="C61" s="25"/>
      <c r="D61" s="25"/>
      <c r="E61" s="25"/>
      <c r="F61" s="19"/>
      <c r="G61" s="19"/>
      <c r="H61" s="26"/>
      <c r="I61" s="26"/>
      <c r="J61" s="25"/>
      <c r="K61" s="25"/>
    </row>
    <row r="62" spans="1:11" x14ac:dyDescent="0.25">
      <c r="A62" s="25"/>
      <c r="B62" s="25"/>
      <c r="C62" s="25"/>
      <c r="D62" s="25"/>
      <c r="E62" s="25"/>
      <c r="F62" s="19"/>
      <c r="G62" s="19"/>
      <c r="H62" s="26"/>
      <c r="I62" s="26"/>
      <c r="J62" s="25"/>
      <c r="K62" s="25"/>
    </row>
    <row r="63" spans="1:11" x14ac:dyDescent="0.25">
      <c r="A63" s="25"/>
      <c r="B63" s="25"/>
      <c r="C63" s="25"/>
      <c r="D63" s="25"/>
      <c r="E63" s="25"/>
      <c r="F63" s="20"/>
      <c r="G63" s="20"/>
      <c r="H63" s="26"/>
      <c r="I63" s="26"/>
      <c r="J63" s="25"/>
      <c r="K63" s="25"/>
    </row>
    <row r="64" spans="1:11" x14ac:dyDescent="0.25">
      <c r="A64" s="25">
        <v>8</v>
      </c>
      <c r="B64" s="25" t="s">
        <v>20</v>
      </c>
      <c r="C64" s="25"/>
      <c r="D64" s="25" t="s">
        <v>68</v>
      </c>
      <c r="E64" s="25"/>
      <c r="F64" s="25" t="s">
        <v>69</v>
      </c>
      <c r="G64" s="25">
        <v>47</v>
      </c>
      <c r="H64" s="26">
        <v>350</v>
      </c>
      <c r="I64" s="26"/>
      <c r="J64" s="27">
        <f>H64*G64</f>
        <v>16450</v>
      </c>
      <c r="K64" s="25"/>
    </row>
    <row r="65" spans="1:11" x14ac:dyDescent="0.25">
      <c r="A65" s="25"/>
      <c r="B65" s="25"/>
      <c r="C65" s="25"/>
      <c r="D65" s="25"/>
      <c r="E65" s="25"/>
      <c r="F65" s="25"/>
      <c r="G65" s="25"/>
      <c r="H65" s="26"/>
      <c r="I65" s="26"/>
      <c r="J65" s="25"/>
      <c r="K65" s="25"/>
    </row>
    <row r="66" spans="1:11" x14ac:dyDescent="0.25">
      <c r="A66" s="25"/>
      <c r="B66" s="25"/>
      <c r="C66" s="25"/>
      <c r="D66" s="25"/>
      <c r="E66" s="25"/>
      <c r="F66" s="25"/>
      <c r="G66" s="25"/>
      <c r="H66" s="26"/>
      <c r="I66" s="26"/>
      <c r="J66" s="25"/>
      <c r="K66" s="25"/>
    </row>
    <row r="67" spans="1:11" x14ac:dyDescent="0.25">
      <c r="A67" s="25"/>
      <c r="B67" s="25"/>
      <c r="C67" s="25"/>
      <c r="D67" s="25"/>
      <c r="E67" s="25"/>
      <c r="F67" s="25"/>
      <c r="G67" s="25"/>
      <c r="H67" s="26"/>
      <c r="I67" s="26"/>
      <c r="J67" s="25"/>
      <c r="K67" s="25"/>
    </row>
    <row r="68" spans="1:11" x14ac:dyDescent="0.25">
      <c r="A68" s="25"/>
      <c r="B68" s="25"/>
      <c r="C68" s="25"/>
      <c r="D68" s="25"/>
      <c r="E68" s="25"/>
      <c r="F68" s="25"/>
      <c r="G68" s="25"/>
      <c r="H68" s="26"/>
      <c r="I68" s="26"/>
      <c r="J68" s="25"/>
      <c r="K68" s="25"/>
    </row>
    <row r="69" spans="1:11" x14ac:dyDescent="0.25">
      <c r="A69" s="25"/>
      <c r="B69" s="25"/>
      <c r="C69" s="25"/>
      <c r="D69" s="25"/>
      <c r="E69" s="25"/>
      <c r="F69" s="25"/>
      <c r="G69" s="25"/>
      <c r="H69" s="26"/>
      <c r="I69" s="26"/>
      <c r="J69" s="25"/>
      <c r="K69" s="25"/>
    </row>
    <row r="70" spans="1:11" x14ac:dyDescent="0.25">
      <c r="A70" s="21"/>
      <c r="B70" s="22"/>
      <c r="C70" s="22"/>
      <c r="D70" s="22"/>
      <c r="E70" s="22"/>
      <c r="F70" s="22"/>
      <c r="G70" s="22"/>
      <c r="H70" s="22"/>
      <c r="I70" s="22"/>
      <c r="J70" s="22"/>
      <c r="K70" s="23"/>
    </row>
    <row r="71" spans="1:11" x14ac:dyDescent="0.25">
      <c r="A71" s="24" t="s">
        <v>70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</row>
    <row r="72" spans="1:11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</row>
    <row r="73" spans="1:1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</row>
    <row r="74" spans="1:11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</row>
    <row r="75" spans="1:11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</row>
    <row r="76" spans="1:11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</row>
    <row r="77" spans="1:1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</row>
    <row r="78" spans="1:1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</row>
    <row r="79" spans="1:1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</row>
    <row r="80" spans="1:1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</row>
    <row r="81" spans="1:1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</row>
    <row r="82" spans="1:1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</row>
    <row r="83" spans="1:11" ht="15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</row>
    <row r="84" spans="1:11" ht="15" customHeigh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</row>
    <row r="85" spans="1:11" ht="15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</row>
    <row r="86" spans="1:11" ht="15" customHeight="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</row>
    <row r="87" spans="1:11" ht="15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</row>
    <row r="88" spans="1:11" ht="15" customHeight="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</row>
    <row r="89" spans="1:11" ht="15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</row>
    <row r="90" spans="1:11" ht="15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</row>
    <row r="91" spans="1:11" ht="15" customHeight="1" x14ac:dyDescent="0.25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3"/>
    </row>
    <row r="92" spans="1:11" ht="15" customHeight="1" x14ac:dyDescent="0.25"/>
    <row r="93" spans="1:11" ht="15" customHeight="1" x14ac:dyDescent="0.25"/>
    <row r="94" spans="1:11" ht="15" customHeight="1" x14ac:dyDescent="0.25"/>
    <row r="95" spans="1:11" ht="15" customHeight="1" x14ac:dyDescent="0.25"/>
    <row r="96" spans="1:11" ht="15" customHeight="1" x14ac:dyDescent="0.25"/>
    <row r="97" ht="15" customHeight="1" x14ac:dyDescent="0.25"/>
    <row r="98" ht="15" customHeight="1" x14ac:dyDescent="0.25"/>
  </sheetData>
  <mergeCells count="66">
    <mergeCell ref="J34:K39"/>
    <mergeCell ref="J64:K69"/>
    <mergeCell ref="F64:F69"/>
    <mergeCell ref="A1:K1"/>
    <mergeCell ref="A2:K3"/>
    <mergeCell ref="F22:F27"/>
    <mergeCell ref="G22:G27"/>
    <mergeCell ref="F28:F33"/>
    <mergeCell ref="G28:G33"/>
    <mergeCell ref="A4:K20"/>
    <mergeCell ref="A28:A33"/>
    <mergeCell ref="J28:K33"/>
    <mergeCell ref="B22:C27"/>
    <mergeCell ref="D22:E27"/>
    <mergeCell ref="A22:A27"/>
    <mergeCell ref="J21:K21"/>
    <mergeCell ref="B21:C21"/>
    <mergeCell ref="D21:E21"/>
    <mergeCell ref="H21:I21"/>
    <mergeCell ref="H22:I27"/>
    <mergeCell ref="J22:K27"/>
    <mergeCell ref="A46:A51"/>
    <mergeCell ref="B46:C51"/>
    <mergeCell ref="D46:E51"/>
    <mergeCell ref="H46:I51"/>
    <mergeCell ref="B28:C33"/>
    <mergeCell ref="D28:E33"/>
    <mergeCell ref="H28:I33"/>
    <mergeCell ref="A34:A39"/>
    <mergeCell ref="B34:C39"/>
    <mergeCell ref="D34:E39"/>
    <mergeCell ref="H34:I39"/>
    <mergeCell ref="F34:F39"/>
    <mergeCell ref="G34:G39"/>
    <mergeCell ref="A52:A57"/>
    <mergeCell ref="B52:C57"/>
    <mergeCell ref="D52:E57"/>
    <mergeCell ref="J46:K51"/>
    <mergeCell ref="A40:A45"/>
    <mergeCell ref="B40:C45"/>
    <mergeCell ref="D40:E45"/>
    <mergeCell ref="H40:I45"/>
    <mergeCell ref="J40:K45"/>
    <mergeCell ref="H52:I57"/>
    <mergeCell ref="F40:F45"/>
    <mergeCell ref="G40:G45"/>
    <mergeCell ref="F46:F51"/>
    <mergeCell ref="G46:G51"/>
    <mergeCell ref="J52:K57"/>
    <mergeCell ref="G52:G57"/>
    <mergeCell ref="F52:F57"/>
    <mergeCell ref="A91:K91"/>
    <mergeCell ref="A71:K90"/>
    <mergeCell ref="A70:K70"/>
    <mergeCell ref="A58:A63"/>
    <mergeCell ref="B58:C63"/>
    <mergeCell ref="D58:E63"/>
    <mergeCell ref="H58:I63"/>
    <mergeCell ref="J58:K63"/>
    <mergeCell ref="F58:F63"/>
    <mergeCell ref="G58:G63"/>
    <mergeCell ref="A64:A69"/>
    <mergeCell ref="B64:C69"/>
    <mergeCell ref="D64:E69"/>
    <mergeCell ref="G64:G69"/>
    <mergeCell ref="H64:I6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74DA-901F-4284-AD4A-054C9D7EC888}">
  <sheetPr codeName="Hoja2"/>
  <dimension ref="A1:F10"/>
  <sheetViews>
    <sheetView workbookViewId="0">
      <selection activeCell="E3" sqref="E3"/>
    </sheetView>
  </sheetViews>
  <sheetFormatPr baseColWidth="10" defaultRowHeight="15" x14ac:dyDescent="0.25"/>
  <cols>
    <col min="2" max="3" width="12.42578125" customWidth="1"/>
    <col min="4" max="4" width="19.85546875" customWidth="1"/>
    <col min="5" max="5" width="18" customWidth="1"/>
  </cols>
  <sheetData>
    <row r="1" spans="1:6" x14ac:dyDescent="0.25">
      <c r="A1" s="4" t="s">
        <v>8</v>
      </c>
      <c r="B1" s="4" t="s">
        <v>9</v>
      </c>
      <c r="C1" s="4" t="s">
        <v>5</v>
      </c>
      <c r="D1" s="4" t="s">
        <v>10</v>
      </c>
      <c r="E1" s="4" t="s">
        <v>11</v>
      </c>
      <c r="F1" s="5" t="s">
        <v>12</v>
      </c>
    </row>
    <row r="2" spans="1:6" x14ac:dyDescent="0.25">
      <c r="A2" s="6">
        <v>45319</v>
      </c>
      <c r="B2" s="7" t="s">
        <v>13</v>
      </c>
      <c r="C2" s="7">
        <v>36</v>
      </c>
      <c r="D2" s="3">
        <v>50</v>
      </c>
      <c r="E2" s="3">
        <v>30</v>
      </c>
      <c r="F2" s="3">
        <f>C2-D2+E2</f>
        <v>16</v>
      </c>
    </row>
    <row r="3" spans="1:6" x14ac:dyDescent="0.25">
      <c r="A3" s="6">
        <v>45279</v>
      </c>
      <c r="B3" s="7" t="s">
        <v>14</v>
      </c>
      <c r="C3" s="7">
        <v>79</v>
      </c>
      <c r="D3" s="3">
        <v>40</v>
      </c>
      <c r="E3" s="3">
        <v>25</v>
      </c>
      <c r="F3" s="3">
        <f t="shared" ref="F3:F10" si="0">C3-D3+E3</f>
        <v>64</v>
      </c>
    </row>
    <row r="4" spans="1:6" x14ac:dyDescent="0.25">
      <c r="A4" s="6">
        <v>45301</v>
      </c>
      <c r="B4" s="7" t="s">
        <v>15</v>
      </c>
      <c r="C4" s="7">
        <v>79</v>
      </c>
      <c r="D4" s="7">
        <v>60</v>
      </c>
      <c r="E4" s="7">
        <v>50</v>
      </c>
      <c r="F4" s="3">
        <f t="shared" si="0"/>
        <v>69</v>
      </c>
    </row>
    <row r="5" spans="1:6" x14ac:dyDescent="0.25">
      <c r="A5" s="6">
        <v>45285</v>
      </c>
      <c r="B5" s="7" t="s">
        <v>16</v>
      </c>
      <c r="C5" s="7">
        <v>54</v>
      </c>
      <c r="D5" s="7">
        <v>30</v>
      </c>
      <c r="E5" s="7">
        <v>20</v>
      </c>
      <c r="F5" s="3">
        <f t="shared" si="0"/>
        <v>44</v>
      </c>
    </row>
    <row r="6" spans="1:6" x14ac:dyDescent="0.25">
      <c r="A6" s="6">
        <v>45299</v>
      </c>
      <c r="B6" s="7" t="s">
        <v>17</v>
      </c>
      <c r="C6" s="7">
        <v>43</v>
      </c>
      <c r="D6" s="7">
        <v>25</v>
      </c>
      <c r="E6" s="7">
        <v>15</v>
      </c>
      <c r="F6" s="3">
        <f t="shared" si="0"/>
        <v>33</v>
      </c>
    </row>
    <row r="7" spans="1:6" x14ac:dyDescent="0.25">
      <c r="A7" s="6">
        <v>45349</v>
      </c>
      <c r="B7" s="7" t="s">
        <v>18</v>
      </c>
      <c r="C7" s="7">
        <v>98</v>
      </c>
      <c r="D7" s="7">
        <v>100</v>
      </c>
      <c r="E7" s="7">
        <v>90</v>
      </c>
      <c r="F7" s="3">
        <f t="shared" si="0"/>
        <v>88</v>
      </c>
    </row>
    <row r="8" spans="1:6" x14ac:dyDescent="0.25">
      <c r="A8" s="6">
        <v>45337</v>
      </c>
      <c r="B8" s="7" t="s">
        <v>19</v>
      </c>
      <c r="C8" s="7">
        <v>65</v>
      </c>
      <c r="D8" s="7">
        <v>80</v>
      </c>
      <c r="E8" s="7">
        <v>60</v>
      </c>
      <c r="F8" s="3">
        <f t="shared" si="0"/>
        <v>45</v>
      </c>
    </row>
    <row r="9" spans="1:6" x14ac:dyDescent="0.25">
      <c r="A9" s="6">
        <v>45322</v>
      </c>
      <c r="B9" s="7" t="s">
        <v>20</v>
      </c>
      <c r="C9" s="7">
        <v>47</v>
      </c>
      <c r="D9" s="7">
        <v>20</v>
      </c>
      <c r="E9" s="7">
        <v>10</v>
      </c>
      <c r="F9" s="3">
        <f t="shared" si="0"/>
        <v>37</v>
      </c>
    </row>
    <row r="10" spans="1:6" x14ac:dyDescent="0.25">
      <c r="A10" s="6">
        <v>45337</v>
      </c>
      <c r="B10" s="7" t="s">
        <v>21</v>
      </c>
      <c r="C10" s="7">
        <v>62</v>
      </c>
      <c r="D10" s="7">
        <v>15</v>
      </c>
      <c r="E10" s="7">
        <v>12</v>
      </c>
      <c r="F10" s="3">
        <f t="shared" si="0"/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D57A-75A8-4F18-903B-E2BF5F6E93D3}">
  <sheetPr codeName="Hoja6"/>
  <dimension ref="A1:G13"/>
  <sheetViews>
    <sheetView workbookViewId="0">
      <selection activeCell="D20" sqref="D20"/>
    </sheetView>
  </sheetViews>
  <sheetFormatPr baseColWidth="10" defaultRowHeight="15" x14ac:dyDescent="0.25"/>
  <cols>
    <col min="1" max="1" width="17.5703125" bestFit="1" customWidth="1"/>
    <col min="2" max="2" width="25.42578125" bestFit="1" customWidth="1"/>
    <col min="3" max="3" width="4" bestFit="1" customWidth="1"/>
    <col min="4" max="4" width="5" bestFit="1" customWidth="1"/>
    <col min="5" max="5" width="12.5703125" bestFit="1" customWidth="1"/>
    <col min="6" max="6" width="18.140625" customWidth="1"/>
    <col min="7" max="7" width="20.5703125" customWidth="1"/>
  </cols>
  <sheetData>
    <row r="1" spans="1:7" x14ac:dyDescent="0.25">
      <c r="A1" s="16" t="s">
        <v>25</v>
      </c>
      <c r="B1" t="s">
        <v>62</v>
      </c>
      <c r="E1" s="4" t="s">
        <v>22</v>
      </c>
      <c r="F1" s="4" t="s">
        <v>25</v>
      </c>
      <c r="G1" s="8" t="s">
        <v>24</v>
      </c>
    </row>
    <row r="2" spans="1:7" x14ac:dyDescent="0.25">
      <c r="E2" s="3" t="s">
        <v>13</v>
      </c>
      <c r="F2" s="3">
        <f>G2/4</f>
        <v>300</v>
      </c>
      <c r="G2" s="3">
        <v>1200</v>
      </c>
    </row>
    <row r="3" spans="1:7" x14ac:dyDescent="0.25">
      <c r="A3" s="16" t="s">
        <v>63</v>
      </c>
      <c r="B3" t="s">
        <v>65</v>
      </c>
      <c r="E3" s="3" t="s">
        <v>14</v>
      </c>
      <c r="F3" s="3">
        <f t="shared" ref="F3:F10" si="0">G3/4</f>
        <v>250</v>
      </c>
      <c r="G3" s="3">
        <v>1000</v>
      </c>
    </row>
    <row r="4" spans="1:7" x14ac:dyDescent="0.25">
      <c r="A4" s="17" t="s">
        <v>18</v>
      </c>
      <c r="B4">
        <v>4000</v>
      </c>
      <c r="E4" s="3" t="s">
        <v>15</v>
      </c>
      <c r="F4" s="3">
        <f t="shared" si="0"/>
        <v>625</v>
      </c>
      <c r="G4" s="3">
        <v>2500</v>
      </c>
    </row>
    <row r="5" spans="1:7" x14ac:dyDescent="0.25">
      <c r="A5" s="17" t="s">
        <v>23</v>
      </c>
      <c r="B5">
        <v>800</v>
      </c>
      <c r="E5" s="3" t="s">
        <v>23</v>
      </c>
      <c r="F5" s="3">
        <f t="shared" si="0"/>
        <v>200</v>
      </c>
      <c r="G5" s="3">
        <v>800</v>
      </c>
    </row>
    <row r="6" spans="1:7" x14ac:dyDescent="0.25">
      <c r="A6" s="17" t="s">
        <v>19</v>
      </c>
      <c r="B6">
        <v>3000</v>
      </c>
      <c r="E6" s="3" t="s">
        <v>17</v>
      </c>
      <c r="F6" s="3">
        <f t="shared" si="0"/>
        <v>150</v>
      </c>
      <c r="G6" s="3">
        <v>600</v>
      </c>
    </row>
    <row r="7" spans="1:7" x14ac:dyDescent="0.25">
      <c r="A7" s="17" t="s">
        <v>13</v>
      </c>
      <c r="B7">
        <v>1200</v>
      </c>
      <c r="E7" s="3" t="s">
        <v>18</v>
      </c>
      <c r="F7" s="3">
        <f t="shared" si="0"/>
        <v>1000</v>
      </c>
      <c r="G7" s="3">
        <v>4000</v>
      </c>
    </row>
    <row r="8" spans="1:7" x14ac:dyDescent="0.25">
      <c r="A8" s="17" t="s">
        <v>14</v>
      </c>
      <c r="B8">
        <v>1000</v>
      </c>
      <c r="E8" s="3" t="s">
        <v>19</v>
      </c>
      <c r="F8" s="3">
        <f t="shared" si="0"/>
        <v>750</v>
      </c>
      <c r="G8" s="3">
        <v>3000</v>
      </c>
    </row>
    <row r="9" spans="1:7" x14ac:dyDescent="0.25">
      <c r="A9" s="17" t="s">
        <v>15</v>
      </c>
      <c r="B9">
        <v>2500</v>
      </c>
      <c r="E9" s="3" t="s">
        <v>20</v>
      </c>
      <c r="F9" s="3">
        <f t="shared" si="0"/>
        <v>125</v>
      </c>
      <c r="G9" s="3">
        <v>500</v>
      </c>
    </row>
    <row r="10" spans="1:7" x14ac:dyDescent="0.25">
      <c r="A10" s="17" t="s">
        <v>17</v>
      </c>
      <c r="B10">
        <v>600</v>
      </c>
      <c r="E10" s="3" t="s">
        <v>21</v>
      </c>
      <c r="F10" s="3">
        <f t="shared" si="0"/>
        <v>100</v>
      </c>
      <c r="G10" s="3">
        <v>400</v>
      </c>
    </row>
    <row r="11" spans="1:7" x14ac:dyDescent="0.25">
      <c r="A11" s="17" t="s">
        <v>21</v>
      </c>
      <c r="B11">
        <v>400</v>
      </c>
    </row>
    <row r="12" spans="1:7" x14ac:dyDescent="0.25">
      <c r="A12" s="17" t="s">
        <v>20</v>
      </c>
      <c r="B12">
        <v>500</v>
      </c>
    </row>
    <row r="13" spans="1:7" x14ac:dyDescent="0.25">
      <c r="A13" s="17" t="s">
        <v>64</v>
      </c>
      <c r="B13">
        <v>14000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21824-8370-475F-93E9-4D2084600D32}">
  <sheetPr codeName="Hoja4"/>
  <dimension ref="A1:H10"/>
  <sheetViews>
    <sheetView workbookViewId="0">
      <selection activeCell="H2" sqref="H2:H10"/>
    </sheetView>
  </sheetViews>
  <sheetFormatPr baseColWidth="10" defaultRowHeight="15" x14ac:dyDescent="0.25"/>
  <cols>
    <col min="1" max="1" width="15.5703125" customWidth="1"/>
    <col min="5" max="5" width="14.7109375" customWidth="1"/>
    <col min="8" max="8" width="16.28515625" customWidth="1"/>
  </cols>
  <sheetData>
    <row r="1" spans="1:8" x14ac:dyDescent="0.25">
      <c r="A1" s="4" t="s">
        <v>30</v>
      </c>
      <c r="B1" s="4" t="s">
        <v>26</v>
      </c>
      <c r="C1" s="4" t="s">
        <v>27</v>
      </c>
      <c r="D1" s="4" t="s">
        <v>31</v>
      </c>
      <c r="E1" s="4" t="s">
        <v>28</v>
      </c>
      <c r="F1" s="4" t="s">
        <v>32</v>
      </c>
      <c r="G1" s="4" t="s">
        <v>29</v>
      </c>
      <c r="H1" s="4" t="s">
        <v>61</v>
      </c>
    </row>
    <row r="2" spans="1:8" x14ac:dyDescent="0.25">
      <c r="A2" s="9" t="s">
        <v>33</v>
      </c>
      <c r="B2" s="10">
        <v>45316</v>
      </c>
      <c r="C2" s="9" t="s">
        <v>14</v>
      </c>
      <c r="D2" s="9">
        <v>6</v>
      </c>
      <c r="E2" s="11">
        <v>450</v>
      </c>
      <c r="F2" s="12">
        <f>D2*E2</f>
        <v>2700</v>
      </c>
      <c r="G2" s="12">
        <f>E2*16%</f>
        <v>72</v>
      </c>
      <c r="H2" s="12">
        <f>(E2+G2)*D2</f>
        <v>3132</v>
      </c>
    </row>
    <row r="3" spans="1:8" x14ac:dyDescent="0.25">
      <c r="A3" s="9" t="s">
        <v>34</v>
      </c>
      <c r="B3" s="10">
        <v>45345</v>
      </c>
      <c r="C3" s="9" t="s">
        <v>42</v>
      </c>
      <c r="D3" s="9">
        <v>3</v>
      </c>
      <c r="E3" s="11">
        <v>247</v>
      </c>
      <c r="F3" s="12">
        <f t="shared" ref="F3:F10" si="0">D3*E3</f>
        <v>741</v>
      </c>
      <c r="G3" s="12">
        <f t="shared" ref="G3:G10" si="1">E3*16%</f>
        <v>39.520000000000003</v>
      </c>
      <c r="H3" s="12">
        <f t="shared" ref="H3:H10" si="2">(E3+G3)*D3</f>
        <v>859.56</v>
      </c>
    </row>
    <row r="4" spans="1:8" x14ac:dyDescent="0.25">
      <c r="A4" s="9" t="s">
        <v>35</v>
      </c>
      <c r="B4" s="10">
        <v>45303</v>
      </c>
      <c r="C4" s="9" t="s">
        <v>43</v>
      </c>
      <c r="D4" s="9">
        <v>2</v>
      </c>
      <c r="E4" s="11">
        <v>116</v>
      </c>
      <c r="F4" s="12">
        <f t="shared" si="0"/>
        <v>232</v>
      </c>
      <c r="G4" s="12">
        <f t="shared" si="1"/>
        <v>18.559999999999999</v>
      </c>
      <c r="H4" s="12">
        <f t="shared" si="2"/>
        <v>269.12</v>
      </c>
    </row>
    <row r="5" spans="1:8" x14ac:dyDescent="0.25">
      <c r="A5" s="9" t="s">
        <v>36</v>
      </c>
      <c r="B5" s="10">
        <v>45345</v>
      </c>
      <c r="C5" s="9" t="s">
        <v>18</v>
      </c>
      <c r="D5" s="9">
        <v>1</v>
      </c>
      <c r="E5" s="11">
        <v>25</v>
      </c>
      <c r="F5" s="12">
        <f t="shared" si="0"/>
        <v>25</v>
      </c>
      <c r="G5" s="12">
        <f t="shared" si="1"/>
        <v>4</v>
      </c>
      <c r="H5" s="12">
        <f t="shared" si="2"/>
        <v>29</v>
      </c>
    </row>
    <row r="6" spans="1:8" x14ac:dyDescent="0.25">
      <c r="A6" s="9" t="s">
        <v>37</v>
      </c>
      <c r="B6" s="10">
        <v>45630</v>
      </c>
      <c r="C6" s="9" t="s">
        <v>19</v>
      </c>
      <c r="D6" s="9">
        <v>5</v>
      </c>
      <c r="E6" s="11">
        <v>40</v>
      </c>
      <c r="F6" s="12">
        <f t="shared" si="0"/>
        <v>200</v>
      </c>
      <c r="G6" s="12">
        <f t="shared" si="1"/>
        <v>6.4</v>
      </c>
      <c r="H6" s="12">
        <f t="shared" si="2"/>
        <v>232</v>
      </c>
    </row>
    <row r="7" spans="1:8" x14ac:dyDescent="0.25">
      <c r="A7" s="9" t="s">
        <v>38</v>
      </c>
      <c r="B7" s="10">
        <v>45301</v>
      </c>
      <c r="C7" s="9" t="s">
        <v>44</v>
      </c>
      <c r="D7" s="9">
        <v>8</v>
      </c>
      <c r="E7" s="11">
        <v>150</v>
      </c>
      <c r="F7" s="12">
        <f t="shared" si="0"/>
        <v>1200</v>
      </c>
      <c r="G7" s="12">
        <f t="shared" si="1"/>
        <v>24</v>
      </c>
      <c r="H7" s="12">
        <f t="shared" si="2"/>
        <v>1392</v>
      </c>
    </row>
    <row r="8" spans="1:8" x14ac:dyDescent="0.25">
      <c r="A8" s="9" t="s">
        <v>39</v>
      </c>
      <c r="B8" s="10">
        <v>45345</v>
      </c>
      <c r="C8" s="9" t="s">
        <v>20</v>
      </c>
      <c r="D8" s="9">
        <v>3</v>
      </c>
      <c r="E8" s="11">
        <v>350</v>
      </c>
      <c r="F8" s="12">
        <f t="shared" si="0"/>
        <v>1050</v>
      </c>
      <c r="G8" s="12">
        <f t="shared" si="1"/>
        <v>56</v>
      </c>
      <c r="H8" s="12">
        <f t="shared" si="2"/>
        <v>1218</v>
      </c>
    </row>
    <row r="9" spans="1:8" x14ac:dyDescent="0.25">
      <c r="A9" s="9" t="s">
        <v>40</v>
      </c>
      <c r="B9" s="10">
        <v>45367</v>
      </c>
      <c r="C9" s="9" t="s">
        <v>21</v>
      </c>
      <c r="D9" s="9">
        <v>5</v>
      </c>
      <c r="E9" s="11">
        <v>400</v>
      </c>
      <c r="F9" s="12">
        <f t="shared" si="0"/>
        <v>2000</v>
      </c>
      <c r="G9" s="12">
        <f t="shared" si="1"/>
        <v>64</v>
      </c>
      <c r="H9" s="12">
        <f t="shared" si="2"/>
        <v>2320</v>
      </c>
    </row>
    <row r="10" spans="1:8" x14ac:dyDescent="0.25">
      <c r="A10" s="9" t="s">
        <v>41</v>
      </c>
      <c r="B10" s="10">
        <v>45361</v>
      </c>
      <c r="C10" s="9" t="s">
        <v>16</v>
      </c>
      <c r="D10" s="9">
        <v>3</v>
      </c>
      <c r="E10" s="11">
        <v>333</v>
      </c>
      <c r="F10" s="12">
        <f t="shared" si="0"/>
        <v>999</v>
      </c>
      <c r="G10" s="12">
        <f t="shared" si="1"/>
        <v>53.28</v>
      </c>
      <c r="H10" s="12">
        <f t="shared" si="2"/>
        <v>1158.8399999999999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0C1A0-EBD8-4A02-9ABE-26186C3A914E}">
  <sheetPr codeName="Hoja5"/>
  <dimension ref="A1:F10"/>
  <sheetViews>
    <sheetView workbookViewId="0">
      <selection activeCell="D20" sqref="D20"/>
    </sheetView>
  </sheetViews>
  <sheetFormatPr baseColWidth="10" defaultRowHeight="15" x14ac:dyDescent="0.25"/>
  <cols>
    <col min="1" max="1" width="15.5703125" customWidth="1"/>
    <col min="2" max="2" width="14.7109375" customWidth="1"/>
    <col min="3" max="3" width="13.5703125" customWidth="1"/>
    <col min="4" max="4" width="13" customWidth="1"/>
    <col min="5" max="5" width="14" customWidth="1"/>
  </cols>
  <sheetData>
    <row r="1" spans="1:6" x14ac:dyDescent="0.25">
      <c r="A1" s="4" t="s">
        <v>45</v>
      </c>
      <c r="B1" s="4" t="s">
        <v>46</v>
      </c>
      <c r="C1" s="4" t="s">
        <v>47</v>
      </c>
      <c r="D1" s="4" t="s">
        <v>60</v>
      </c>
      <c r="E1" s="4" t="s">
        <v>48</v>
      </c>
      <c r="F1" s="4" t="s">
        <v>49</v>
      </c>
    </row>
    <row r="2" spans="1:6" x14ac:dyDescent="0.25">
      <c r="A2" s="3" t="s">
        <v>50</v>
      </c>
      <c r="B2" s="3">
        <v>31</v>
      </c>
      <c r="C2" s="13">
        <v>550</v>
      </c>
      <c r="D2" s="14">
        <f>B2*C2</f>
        <v>17050</v>
      </c>
      <c r="E2" s="15">
        <f>(C2/D2)*100</f>
        <v>3.225806451612903</v>
      </c>
      <c r="F2" s="14">
        <f>D2-E2</f>
        <v>17046.774193548386</v>
      </c>
    </row>
    <row r="3" spans="1:6" x14ac:dyDescent="0.25">
      <c r="A3" s="3" t="s">
        <v>51</v>
      </c>
      <c r="B3" s="3">
        <v>29</v>
      </c>
      <c r="C3" s="13">
        <v>460</v>
      </c>
      <c r="D3" s="14">
        <f t="shared" ref="D3:D10" si="0">B3*C3</f>
        <v>13340</v>
      </c>
      <c r="E3" s="15">
        <f t="shared" ref="E3:E10" si="1">(C3/D3)*100</f>
        <v>3.4482758620689653</v>
      </c>
      <c r="F3" s="14">
        <f t="shared" ref="F3:F10" si="2">D3-E3</f>
        <v>13336.551724137931</v>
      </c>
    </row>
    <row r="4" spans="1:6" x14ac:dyDescent="0.25">
      <c r="A4" s="3" t="s">
        <v>52</v>
      </c>
      <c r="B4" s="3">
        <v>18</v>
      </c>
      <c r="C4" s="13">
        <v>350</v>
      </c>
      <c r="D4" s="14">
        <f t="shared" si="0"/>
        <v>6300</v>
      </c>
      <c r="E4" s="15">
        <f t="shared" si="1"/>
        <v>5.5555555555555554</v>
      </c>
      <c r="F4" s="14">
        <f t="shared" si="2"/>
        <v>6294.4444444444443</v>
      </c>
    </row>
    <row r="5" spans="1:6" x14ac:dyDescent="0.25">
      <c r="A5" s="3" t="s">
        <v>53</v>
      </c>
      <c r="B5" s="3">
        <v>26</v>
      </c>
      <c r="C5" s="13">
        <v>350</v>
      </c>
      <c r="D5" s="14">
        <f t="shared" si="0"/>
        <v>9100</v>
      </c>
      <c r="E5" s="15">
        <f t="shared" si="1"/>
        <v>3.8461538461538463</v>
      </c>
      <c r="F5" s="14">
        <f t="shared" si="2"/>
        <v>9096.1538461538457</v>
      </c>
    </row>
    <row r="6" spans="1:6" x14ac:dyDescent="0.25">
      <c r="A6" s="3" t="s">
        <v>54</v>
      </c>
      <c r="B6" s="3">
        <v>13</v>
      </c>
      <c r="C6" s="13">
        <v>290</v>
      </c>
      <c r="D6" s="14">
        <f t="shared" si="0"/>
        <v>3770</v>
      </c>
      <c r="E6" s="15">
        <f t="shared" si="1"/>
        <v>7.6923076923076925</v>
      </c>
      <c r="F6" s="14">
        <f t="shared" si="2"/>
        <v>3762.3076923076924</v>
      </c>
    </row>
    <row r="7" spans="1:6" x14ac:dyDescent="0.25">
      <c r="A7" s="3" t="s">
        <v>55</v>
      </c>
      <c r="B7" s="3">
        <v>29</v>
      </c>
      <c r="C7" s="13">
        <v>264</v>
      </c>
      <c r="D7" s="14">
        <f t="shared" si="0"/>
        <v>7656</v>
      </c>
      <c r="E7" s="15">
        <f t="shared" si="1"/>
        <v>3.4482758620689653</v>
      </c>
      <c r="F7" s="14">
        <f t="shared" si="2"/>
        <v>7652.5517241379312</v>
      </c>
    </row>
    <row r="8" spans="1:6" x14ac:dyDescent="0.25">
      <c r="A8" s="3" t="s">
        <v>56</v>
      </c>
      <c r="B8" s="3">
        <v>30</v>
      </c>
      <c r="C8" s="13">
        <v>381</v>
      </c>
      <c r="D8" s="14">
        <f t="shared" si="0"/>
        <v>11430</v>
      </c>
      <c r="E8" s="15">
        <f t="shared" si="1"/>
        <v>3.3333333333333335</v>
      </c>
      <c r="F8" s="14">
        <f t="shared" si="2"/>
        <v>11426.666666666666</v>
      </c>
    </row>
    <row r="9" spans="1:6" x14ac:dyDescent="0.25">
      <c r="A9" s="3" t="s">
        <v>57</v>
      </c>
      <c r="B9" s="3">
        <v>18</v>
      </c>
      <c r="C9" s="13">
        <v>432</v>
      </c>
      <c r="D9" s="14">
        <f t="shared" si="0"/>
        <v>7776</v>
      </c>
      <c r="E9" s="15">
        <f t="shared" si="1"/>
        <v>5.5555555555555554</v>
      </c>
      <c r="F9" s="14">
        <f t="shared" si="2"/>
        <v>7770.4444444444443</v>
      </c>
    </row>
    <row r="10" spans="1:6" x14ac:dyDescent="0.25">
      <c r="A10" s="3" t="s">
        <v>58</v>
      </c>
      <c r="B10" s="3">
        <v>26</v>
      </c>
      <c r="C10" s="13">
        <v>439</v>
      </c>
      <c r="D10" s="14">
        <f t="shared" si="0"/>
        <v>11414</v>
      </c>
      <c r="E10" s="15">
        <f t="shared" si="1"/>
        <v>3.8461538461538463</v>
      </c>
      <c r="F10" s="14">
        <f t="shared" si="2"/>
        <v>11410.153846153846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 </vt:lpstr>
      <vt:lpstr>Hoja2</vt:lpstr>
      <vt:lpstr>Hoja3</vt:lpstr>
      <vt:lpstr>Hoja 4</vt:lpstr>
      <vt:lpstr>Hoja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MEJIA GUARDADO</dc:creator>
  <cp:lastModifiedBy>MARCOS MEJIA GUARDADO</cp:lastModifiedBy>
  <dcterms:created xsi:type="dcterms:W3CDTF">2024-11-24T00:39:19Z</dcterms:created>
  <dcterms:modified xsi:type="dcterms:W3CDTF">2024-12-02T17:08:54Z</dcterms:modified>
</cp:coreProperties>
</file>