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hiba\Documents\GitHub\COBAEZ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N11" i="1"/>
  <c r="N10" i="1"/>
  <c r="N9" i="1"/>
  <c r="N8" i="1"/>
  <c r="N7" i="1"/>
  <c r="N6" i="1"/>
  <c r="M15" i="1"/>
  <c r="M14" i="1"/>
  <c r="M13" i="1"/>
  <c r="M12" i="1"/>
  <c r="M11" i="1"/>
  <c r="M10" i="1"/>
  <c r="M9" i="1"/>
  <c r="M8" i="1"/>
  <c r="M7" i="1"/>
  <c r="M6" i="1"/>
  <c r="L15" i="1"/>
  <c r="L14" i="1"/>
  <c r="L13" i="1"/>
  <c r="L12" i="1"/>
  <c r="L11" i="1"/>
  <c r="L10" i="1"/>
  <c r="L9" i="1"/>
  <c r="L8" i="1"/>
  <c r="L7" i="1"/>
  <c r="L6" i="1"/>
  <c r="K15" i="1"/>
  <c r="K14" i="1"/>
  <c r="K13" i="1"/>
  <c r="K12" i="1"/>
  <c r="K11" i="1"/>
  <c r="K10" i="1"/>
  <c r="K9" i="1"/>
  <c r="K8" i="1"/>
  <c r="K7" i="1"/>
  <c r="K6" i="1"/>
  <c r="J15" i="1"/>
  <c r="J14" i="1"/>
  <c r="J13" i="1"/>
  <c r="J12" i="1"/>
  <c r="J11" i="1"/>
  <c r="J10" i="1"/>
  <c r="J9" i="1"/>
  <c r="J8" i="1"/>
  <c r="J7" i="1"/>
  <c r="J6" i="1" l="1"/>
  <c r="I15" i="1"/>
  <c r="I14" i="1"/>
  <c r="I13" i="1"/>
  <c r="I12" i="1"/>
  <c r="I11" i="1"/>
  <c r="I10" i="1"/>
  <c r="I9" i="1"/>
  <c r="I8" i="1"/>
  <c r="I7" i="1"/>
  <c r="I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<sst xmlns="http://schemas.openxmlformats.org/spreadsheetml/2006/main" count="37" uniqueCount="33">
  <si>
    <t>Encabezado PetSart una empresa mexicana lider en reciclaje de botellasde PET a nivel mundial</t>
  </si>
  <si>
    <t>Calle Prolongación  de Juarez Núm. 1442, col. Escalera Villa Benito Juárez Macuspana Tabasco C.P. 86722, Tel (936) 361 0238.</t>
  </si>
  <si>
    <t>NOMINA DE EMPLEADOS</t>
  </si>
  <si>
    <t>NUM</t>
  </si>
  <si>
    <t>FICHA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</si>
  <si>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</si>
  <si>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</si>
  <si>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</si>
  <si>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</si>
  <si>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</si>
  <si>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</si>
  <si>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</si>
  <si>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</si>
  <si>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</si>
  <si>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T00010</t>
  </si>
  <si>
    <t>NOMBRE</t>
  </si>
  <si>
    <t>PUESTO</t>
  </si>
  <si>
    <t xml:space="preserve">GERENTE </t>
  </si>
  <si>
    <t>SUBGERENTE</t>
  </si>
  <si>
    <t>CAJERA</t>
  </si>
  <si>
    <t>CAJERO</t>
  </si>
  <si>
    <t>SEPARADORES</t>
  </si>
  <si>
    <t>EMPACADORES</t>
  </si>
  <si>
    <t>PAGO X DIA</t>
  </si>
  <si>
    <t>DIAS TRAB.</t>
  </si>
  <si>
    <t>HRS EXTRAS</t>
  </si>
  <si>
    <t>PAGO X HRS EXTRAS</t>
  </si>
  <si>
    <t>COMISIONES POR HRS EXTRAS</t>
  </si>
  <si>
    <t>SUELDO NETO</t>
  </si>
  <si>
    <t>IMSS</t>
  </si>
  <si>
    <t>I.S.R</t>
  </si>
  <si>
    <t>TOTAL DE DEDUCCIONES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</si>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</sst>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C1" workbookViewId="0">
      <selection activeCell="I13" sqref="I13"/>
    </sheetView>
  </sheetViews>
  <sheetFormatPr baseColWidth="10" defaultRowHeight="15" x14ac:dyDescent="0.25"/>
  <cols>
    <col min="4" max="4" width="14.140625" customWidth="1"/>
    <col min="8" max="8" width="18.85546875" customWidth="1"/>
    <col min="9" max="9" width="27.28515625" customWidth="1"/>
    <col min="10" max="10" width="12.85546875" customWidth="1"/>
    <col min="13" max="13" width="22.28515625" customWidth="1"/>
    <col min="14" max="14" width="11.85546875" bestFit="1" customWidth="1"/>
  </cols>
  <sheetData>
    <row r="1" spans="1:14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4" spans="1:14" x14ac:dyDescent="0.25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1" t="s">
        <v>3</v>
      </c>
      <c r="B5" s="1" t="s">
        <v>4</v>
      </c>
      <c r="C5" s="1" t="s">
        <v>15</v>
      </c>
      <c r="D5" s="1" t="s">
        <v>16</v>
      </c>
      <c r="E5" s="2" t="s">
        <v>23</v>
      </c>
      <c r="F5" s="1" t="s">
        <v>24</v>
      </c>
      <c r="G5" s="1" t="s">
        <v>25</v>
      </c>
      <c r="H5" s="2" t="s">
        <v>26</v>
      </c>
      <c r="I5" s="2" t="s">
        <v>27</v>
      </c>
      <c r="J5" s="2" t="s">
        <v>28</v>
      </c>
      <c r="K5" s="1" t="s">
        <v>29</v>
      </c>
      <c r="L5" s="1" t="s">
        <v>30</v>
      </c>
      <c r="M5" s="2" t="s">
        <v>31</v>
      </c>
      <c r="N5" s="2" t="s">
        <v>32</v>
      </c>
    </row>
    <row r="6" spans="1:14" x14ac:dyDescent="0.25">
      <c r="A6">
        <v>1</v>
      </c>
      <c r="B6" t="s">
        <v>5</v>
      </c>
      <c r="D6" t="s">
        <v>17</v>
      </c>
      <c r="E6" s="3">
        <v>700</v>
      </c>
      <c r="F6">
        <v>15</v>
      </c>
      <c r="G6">
        <v>1</v>
      </c>
      <c r="H6" s="3">
        <f t="shared" ref="H6:H15" si="0">E6*G6*20%</f>
        <v>140</v>
      </c>
      <c r="I6" s="3">
        <f t="shared" ref="I6:I11" si="1">G6*H6</f>
        <v>140</v>
      </c>
      <c r="J6" s="3">
        <f>E6*F6+I6</f>
        <v>10640</v>
      </c>
      <c r="K6" s="3">
        <f>J6*10%</f>
        <v>1064</v>
      </c>
      <c r="L6" s="2">
        <f>J6*12%</f>
        <v>1276.8</v>
      </c>
      <c r="M6" s="3">
        <f>K6+L6</f>
        <v>2340.8000000000002</v>
      </c>
      <c r="N6" s="3">
        <f>J6-M6</f>
        <v>8299.2000000000007</v>
      </c>
    </row>
    <row r="7" spans="1:14" x14ac:dyDescent="0.25">
      <c r="A7">
        <v>2</v>
      </c>
      <c r="B7" t="s">
        <v>6</v>
      </c>
      <c r="D7" t="s">
        <v>18</v>
      </c>
      <c r="E7" s="3">
        <v>600</v>
      </c>
      <c r="F7">
        <v>15</v>
      </c>
      <c r="G7">
        <v>3</v>
      </c>
      <c r="H7" s="3">
        <f t="shared" si="0"/>
        <v>360</v>
      </c>
      <c r="I7" s="3">
        <f t="shared" si="1"/>
        <v>1080</v>
      </c>
      <c r="J7" s="3">
        <f>E7*F7+I7</f>
        <v>10080</v>
      </c>
      <c r="K7" s="3">
        <f>J7*10%</f>
        <v>1008</v>
      </c>
      <c r="L7" s="3">
        <f>J7*12%</f>
        <v>1209.5999999999999</v>
      </c>
      <c r="M7" s="3">
        <f>K7+L7</f>
        <v>2217.6</v>
      </c>
      <c r="N7" s="3">
        <f>J7-M7</f>
        <v>7862.4</v>
      </c>
    </row>
    <row r="8" spans="1:14" x14ac:dyDescent="0.25">
      <c r="A8">
        <v>3</v>
      </c>
      <c r="B8" t="s">
        <v>7</v>
      </c>
      <c r="D8" t="s">
        <v>19</v>
      </c>
      <c r="E8" s="3">
        <v>300</v>
      </c>
      <c r="F8">
        <v>13</v>
      </c>
      <c r="G8">
        <v>4</v>
      </c>
      <c r="H8" s="3">
        <f t="shared" si="0"/>
        <v>240</v>
      </c>
      <c r="I8" s="3">
        <f t="shared" si="1"/>
        <v>960</v>
      </c>
      <c r="J8" s="3">
        <f>E8*F8+I8</f>
        <v>4860</v>
      </c>
      <c r="K8" s="3">
        <f>J8*105</f>
        <v>510300</v>
      </c>
      <c r="L8" s="3">
        <f>J8*12%</f>
        <v>583.19999999999993</v>
      </c>
      <c r="M8" s="3">
        <f>K8+L8</f>
        <v>510883.2</v>
      </c>
      <c r="N8" s="3">
        <f>J8-M8</f>
        <v>-506023.2</v>
      </c>
    </row>
    <row r="9" spans="1:14" x14ac:dyDescent="0.25">
      <c r="A9">
        <v>4</v>
      </c>
      <c r="B9" t="s">
        <v>8</v>
      </c>
      <c r="D9" t="s">
        <v>20</v>
      </c>
      <c r="E9" s="3">
        <v>300</v>
      </c>
      <c r="F9">
        <v>14</v>
      </c>
      <c r="G9">
        <v>5</v>
      </c>
      <c r="H9" s="3">
        <f t="shared" si="0"/>
        <v>300</v>
      </c>
      <c r="I9" s="3">
        <f t="shared" si="1"/>
        <v>1500</v>
      </c>
      <c r="J9" s="3">
        <f>E9*F9+I9</f>
        <v>5700</v>
      </c>
      <c r="K9" s="3">
        <f>J9*10%</f>
        <v>570</v>
      </c>
      <c r="L9" s="3">
        <f>K9*12%</f>
        <v>68.399999999999991</v>
      </c>
      <c r="M9" s="3">
        <f>K9+L9</f>
        <v>638.4</v>
      </c>
      <c r="N9" s="3">
        <f>J9-M9</f>
        <v>5061.6000000000004</v>
      </c>
    </row>
    <row r="10" spans="1:14" x14ac:dyDescent="0.25">
      <c r="A10">
        <v>5</v>
      </c>
      <c r="B10" t="s">
        <v>9</v>
      </c>
      <c r="D10" t="s">
        <v>20</v>
      </c>
      <c r="E10" s="3">
        <v>300</v>
      </c>
      <c r="F10">
        <v>15</v>
      </c>
      <c r="G10">
        <v>6</v>
      </c>
      <c r="H10" s="3">
        <f t="shared" si="0"/>
        <v>360</v>
      </c>
      <c r="I10" s="3">
        <f t="shared" si="1"/>
        <v>2160</v>
      </c>
      <c r="J10" s="3">
        <f>E10*F10+I10</f>
        <v>6660</v>
      </c>
      <c r="K10" s="3">
        <f>J10*105</f>
        <v>699300</v>
      </c>
      <c r="L10" s="3">
        <f>K10*12%</f>
        <v>83916</v>
      </c>
      <c r="M10" s="3">
        <f>K10+L10</f>
        <v>783216</v>
      </c>
      <c r="N10" s="3">
        <f>J10-M10</f>
        <v>-776556</v>
      </c>
    </row>
    <row r="11" spans="1:14" x14ac:dyDescent="0.25">
      <c r="A11">
        <v>6</v>
      </c>
      <c r="B11" t="s">
        <v>10</v>
      </c>
      <c r="D11" t="s">
        <v>19</v>
      </c>
      <c r="E11" s="3">
        <v>300</v>
      </c>
      <c r="F11">
        <v>14</v>
      </c>
      <c r="G11">
        <v>3</v>
      </c>
      <c r="H11" s="3">
        <f t="shared" si="0"/>
        <v>180</v>
      </c>
      <c r="I11" s="3">
        <f t="shared" si="1"/>
        <v>540</v>
      </c>
      <c r="J11" s="3">
        <f>E11*F11+I11</f>
        <v>4740</v>
      </c>
      <c r="K11" s="3">
        <f>J11*10%</f>
        <v>474</v>
      </c>
      <c r="L11" s="3">
        <f>J11*12%</f>
        <v>568.79999999999995</v>
      </c>
      <c r="M11" s="3">
        <f>K11+L11</f>
        <v>1042.8</v>
      </c>
      <c r="N11" s="3">
        <f>J11-M11</f>
        <v>3697.2</v>
      </c>
    </row>
    <row r="12" spans="1:14" x14ac:dyDescent="0.25">
      <c r="A12">
        <v>7</v>
      </c>
      <c r="B12" t="s">
        <v>11</v>
      </c>
      <c r="D12" t="s">
        <v>21</v>
      </c>
      <c r="E12" s="3">
        <v>250</v>
      </c>
      <c r="F12">
        <v>14</v>
      </c>
      <c r="G12">
        <v>5</v>
      </c>
      <c r="H12" s="3">
        <f t="shared" si="0"/>
        <v>250</v>
      </c>
      <c r="I12" s="3">
        <f>G12+H12</f>
        <v>255</v>
      </c>
      <c r="J12" s="3">
        <f>E12*F12+I12</f>
        <v>3755</v>
      </c>
      <c r="K12" s="3">
        <f>J12*10%</f>
        <v>375.5</v>
      </c>
      <c r="L12" s="3">
        <f>J12*12%</f>
        <v>450.59999999999997</v>
      </c>
      <c r="M12" s="3">
        <f>K12+L12</f>
        <v>826.09999999999991</v>
      </c>
      <c r="N12" s="3">
        <f>J12-M12</f>
        <v>2928.9</v>
      </c>
    </row>
    <row r="13" spans="1:14" x14ac:dyDescent="0.25">
      <c r="A13">
        <v>8</v>
      </c>
      <c r="B13" t="s">
        <v>12</v>
      </c>
      <c r="D13" t="s">
        <v>21</v>
      </c>
      <c r="E13" s="3">
        <v>250</v>
      </c>
      <c r="F13">
        <v>13</v>
      </c>
      <c r="G13">
        <v>5</v>
      </c>
      <c r="H13" s="3">
        <f t="shared" si="0"/>
        <v>250</v>
      </c>
      <c r="I13" s="3">
        <f>G13*H13</f>
        <v>1250</v>
      </c>
      <c r="J13" s="3">
        <f>E13*F13+I13</f>
        <v>4500</v>
      </c>
      <c r="K13" s="3">
        <f>J13*10%</f>
        <v>450</v>
      </c>
      <c r="L13" s="3">
        <f>J13*12%</f>
        <v>540</v>
      </c>
      <c r="M13" s="3">
        <f>K13+L13</f>
        <v>990</v>
      </c>
      <c r="N13" s="3">
        <f>J13-M13</f>
        <v>3510</v>
      </c>
    </row>
    <row r="14" spans="1:14" x14ac:dyDescent="0.25">
      <c r="A14">
        <v>9</v>
      </c>
      <c r="B14" t="s">
        <v>13</v>
      </c>
      <c r="D14" t="s">
        <v>22</v>
      </c>
      <c r="E14" s="3">
        <v>200</v>
      </c>
      <c r="F14">
        <v>15</v>
      </c>
      <c r="G14">
        <v>4</v>
      </c>
      <c r="H14" s="3">
        <f t="shared" si="0"/>
        <v>160</v>
      </c>
      <c r="I14" s="3">
        <f>G14*H14</f>
        <v>640</v>
      </c>
      <c r="J14" s="3">
        <f>E14*F14+I14</f>
        <v>3640</v>
      </c>
      <c r="K14" s="3">
        <f>J14*10%</f>
        <v>364</v>
      </c>
      <c r="L14" s="3">
        <f>J14*12%</f>
        <v>436.8</v>
      </c>
      <c r="M14" s="3">
        <f>K14+L14</f>
        <v>800.8</v>
      </c>
      <c r="N14" s="3">
        <f>J14-M14</f>
        <v>2839.2</v>
      </c>
    </row>
    <row r="15" spans="1:14" x14ac:dyDescent="0.25">
      <c r="A15">
        <v>10</v>
      </c>
      <c r="B15" t="s">
        <v>14</v>
      </c>
      <c r="D15" t="s">
        <v>22</v>
      </c>
      <c r="E15" s="3">
        <v>200</v>
      </c>
      <c r="F15">
        <v>14</v>
      </c>
      <c r="G15">
        <v>2</v>
      </c>
      <c r="H15" s="3">
        <f t="shared" si="0"/>
        <v>80</v>
      </c>
      <c r="I15" s="3">
        <f>G15*H15</f>
        <v>160</v>
      </c>
      <c r="J15" s="3">
        <f>E15*F15+I15</f>
        <v>2960</v>
      </c>
      <c r="K15" s="3">
        <f>J15+10%</f>
        <v>2960.1</v>
      </c>
      <c r="L15" s="3">
        <f>J15*12%</f>
        <v>355.2</v>
      </c>
      <c r="M15" s="3">
        <f>K15+L15</f>
        <v>3315.2999999999997</v>
      </c>
      <c r="N15" s="3">
        <f>J15-M15</f>
        <v>-355.29999999999973</v>
      </c>
    </row>
  </sheetData>
  <mergeCells count="3">
    <mergeCell ref="A1:N1"/>
    <mergeCell ref="A2:N2"/>
    <mergeCell ref="A4:N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2024-11-05T06:26:08Z</dcterms:created>
  <dcterms:modified xsi:type="dcterms:W3CDTF">2024-11-05T17:35:20Z</dcterms:modified>
</cp:coreProperties>
</file>